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2995" windowHeight="12330" activeTab="7"/>
  </bookViews>
  <sheets>
    <sheet name="Komentár R" sheetId="13" r:id="rId1"/>
    <sheet name="R1" sheetId="6" r:id="rId2"/>
    <sheet name="R2" sheetId="7" r:id="rId3"/>
    <sheet name="R3" sheetId="8" r:id="rId4"/>
    <sheet name="R4" sheetId="12" r:id="rId5"/>
    <sheet name="R5" sheetId="9" r:id="rId6"/>
    <sheet name="R6" sheetId="10" r:id="rId7"/>
    <sheet name="R7" sheetId="11" r:id="rId8"/>
  </sheets>
  <definedNames>
    <definedName name="_xlnm.Print_Area" localSheetId="0">'Komentár R'!$A$1:$A$9</definedName>
    <definedName name="_xlnm.Print_Area" localSheetId="1">'R1'!$A$1:$J$24</definedName>
    <definedName name="_xlnm.Print_Area" localSheetId="2">'R2'!$A$1:$G$24</definedName>
    <definedName name="_xlnm.Print_Area" localSheetId="3">'R3'!$A$1:$G$24</definedName>
    <definedName name="_xlnm.Print_Area" localSheetId="4">'R4'!$A$1:$G$19</definedName>
    <definedName name="_xlnm.Print_Area" localSheetId="5">'R5'!$A$1:$Q$32</definedName>
    <definedName name="_xlnm.Print_Area" localSheetId="6">'R6'!$A$1:$Q$14</definedName>
    <definedName name="_xlnm.Print_Area" localSheetId="7">'R7'!$A$1:$L$20</definedName>
  </definedNames>
  <calcPr calcId="145621"/>
</workbook>
</file>

<file path=xl/calcChain.xml><?xml version="1.0" encoding="utf-8"?>
<calcChain xmlns="http://schemas.openxmlformats.org/spreadsheetml/2006/main">
  <c r="I5" i="11" l="1"/>
  <c r="I6" i="11"/>
  <c r="I7" i="11"/>
  <c r="I8" i="11"/>
  <c r="I9" i="11"/>
  <c r="I10" i="11"/>
  <c r="I11" i="11"/>
  <c r="I12" i="11"/>
  <c r="I13" i="11"/>
  <c r="I4" i="11"/>
  <c r="E5" i="11"/>
  <c r="E6" i="11"/>
  <c r="E7" i="11"/>
  <c r="E8" i="11"/>
  <c r="E9" i="11"/>
  <c r="E10" i="11"/>
  <c r="E11" i="11"/>
  <c r="E12" i="11"/>
  <c r="E13" i="11"/>
  <c r="E4" i="11"/>
  <c r="A5" i="11"/>
  <c r="A6" i="11"/>
  <c r="A7" i="11"/>
  <c r="A8" i="11"/>
  <c r="A9" i="11"/>
  <c r="A10" i="11"/>
  <c r="A11" i="11"/>
  <c r="A12" i="11"/>
  <c r="A13" i="11"/>
  <c r="A4" i="11"/>
  <c r="Q32" i="9"/>
  <c r="J5" i="6" l="1"/>
  <c r="J6" i="6"/>
  <c r="J7" i="6"/>
  <c r="J8" i="6"/>
  <c r="J4" i="6"/>
  <c r="P32" i="9" l="1"/>
  <c r="L20" i="11" l="1"/>
  <c r="J20" i="11"/>
  <c r="H20" i="11"/>
  <c r="F20" i="11"/>
  <c r="D20" i="11"/>
  <c r="I23" i="6"/>
  <c r="G23" i="6"/>
  <c r="E23" i="6"/>
  <c r="C23" i="6"/>
  <c r="B23" i="6"/>
  <c r="J22" i="6"/>
  <c r="H22" i="6"/>
  <c r="F22" i="6"/>
  <c r="D22" i="6"/>
  <c r="J21" i="6"/>
  <c r="H21" i="6"/>
  <c r="F21" i="6"/>
  <c r="D21" i="6"/>
  <c r="J20" i="6"/>
  <c r="H20" i="6"/>
  <c r="F20" i="6"/>
  <c r="D20" i="6"/>
  <c r="J19" i="6"/>
  <c r="H19" i="6"/>
  <c r="F19" i="6"/>
  <c r="D19" i="6"/>
  <c r="J18" i="6"/>
  <c r="H18" i="6"/>
  <c r="F18" i="6"/>
  <c r="D18" i="6"/>
  <c r="J17" i="6"/>
  <c r="H17" i="6"/>
  <c r="F17" i="6"/>
  <c r="D17" i="6"/>
  <c r="J16" i="6"/>
  <c r="H16" i="6"/>
  <c r="F16" i="6"/>
  <c r="D16" i="6"/>
  <c r="J15" i="6"/>
  <c r="H15" i="6"/>
  <c r="F15" i="6"/>
  <c r="D15" i="6"/>
  <c r="J23" i="6" l="1"/>
  <c r="D23" i="6"/>
  <c r="H23" i="6"/>
  <c r="F23" i="6"/>
</calcChain>
</file>

<file path=xl/sharedStrings.xml><?xml version="1.0" encoding="utf-8"?>
<sst xmlns="http://schemas.openxmlformats.org/spreadsheetml/2006/main" count="138" uniqueCount="59">
  <si>
    <t xml:space="preserve"> </t>
  </si>
  <si>
    <t>Počet vybavených návrhov</t>
  </si>
  <si>
    <t>TT</t>
  </si>
  <si>
    <t>TN</t>
  </si>
  <si>
    <t>NR</t>
  </si>
  <si>
    <t>ZA</t>
  </si>
  <si>
    <t>BB</t>
  </si>
  <si>
    <t>PO</t>
  </si>
  <si>
    <t>Rok</t>
  </si>
  <si>
    <t>BA</t>
  </si>
  <si>
    <t>KE</t>
  </si>
  <si>
    <t>SR</t>
  </si>
  <si>
    <t>Kraj</t>
  </si>
  <si>
    <t>Spôsob vybavenia</t>
  </si>
  <si>
    <t>návrhu vyhovené</t>
  </si>
  <si>
    <t>návrh zamietnutý</t>
  </si>
  <si>
    <t>návrh vzatý späť</t>
  </si>
  <si>
    <t>počet</t>
  </si>
  <si>
    <t>%</t>
  </si>
  <si>
    <t xml:space="preserve">PREHĽAD O POČTE,  SPÔSOBE VYBAVENIA NÁVRHOV NA ROZVOD </t>
  </si>
  <si>
    <t>Počet rozvedených manželstiev z vybavených návrhov</t>
  </si>
  <si>
    <t>Počet zamietnutých návrhov z vybavených návrhov</t>
  </si>
  <si>
    <t>Počet rozvedených manželstiev s maloletými deťmi</t>
  </si>
  <si>
    <t xml:space="preserve">Priemerná dĺžka                konania                            z povolených    rozvodov                   (v mes.) </t>
  </si>
  <si>
    <t>Príčiny rozvodu</t>
  </si>
  <si>
    <t>Muži</t>
  </si>
  <si>
    <t>Ženy</t>
  </si>
  <si>
    <t>Zlé zaobchádzanie, odsúdenie pre trestný čin</t>
  </si>
  <si>
    <t>Sexuálne nezhody</t>
  </si>
  <si>
    <t>Ostatné príčiny</t>
  </si>
  <si>
    <t>Súd nezistil zavinenie</t>
  </si>
  <si>
    <t>Príčiny rozvratu</t>
  </si>
  <si>
    <t>Územie</t>
  </si>
  <si>
    <t>Počet zamietnutých návrhov</t>
  </si>
  <si>
    <t>Dôvody zamietnutia</t>
  </si>
  <si>
    <t>ľahkomyselný pomer k manželstvu</t>
  </si>
  <si>
    <t>záujem maloletých detí</t>
  </si>
  <si>
    <t>krátkodobé nezávaž. narušenie</t>
  </si>
  <si>
    <t>odstránenie naruš. príčin</t>
  </si>
  <si>
    <t>PREHĽAD O POČTE DOŠLÝCH NÁVRHOV NA ROZVOD NA OKRESNÉ SÚDY V SR (2012 - 2016)</t>
  </si>
  <si>
    <t>PREHĽAD O POČTE A SPÔSOBE VYBAVENIA NÁVRHOV NA ROZVOD V SR V ROKU 2016</t>
  </si>
  <si>
    <t>A O PRIEMERNEJ DĹŽKE KONANIA V SR  (2012 - 2016)</t>
  </si>
  <si>
    <t>PREHĽAD PRÍČIN ROZVRATU V ROZVEDENÝCH MANŽELSTVÁCH V KRAJOCH SR V ROKU 2016</t>
  </si>
  <si>
    <t>neuvážené uzavretie manželstva</t>
  </si>
  <si>
    <t>alkoholizmus</t>
  </si>
  <si>
    <t>nevera</t>
  </si>
  <si>
    <t>Nezáujem o rodinu (vrátane ukon. spolužitia)</t>
  </si>
  <si>
    <t>Rozdielnosť pováh, názorov a záujmov</t>
  </si>
  <si>
    <t>Zdravotné dôvody (vrátane neplodnosti)</t>
  </si>
  <si>
    <t>PREHĽAD PRÍČIN ROZVRATU V ROZVEDENÝCH MANŽELSTVÁCH V SR V ROKU 2016</t>
  </si>
  <si>
    <t>PREHĽAD DÔVODOV ZAMIETNUTIA NÁVRHOV NA ROZVOD V ROKU 2016</t>
  </si>
  <si>
    <t>iné príčiny</t>
  </si>
  <si>
    <t xml:space="preserve">    Na okresné súdy v Slovenskej republike došlo v roku 2016 spolu 12 335 návrhov na rozvod manželstva. Je to  o 227 návrhov menej  ako v roku 2015. </t>
  </si>
  <si>
    <t xml:space="preserve">    Súdy v Slovenskej republike rozviedli 9 286 manželstiev, čo predstavuje  94,76 % z počtu vybavených 9 800 vecí  (v roku 2015 tento podiel bol 94,83 %) a  75,28 % z počtu podaných návrhov na rozvod manželstva. Počet 9 286 rozvedených manželstiev je za posledných päť rokov najnižší. Celkovo v predchádzajúcich piatich rokoch bolo v Slovenskej republike rozvedených 54 639 manželstiev.</t>
  </si>
  <si>
    <t xml:space="preserve">    Z rozvedených manželstiev v roku 2016 bolo  5 376 (57,89 %) s maloletými deťmi.</t>
  </si>
  <si>
    <t xml:space="preserve">    Priemerná dĺžka konania z povolených rozvodov v roku 2016 predstavovala v celoslovenskom meradle 6,4 mesiaca. Najdlhšie sa vybavovali rozvody v bratislavskom  kraji (8 mesiacov), najkratšie v nitrianskom kraji a v banskobystrickom kraji (4 mesiace).</t>
  </si>
  <si>
    <t xml:space="preserve">    V roku 2016 súdy zamietli 18 návrhov na rozvod manželstva, čo je iba 0,18 % z celkového počtu vybavených návrhov a 0,14 % z došlých návrhov na rozvod. Dôvodom zamietnutia návrhu o rozvod v roku 2016 bol záujem maloletých detí v 4 prípadoch, krátkodobé nezávažné narušenie manželstva v 5 prípadoch, odstránenie  narušujúcich príčin v 2 prípadoch, ľahkomyselný pomer k manželstvu v 1 prípade a iné príčiny boli  dôvodom zamietnutia v 6 prípadoch.</t>
  </si>
  <si>
    <t xml:space="preserve">    Najčastejšou príčinou rozvratu v rozvedených manželstvách v Slovenskej republike v roku 2016, podobne ako v predchádzajúcich rokoch,  bola rozdielnosť pováh, názorov a záujmov   a to v 6 158 prípadoch (66,31 % z celkového počtu rozvedených manželstiev), ďalšími dôvodmi bola nevera mužov v 877 rozvedených manželstvách (t.j. 9,44 % z celkového počtu rozvedených manželstiev), nevera u žien bola príčinou v 581 rozvedených manželstvách  (6,25 %), nadmerné požívanie alkoholu u muža v 538 rozvedených manželstvách (5,78 %) a nadmerné požívanie alkoholu u ženy v 93 rozvedených manželstvách (1,00  %), nezáujem o rodinu u muža v 245 rozvedených manželstvách (2,64 %) a nezáujem o rodinu u ženy v 175 rozvedených manželstvách (1,88 %). Neuvážený vstup do manželstva bol príčinou rozvratu v 92 prípadoch rozvedených manželstiev (t. j. 0,99 % z celkového počtu rozvedených manželstiev).</t>
  </si>
  <si>
    <t xml:space="preserve">    V roku 2016 navrhovatelia vzali späť v priebehu súdneho konania 391 návrhov, v dôsledku čoho súd konanie zastavil (čo je 3,99 % z vybavených návrhov a 3,17 % z došlých návrhov).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</si>
</sst>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sz val="8"/>
      <color rgb="FF454545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3">
    <xf numFmtId="0" fontId="0" fillId="0" borderId="0" xfId="0"/>
    <xf numFmtId="0" fontId="0" fillId="0" borderId="0" xfId="0"/>
    <xf numFmtId="3" fontId="2" fillId="0" borderId="2" xfId="0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right" vertical="center" wrapText="1" indent="2"/>
    </xf>
    <xf numFmtId="3" fontId="5" fillId="0" borderId="24" xfId="0" applyNumberFormat="1" applyFont="1" applyFill="1" applyBorder="1" applyAlignment="1">
      <alignment horizontal="right" vertical="center" wrapText="1" indent="1"/>
    </xf>
    <xf numFmtId="4" fontId="5" fillId="0" borderId="24" xfId="0" applyNumberFormat="1" applyFont="1" applyFill="1" applyBorder="1" applyAlignment="1">
      <alignment horizontal="right" vertical="center" wrapText="1" indent="2"/>
    </xf>
    <xf numFmtId="3" fontId="5" fillId="0" borderId="24" xfId="0" applyNumberFormat="1" applyFont="1" applyFill="1" applyBorder="1" applyAlignment="1">
      <alignment horizontal="right" vertical="center" wrapText="1" indent="2"/>
    </xf>
    <xf numFmtId="4" fontId="5" fillId="0" borderId="25" xfId="0" applyNumberFormat="1" applyFont="1" applyFill="1" applyBorder="1" applyAlignment="1">
      <alignment horizontal="right" vertical="center" wrapText="1" indent="2"/>
    </xf>
    <xf numFmtId="3" fontId="5" fillId="0" borderId="10" xfId="0" applyNumberFormat="1" applyFont="1" applyFill="1" applyBorder="1" applyAlignment="1">
      <alignment horizontal="right" vertical="center" wrapText="1" indent="2"/>
    </xf>
    <xf numFmtId="3" fontId="5" fillId="0" borderId="1" xfId="0" applyNumberFormat="1" applyFont="1" applyFill="1" applyBorder="1" applyAlignment="1">
      <alignment horizontal="right" vertical="center" wrapText="1" indent="1"/>
    </xf>
    <xf numFmtId="4" fontId="5" fillId="0" borderId="1" xfId="0" applyNumberFormat="1" applyFont="1" applyFill="1" applyBorder="1" applyAlignment="1">
      <alignment horizontal="right" vertical="center" wrapText="1" indent="2"/>
    </xf>
    <xf numFmtId="3" fontId="5" fillId="0" borderId="1" xfId="0" applyNumberFormat="1" applyFont="1" applyFill="1" applyBorder="1" applyAlignment="1">
      <alignment horizontal="right" vertical="center" wrapText="1" indent="2"/>
    </xf>
    <xf numFmtId="4" fontId="5" fillId="0" borderId="20" xfId="0" applyNumberFormat="1" applyFont="1" applyFill="1" applyBorder="1" applyAlignment="1">
      <alignment horizontal="right" vertical="center" wrapText="1" indent="2"/>
    </xf>
    <xf numFmtId="3" fontId="5" fillId="0" borderId="7" xfId="0" applyNumberFormat="1" applyFont="1" applyFill="1" applyBorder="1" applyAlignment="1">
      <alignment horizontal="right" vertical="center" wrapText="1" indent="2"/>
    </xf>
    <xf numFmtId="3" fontId="5" fillId="0" borderId="8" xfId="0" applyNumberFormat="1" applyFont="1" applyFill="1" applyBorder="1" applyAlignment="1">
      <alignment horizontal="right" vertical="center" wrapText="1" indent="1"/>
    </xf>
    <xf numFmtId="4" fontId="5" fillId="0" borderId="8" xfId="0" applyNumberFormat="1" applyFont="1" applyFill="1" applyBorder="1" applyAlignment="1">
      <alignment horizontal="right" vertical="center" wrapText="1" indent="2"/>
    </xf>
    <xf numFmtId="3" fontId="5" fillId="0" borderId="8" xfId="0" applyNumberFormat="1" applyFont="1" applyFill="1" applyBorder="1" applyAlignment="1">
      <alignment horizontal="right" vertical="center" wrapText="1" indent="2"/>
    </xf>
    <xf numFmtId="4" fontId="5" fillId="0" borderId="26" xfId="0" applyNumberFormat="1" applyFont="1" applyFill="1" applyBorder="1" applyAlignment="1">
      <alignment horizontal="right" vertical="center" wrapText="1" indent="2"/>
    </xf>
    <xf numFmtId="3" fontId="4" fillId="0" borderId="4" xfId="0" applyNumberFormat="1" applyFont="1" applyFill="1" applyBorder="1" applyAlignment="1">
      <alignment horizontal="right" vertical="center" wrapText="1" indent="2"/>
    </xf>
    <xf numFmtId="3" fontId="4" fillId="0" borderId="5" xfId="0" applyNumberFormat="1" applyFont="1" applyFill="1" applyBorder="1" applyAlignment="1">
      <alignment horizontal="right" vertical="center" wrapText="1" indent="1"/>
    </xf>
    <xf numFmtId="4" fontId="4" fillId="0" borderId="5" xfId="0" applyNumberFormat="1" applyFont="1" applyFill="1" applyBorder="1" applyAlignment="1">
      <alignment horizontal="right" vertical="center" wrapText="1" indent="2"/>
    </xf>
    <xf numFmtId="3" fontId="4" fillId="0" borderId="5" xfId="0" applyNumberFormat="1" applyFont="1" applyFill="1" applyBorder="1" applyAlignment="1">
      <alignment horizontal="right" vertical="center" wrapText="1" indent="2"/>
    </xf>
    <xf numFmtId="4" fontId="4" fillId="0" borderId="27" xfId="0" applyNumberFormat="1" applyFont="1" applyFill="1" applyBorder="1" applyAlignment="1">
      <alignment horizontal="right" vertical="center" wrapText="1" indent="2"/>
    </xf>
    <xf numFmtId="0" fontId="6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/>
    <xf numFmtId="2" fontId="0" fillId="0" borderId="0" xfId="0" applyNumberFormat="1" applyBorder="1"/>
    <xf numFmtId="3" fontId="0" fillId="0" borderId="0" xfId="0" applyNumberFormat="1" applyBorder="1"/>
    <xf numFmtId="4" fontId="8" fillId="0" borderId="0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left" vertical="center" wrapText="1" indent="1"/>
    </xf>
    <xf numFmtId="0" fontId="4" fillId="3" borderId="34" xfId="0" applyFont="1" applyFill="1" applyBorder="1" applyAlignment="1">
      <alignment horizontal="center" vertical="center"/>
    </xf>
    <xf numFmtId="4" fontId="5" fillId="3" borderId="3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 indent="1"/>
    </xf>
    <xf numFmtId="3" fontId="5" fillId="0" borderId="23" xfId="0" applyNumberFormat="1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/>
    <xf numFmtId="0" fontId="5" fillId="0" borderId="6" xfId="0" applyFont="1" applyFill="1" applyBorder="1" applyAlignment="1">
      <alignment horizontal="left" vertical="center" wrapText="1" inden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 inden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horizontal="center" vertical="center" wrapText="1"/>
    </xf>
    <xf numFmtId="3" fontId="4" fillId="0" borderId="39" xfId="0" applyNumberFormat="1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justify" vertical="center" wrapText="1"/>
    </xf>
    <xf numFmtId="0" fontId="5" fillId="0" borderId="0" xfId="2" applyAlignment="1">
      <alignment horizontal="justify" vertical="top"/>
    </xf>
    <xf numFmtId="0" fontId="5" fillId="0" borderId="0" xfId="2"/>
    <xf numFmtId="3" fontId="0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0" borderId="0" xfId="0" applyFont="1"/>
    <xf numFmtId="3" fontId="5" fillId="0" borderId="36" xfId="0" applyNumberFormat="1" applyFont="1" applyFill="1" applyBorder="1" applyAlignment="1">
      <alignment horizontal="center" vertical="center" wrapText="1"/>
    </xf>
    <xf numFmtId="3" fontId="5" fillId="0" borderId="30" xfId="0" applyNumberFormat="1" applyFont="1" applyFill="1" applyBorder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" vertical="center" wrapText="1"/>
    </xf>
    <xf numFmtId="3" fontId="5" fillId="0" borderId="33" xfId="0" applyNumberFormat="1" applyFont="1" applyFill="1" applyBorder="1" applyAlignment="1">
      <alignment horizontal="center" vertical="center" wrapText="1"/>
    </xf>
    <xf numFmtId="3" fontId="5" fillId="0" borderId="31" xfId="0" applyNumberFormat="1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2" fontId="5" fillId="0" borderId="0" xfId="2" applyNumberFormat="1"/>
    <xf numFmtId="0" fontId="4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3" fontId="0" fillId="0" borderId="46" xfId="0" applyNumberFormat="1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3" fontId="0" fillId="0" borderId="51" xfId="0" applyNumberFormat="1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 wrapText="1"/>
    </xf>
    <xf numFmtId="3" fontId="0" fillId="0" borderId="54" xfId="0" applyNumberFormat="1" applyFont="1" applyFill="1" applyBorder="1" applyAlignment="1">
      <alignment horizontal="center" vertical="center"/>
    </xf>
    <xf numFmtId="3" fontId="0" fillId="0" borderId="55" xfId="0" applyNumberFormat="1" applyFont="1" applyFill="1" applyBorder="1" applyAlignment="1">
      <alignment horizontal="center" vertical="center"/>
    </xf>
    <xf numFmtId="3" fontId="0" fillId="0" borderId="55" xfId="0" applyNumberFormat="1" applyFont="1" applyFill="1" applyBorder="1" applyAlignment="1">
      <alignment horizontal="center"/>
    </xf>
    <xf numFmtId="3" fontId="0" fillId="0" borderId="56" xfId="0" applyNumberFormat="1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 wrapText="1"/>
    </xf>
    <xf numFmtId="3" fontId="10" fillId="0" borderId="57" xfId="0" applyNumberFormat="1" applyFont="1" applyFill="1" applyBorder="1" applyAlignment="1">
      <alignment horizontal="center" vertical="center" wrapText="1"/>
    </xf>
    <xf numFmtId="3" fontId="10" fillId="0" borderId="58" xfId="0" applyNumberFormat="1" applyFont="1" applyFill="1" applyBorder="1" applyAlignment="1">
      <alignment horizontal="center" vertical="center" wrapText="1"/>
    </xf>
    <xf numFmtId="3" fontId="10" fillId="0" borderId="59" xfId="0" applyNumberFormat="1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164" fontId="5" fillId="0" borderId="47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164" fontId="5" fillId="0" borderId="49" xfId="0" applyNumberFormat="1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3" fontId="5" fillId="0" borderId="51" xfId="0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64" fontId="5" fillId="0" borderId="47" xfId="0" applyNumberFormat="1" applyFont="1" applyFill="1" applyBorder="1" applyAlignment="1">
      <alignment horizontal="center" vertical="center" wrapText="1"/>
    </xf>
    <xf numFmtId="164" fontId="5" fillId="0" borderId="49" xfId="0" applyNumberFormat="1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3" fontId="4" fillId="0" borderId="46" xfId="0" applyNumberFormat="1" applyFont="1" applyFill="1" applyBorder="1" applyAlignment="1">
      <alignment horizontal="center" vertical="center" wrapText="1"/>
    </xf>
    <xf numFmtId="164" fontId="4" fillId="0" borderId="47" xfId="0" applyNumberFormat="1" applyFont="1" applyFill="1" applyBorder="1" applyAlignment="1">
      <alignment horizontal="center"/>
    </xf>
    <xf numFmtId="164" fontId="4" fillId="0" borderId="49" xfId="0" applyNumberFormat="1" applyFont="1" applyFill="1" applyBorder="1" applyAlignment="1">
      <alignment horizontal="center"/>
    </xf>
    <xf numFmtId="0" fontId="4" fillId="0" borderId="51" xfId="0" applyFont="1" applyFill="1" applyBorder="1" applyAlignment="1">
      <alignment horizontal="center" vertical="center" wrapText="1"/>
    </xf>
    <xf numFmtId="3" fontId="4" fillId="0" borderId="51" xfId="0" applyNumberFormat="1" applyFont="1" applyFill="1" applyBorder="1" applyAlignment="1">
      <alignment horizontal="center" vertical="center" wrapText="1"/>
    </xf>
    <xf numFmtId="165" fontId="5" fillId="0" borderId="52" xfId="0" applyNumberFormat="1" applyFont="1" applyFill="1" applyBorder="1" applyAlignment="1">
      <alignment horizontal="center" vertical="center" wrapText="1"/>
    </xf>
    <xf numFmtId="165" fontId="4" fillId="0" borderId="52" xfId="0" applyNumberFormat="1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3" fontId="5" fillId="0" borderId="66" xfId="0" applyNumberFormat="1" applyFont="1" applyFill="1" applyBorder="1" applyAlignment="1">
      <alignment horizontal="center" vertical="center" wrapText="1"/>
    </xf>
    <xf numFmtId="3" fontId="5" fillId="0" borderId="67" xfId="0" applyNumberFormat="1" applyFont="1" applyFill="1" applyBorder="1" applyAlignment="1">
      <alignment horizontal="center" vertical="center" wrapText="1"/>
    </xf>
    <xf numFmtId="3" fontId="4" fillId="0" borderId="66" xfId="0" applyNumberFormat="1" applyFont="1" applyFill="1" applyBorder="1" applyAlignment="1">
      <alignment horizontal="center" vertical="center" wrapText="1"/>
    </xf>
    <xf numFmtId="3" fontId="4" fillId="0" borderId="67" xfId="0" applyNumberFormat="1" applyFont="1" applyFill="1" applyBorder="1" applyAlignment="1">
      <alignment horizontal="center" vertical="center" wrapText="1"/>
    </xf>
    <xf numFmtId="3" fontId="5" fillId="0" borderId="57" xfId="0" applyNumberFormat="1" applyFont="1" applyFill="1" applyBorder="1" applyAlignment="1">
      <alignment horizontal="center" vertical="center" wrapText="1"/>
    </xf>
    <xf numFmtId="3" fontId="5" fillId="0" borderId="58" xfId="0" applyNumberFormat="1" applyFont="1" applyFill="1" applyBorder="1" applyAlignment="1">
      <alignment horizontal="center" vertical="center" wrapText="1"/>
    </xf>
    <xf numFmtId="3" fontId="4" fillId="0" borderId="57" xfId="0" applyNumberFormat="1" applyFont="1" applyFill="1" applyBorder="1" applyAlignment="1">
      <alignment horizontal="center" vertical="center" wrapText="1"/>
    </xf>
    <xf numFmtId="3" fontId="4" fillId="0" borderId="58" xfId="0" applyNumberFormat="1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3" fontId="4" fillId="0" borderId="59" xfId="0" applyNumberFormat="1" applyFont="1" applyFill="1" applyBorder="1" applyAlignment="1">
      <alignment horizontal="center" vertical="center" wrapText="1"/>
    </xf>
    <xf numFmtId="165" fontId="5" fillId="0" borderId="57" xfId="0" applyNumberFormat="1" applyFont="1" applyFill="1" applyBorder="1" applyAlignment="1">
      <alignment horizontal="center" vertical="center" wrapText="1"/>
    </xf>
    <xf numFmtId="165" fontId="5" fillId="0" borderId="58" xfId="0" applyNumberFormat="1" applyFont="1" applyFill="1" applyBorder="1" applyAlignment="1">
      <alignment horizontal="center" vertical="center" wrapText="1"/>
    </xf>
    <xf numFmtId="164" fontId="5" fillId="0" borderId="57" xfId="0" applyNumberFormat="1" applyFont="1" applyFill="1" applyBorder="1" applyAlignment="1">
      <alignment horizontal="center" vertical="center" wrapText="1"/>
    </xf>
    <xf numFmtId="164" fontId="5" fillId="0" borderId="58" xfId="0" applyNumberFormat="1" applyFont="1" applyFill="1" applyBorder="1" applyAlignment="1">
      <alignment horizontal="center" vertical="center" wrapText="1"/>
    </xf>
    <xf numFmtId="164" fontId="4" fillId="0" borderId="57" xfId="0" applyNumberFormat="1" applyFont="1" applyFill="1" applyBorder="1" applyAlignment="1">
      <alignment horizontal="center"/>
    </xf>
    <xf numFmtId="164" fontId="4" fillId="0" borderId="58" xfId="0" applyNumberFormat="1" applyFont="1" applyFill="1" applyBorder="1" applyAlignment="1">
      <alignment horizontal="center"/>
    </xf>
    <xf numFmtId="0" fontId="4" fillId="0" borderId="64" xfId="0" applyFont="1" applyFill="1" applyBorder="1" applyAlignment="1" applyProtection="1">
      <alignment horizontal="center" vertical="center" wrapText="1"/>
      <protection hidden="1"/>
    </xf>
    <xf numFmtId="0" fontId="4" fillId="0" borderId="70" xfId="0" applyFont="1" applyFill="1" applyBorder="1" applyAlignment="1" applyProtection="1">
      <alignment horizontal="center" vertical="center" wrapText="1"/>
      <protection hidden="1"/>
    </xf>
    <xf numFmtId="0" fontId="4" fillId="0" borderId="65" xfId="0" applyFont="1" applyFill="1" applyBorder="1" applyAlignment="1" applyProtection="1">
      <alignment horizontal="center" vertical="center" wrapText="1"/>
      <protection hidden="1"/>
    </xf>
    <xf numFmtId="3" fontId="4" fillId="0" borderId="68" xfId="0" applyNumberFormat="1" applyFont="1" applyFill="1" applyBorder="1" applyAlignment="1">
      <alignment horizontal="center" vertical="center" wrapText="1"/>
    </xf>
    <xf numFmtId="165" fontId="4" fillId="0" borderId="59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4" fontId="0" fillId="0" borderId="0" xfId="0" applyNumberFormat="1"/>
    <xf numFmtId="0" fontId="1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 applyProtection="1">
      <alignment horizontal="center" vertical="center" wrapText="1"/>
      <protection hidden="1"/>
    </xf>
    <xf numFmtId="0" fontId="4" fillId="0" borderId="71" xfId="0" applyFont="1" applyFill="1" applyBorder="1" applyAlignment="1" applyProtection="1">
      <alignment horizontal="center" vertical="center" wrapText="1"/>
      <protection hidden="1"/>
    </xf>
    <xf numFmtId="0" fontId="4" fillId="0" borderId="72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center"/>
    </xf>
    <xf numFmtId="0" fontId="4" fillId="0" borderId="3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5" fillId="0" borderId="73" xfId="0" applyNumberFormat="1" applyFont="1" applyFill="1" applyBorder="1" applyAlignment="1">
      <alignment horizontal="left" vertical="center" wrapText="1" indent="1"/>
    </xf>
    <xf numFmtId="0" fontId="5" fillId="0" borderId="24" xfId="0" applyNumberFormat="1" applyFont="1" applyFill="1" applyBorder="1" applyAlignment="1">
      <alignment horizontal="left" vertical="center" wrapText="1" indent="1"/>
    </xf>
    <xf numFmtId="0" fontId="5" fillId="0" borderId="74" xfId="0" applyNumberFormat="1" applyFont="1" applyFill="1" applyBorder="1" applyAlignment="1">
      <alignment horizontal="left" vertical="center" wrapText="1" indent="1"/>
    </xf>
    <xf numFmtId="3" fontId="5" fillId="0" borderId="73" xfId="0" applyNumberFormat="1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 wrapText="1"/>
    </xf>
    <xf numFmtId="3" fontId="5" fillId="0" borderId="7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5" fillId="0" borderId="48" xfId="0" applyNumberFormat="1" applyFont="1" applyFill="1" applyBorder="1" applyAlignment="1">
      <alignment horizontal="left" vertical="center" wrapText="1" indent="1"/>
    </xf>
    <xf numFmtId="0" fontId="5" fillId="0" borderId="1" xfId="0" applyNumberFormat="1" applyFont="1" applyFill="1" applyBorder="1" applyAlignment="1">
      <alignment horizontal="left" vertical="center" wrapText="1" indent="1"/>
    </xf>
    <xf numFmtId="0" fontId="5" fillId="0" borderId="49" xfId="0" applyNumberFormat="1" applyFont="1" applyFill="1" applyBorder="1" applyAlignment="1">
      <alignment horizontal="left" vertical="center" wrapText="1" indent="1"/>
    </xf>
    <xf numFmtId="3" fontId="5" fillId="0" borderId="48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49" xfId="0" applyNumberFormat="1" applyFont="1" applyFill="1" applyBorder="1" applyAlignment="1">
      <alignment horizontal="center" vertical="center" wrapText="1"/>
    </xf>
    <xf numFmtId="0" fontId="5" fillId="0" borderId="50" xfId="0" applyNumberFormat="1" applyFont="1" applyFill="1" applyBorder="1" applyAlignment="1">
      <alignment horizontal="left" vertical="center" wrapText="1" indent="1"/>
    </xf>
    <xf numFmtId="0" fontId="5" fillId="0" borderId="51" xfId="0" applyNumberFormat="1" applyFont="1" applyFill="1" applyBorder="1" applyAlignment="1">
      <alignment horizontal="left" vertical="center" wrapText="1" indent="1"/>
    </xf>
    <xf numFmtId="0" fontId="5" fillId="0" borderId="52" xfId="0" applyNumberFormat="1" applyFont="1" applyFill="1" applyBorder="1" applyAlignment="1">
      <alignment horizontal="left" vertical="center" wrapText="1" indent="1"/>
    </xf>
    <xf numFmtId="3" fontId="5" fillId="0" borderId="50" xfId="0" applyNumberFormat="1" applyFont="1" applyFill="1" applyBorder="1" applyAlignment="1">
      <alignment horizontal="center" vertical="center" wrapText="1"/>
    </xf>
    <xf numFmtId="3" fontId="5" fillId="0" borderId="51" xfId="0" applyNumberFormat="1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1"/>
    <cellStyle name="normáln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Vývoj počtu rozvedených manželstiev v období rokov 2001-2016</a:t>
            </a:r>
          </a:p>
          <a:p>
            <a:pPr>
              <a:defRPr/>
            </a:pPr>
            <a:r>
              <a:rPr lang="sk-SK"/>
              <a:t>(v tis.)</a:t>
            </a:r>
          </a:p>
        </c:rich>
      </c:tx>
      <c:layout>
        <c:manualLayout>
          <c:xMode val="edge"/>
          <c:yMode val="edge"/>
          <c:x val="0.16299373762490216"/>
          <c:y val="2.4380949455604116E-2"/>
        </c:manualLayout>
      </c:layout>
      <c:overlay val="0"/>
    </c:title>
    <c:autoTitleDeleted val="0"/>
    <c:view3D>
      <c:rotX val="20"/>
      <c:rotY val="80"/>
      <c:depthPercent val="10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  <a:scene3d>
          <a:camera prst="orthographicFront"/>
          <a:lightRig rig="threePt" dir="t"/>
        </a:scene3d>
        <a:sp3d prstMaterial="softEdge"/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  <a:scene3d>
          <a:camera prst="orthographicFront"/>
          <a:lightRig rig="threePt" dir="t"/>
        </a:scene3d>
        <a:sp3d prstMaterial="softEdge"/>
      </c:spPr>
    </c:backWall>
    <c:plotArea>
      <c:layout/>
      <c:bar3DChart>
        <c:barDir val="col"/>
        <c:grouping val="clustered"/>
        <c:varyColors val="1"/>
        <c:ser>
          <c:idx val="1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spPr>
              <a:noFill/>
              <a:ln w="0">
                <a:noFill/>
                <a:prstDash val="sysDot"/>
              </a:ln>
              <a:effectLst/>
            </c:spPr>
            <c:txPr>
              <a:bodyPr rot="0" anchor="t" anchorCtr="0"/>
              <a:lstStyle/>
              <a:p>
                <a:pPr>
                  <a:defRPr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'R5'!$B$31:$Q$31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'R5'!$B$32:$Q$32</c:f>
              <c:numCache>
                <c:formatCode>#,##0.00</c:formatCode>
                <c:ptCount val="16"/>
                <c:pt idx="0">
                  <c:v>9.82</c:v>
                </c:pt>
                <c:pt idx="1">
                  <c:v>10.96</c:v>
                </c:pt>
                <c:pt idx="2">
                  <c:v>10.72</c:v>
                </c:pt>
                <c:pt idx="3">
                  <c:v>10.89</c:v>
                </c:pt>
                <c:pt idx="4">
                  <c:v>11.55</c:v>
                </c:pt>
                <c:pt idx="5">
                  <c:v>12.72</c:v>
                </c:pt>
                <c:pt idx="6">
                  <c:v>12.17</c:v>
                </c:pt>
                <c:pt idx="7">
                  <c:v>12.68</c:v>
                </c:pt>
                <c:pt idx="8">
                  <c:v>12.67</c:v>
                </c:pt>
                <c:pt idx="9">
                  <c:v>12.02</c:v>
                </c:pt>
                <c:pt idx="10">
                  <c:v>11.1</c:v>
                </c:pt>
                <c:pt idx="11">
                  <c:v>10.95</c:v>
                </c:pt>
                <c:pt idx="12">
                  <c:v>10.95</c:v>
                </c:pt>
                <c:pt idx="13">
                  <c:v>10.51</c:v>
                </c:pt>
                <c:pt idx="14">
                  <c:v>9.7859999999999996</c:v>
                </c:pt>
                <c:pt idx="15">
                  <c:v>9.2859999999999996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75941376"/>
        <c:axId val="75948416"/>
        <c:axId val="0"/>
      </c:bar3DChart>
      <c:catAx>
        <c:axId val="759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948416"/>
        <c:crosses val="autoZero"/>
        <c:auto val="1"/>
        <c:lblAlgn val="ctr"/>
        <c:lblOffset val="100"/>
        <c:noMultiLvlLbl val="0"/>
      </c:catAx>
      <c:valAx>
        <c:axId val="75948416"/>
        <c:scaling>
          <c:orientation val="minMax"/>
          <c:max val="14"/>
          <c:min val="0"/>
        </c:scaling>
        <c:delete val="0"/>
        <c:axPos val="l"/>
        <c:majorGridlines>
          <c:spPr>
            <a:ln w="12700">
              <a:solidFill>
                <a:schemeClr val="tx1"/>
              </a:solidFill>
            </a:ln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0"/>
        <c:majorTickMark val="out"/>
        <c:minorTickMark val="none"/>
        <c:tickLblPos val="nextTo"/>
        <c:spPr>
          <a:ln w="25400"/>
          <a:effectLst/>
        </c:spPr>
        <c:crossAx val="75941376"/>
        <c:crosses val="autoZero"/>
        <c:crossBetween val="between"/>
      </c:valAx>
    </c:plotArea>
    <c:plotVisOnly val="1"/>
    <c:dispBlanksAs val="gap"/>
    <c:showDLblsOverMax val="0"/>
  </c:chart>
  <c:spPr>
    <a:gradFill>
      <a:gsLst>
        <a:gs pos="0">
          <a:srgbClr val="DDEBCF"/>
        </a:gs>
        <a:gs pos="50000">
          <a:srgbClr val="9CB86E"/>
        </a:gs>
        <a:gs pos="100000">
          <a:srgbClr val="156B13"/>
        </a:gs>
      </a:gsLst>
      <a:lin ang="5400000" scaled="0"/>
    </a:gradFill>
    <a:ln cmpd="sng"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algn="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B w="165100" prst="coolSlant"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15</xdr:col>
      <xdr:colOff>495299</xdr:colOff>
      <xdr:row>26</xdr:row>
      <xdr:rowOff>114300</xdr:rowOff>
    </xdr:to>
    <xdr:graphicFrame macro="">
      <xdr:nvGraphicFramePr>
        <xdr:cNvPr id="3" name="Graf 2" title="Vývoj počtu rozvedených manželstiev v tis. za obdobie 2000 - 20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"/>
  <sheetViews>
    <sheetView workbookViewId="0">
      <selection activeCell="F2" sqref="F1:F1048576"/>
    </sheetView>
  </sheetViews>
  <sheetFormatPr defaultRowHeight="12.75" x14ac:dyDescent="0.2"/>
  <cols>
    <col min="1" max="1" width="130" style="84" customWidth="1"/>
    <col min="2" max="256" width="9.140625" style="84"/>
    <col min="257" max="257" width="130" style="84" customWidth="1"/>
    <col min="258" max="512" width="9.140625" style="84"/>
    <col min="513" max="513" width="130" style="84" customWidth="1"/>
    <col min="514" max="768" width="9.140625" style="84"/>
    <col min="769" max="769" width="130" style="84" customWidth="1"/>
    <col min="770" max="1024" width="9.140625" style="84"/>
    <col min="1025" max="1025" width="130" style="84" customWidth="1"/>
    <col min="1026" max="1280" width="9.140625" style="84"/>
    <col min="1281" max="1281" width="130" style="84" customWidth="1"/>
    <col min="1282" max="1536" width="9.140625" style="84"/>
    <col min="1537" max="1537" width="130" style="84" customWidth="1"/>
    <col min="1538" max="1792" width="9.140625" style="84"/>
    <col min="1793" max="1793" width="130" style="84" customWidth="1"/>
    <col min="1794" max="2048" width="9.140625" style="84"/>
    <col min="2049" max="2049" width="130" style="84" customWidth="1"/>
    <col min="2050" max="2304" width="9.140625" style="84"/>
    <col min="2305" max="2305" width="130" style="84" customWidth="1"/>
    <col min="2306" max="2560" width="9.140625" style="84"/>
    <col min="2561" max="2561" width="130" style="84" customWidth="1"/>
    <col min="2562" max="2816" width="9.140625" style="84"/>
    <col min="2817" max="2817" width="130" style="84" customWidth="1"/>
    <col min="2818" max="3072" width="9.140625" style="84"/>
    <col min="3073" max="3073" width="130" style="84" customWidth="1"/>
    <col min="3074" max="3328" width="9.140625" style="84"/>
    <col min="3329" max="3329" width="130" style="84" customWidth="1"/>
    <col min="3330" max="3584" width="9.140625" style="84"/>
    <col min="3585" max="3585" width="130" style="84" customWidth="1"/>
    <col min="3586" max="3840" width="9.140625" style="84"/>
    <col min="3841" max="3841" width="130" style="84" customWidth="1"/>
    <col min="3842" max="4096" width="9.140625" style="84"/>
    <col min="4097" max="4097" width="130" style="84" customWidth="1"/>
    <col min="4098" max="4352" width="9.140625" style="84"/>
    <col min="4353" max="4353" width="130" style="84" customWidth="1"/>
    <col min="4354" max="4608" width="9.140625" style="84"/>
    <col min="4609" max="4609" width="130" style="84" customWidth="1"/>
    <col min="4610" max="4864" width="9.140625" style="84"/>
    <col min="4865" max="4865" width="130" style="84" customWidth="1"/>
    <col min="4866" max="5120" width="9.140625" style="84"/>
    <col min="5121" max="5121" width="130" style="84" customWidth="1"/>
    <col min="5122" max="5376" width="9.140625" style="84"/>
    <col min="5377" max="5377" width="130" style="84" customWidth="1"/>
    <col min="5378" max="5632" width="9.140625" style="84"/>
    <col min="5633" max="5633" width="130" style="84" customWidth="1"/>
    <col min="5634" max="5888" width="9.140625" style="84"/>
    <col min="5889" max="5889" width="130" style="84" customWidth="1"/>
    <col min="5890" max="6144" width="9.140625" style="84"/>
    <col min="6145" max="6145" width="130" style="84" customWidth="1"/>
    <col min="6146" max="6400" width="9.140625" style="84"/>
    <col min="6401" max="6401" width="130" style="84" customWidth="1"/>
    <col min="6402" max="6656" width="9.140625" style="84"/>
    <col min="6657" max="6657" width="130" style="84" customWidth="1"/>
    <col min="6658" max="6912" width="9.140625" style="84"/>
    <col min="6913" max="6913" width="130" style="84" customWidth="1"/>
    <col min="6914" max="7168" width="9.140625" style="84"/>
    <col min="7169" max="7169" width="130" style="84" customWidth="1"/>
    <col min="7170" max="7424" width="9.140625" style="84"/>
    <col min="7425" max="7425" width="130" style="84" customWidth="1"/>
    <col min="7426" max="7680" width="9.140625" style="84"/>
    <col min="7681" max="7681" width="130" style="84" customWidth="1"/>
    <col min="7682" max="7936" width="9.140625" style="84"/>
    <col min="7937" max="7937" width="130" style="84" customWidth="1"/>
    <col min="7938" max="8192" width="9.140625" style="84"/>
    <col min="8193" max="8193" width="130" style="84" customWidth="1"/>
    <col min="8194" max="8448" width="9.140625" style="84"/>
    <col min="8449" max="8449" width="130" style="84" customWidth="1"/>
    <col min="8450" max="8704" width="9.140625" style="84"/>
    <col min="8705" max="8705" width="130" style="84" customWidth="1"/>
    <col min="8706" max="8960" width="9.140625" style="84"/>
    <col min="8961" max="8961" width="130" style="84" customWidth="1"/>
    <col min="8962" max="9216" width="9.140625" style="84"/>
    <col min="9217" max="9217" width="130" style="84" customWidth="1"/>
    <col min="9218" max="9472" width="9.140625" style="84"/>
    <col min="9473" max="9473" width="130" style="84" customWidth="1"/>
    <col min="9474" max="9728" width="9.140625" style="84"/>
    <col min="9729" max="9729" width="130" style="84" customWidth="1"/>
    <col min="9730" max="9984" width="9.140625" style="84"/>
    <col min="9985" max="9985" width="130" style="84" customWidth="1"/>
    <col min="9986" max="10240" width="9.140625" style="84"/>
    <col min="10241" max="10241" width="130" style="84" customWidth="1"/>
    <col min="10242" max="10496" width="9.140625" style="84"/>
    <col min="10497" max="10497" width="130" style="84" customWidth="1"/>
    <col min="10498" max="10752" width="9.140625" style="84"/>
    <col min="10753" max="10753" width="130" style="84" customWidth="1"/>
    <col min="10754" max="11008" width="9.140625" style="84"/>
    <col min="11009" max="11009" width="130" style="84" customWidth="1"/>
    <col min="11010" max="11264" width="9.140625" style="84"/>
    <col min="11265" max="11265" width="130" style="84" customWidth="1"/>
    <col min="11266" max="11520" width="9.140625" style="84"/>
    <col min="11521" max="11521" width="130" style="84" customWidth="1"/>
    <col min="11522" max="11776" width="9.140625" style="84"/>
    <col min="11777" max="11777" width="130" style="84" customWidth="1"/>
    <col min="11778" max="12032" width="9.140625" style="84"/>
    <col min="12033" max="12033" width="130" style="84" customWidth="1"/>
    <col min="12034" max="12288" width="9.140625" style="84"/>
    <col min="12289" max="12289" width="130" style="84" customWidth="1"/>
    <col min="12290" max="12544" width="9.140625" style="84"/>
    <col min="12545" max="12545" width="130" style="84" customWidth="1"/>
    <col min="12546" max="12800" width="9.140625" style="84"/>
    <col min="12801" max="12801" width="130" style="84" customWidth="1"/>
    <col min="12802" max="13056" width="9.140625" style="84"/>
    <col min="13057" max="13057" width="130" style="84" customWidth="1"/>
    <col min="13058" max="13312" width="9.140625" style="84"/>
    <col min="13313" max="13313" width="130" style="84" customWidth="1"/>
    <col min="13314" max="13568" width="9.140625" style="84"/>
    <col min="13569" max="13569" width="130" style="84" customWidth="1"/>
    <col min="13570" max="13824" width="9.140625" style="84"/>
    <col min="13825" max="13825" width="130" style="84" customWidth="1"/>
    <col min="13826" max="14080" width="9.140625" style="84"/>
    <col min="14081" max="14081" width="130" style="84" customWidth="1"/>
    <col min="14082" max="14336" width="9.140625" style="84"/>
    <col min="14337" max="14337" width="130" style="84" customWidth="1"/>
    <col min="14338" max="14592" width="9.140625" style="84"/>
    <col min="14593" max="14593" width="130" style="84" customWidth="1"/>
    <col min="14594" max="14848" width="9.140625" style="84"/>
    <col min="14849" max="14849" width="130" style="84" customWidth="1"/>
    <col min="14850" max="15104" width="9.140625" style="84"/>
    <col min="15105" max="15105" width="130" style="84" customWidth="1"/>
    <col min="15106" max="15360" width="9.140625" style="84"/>
    <col min="15361" max="15361" width="130" style="84" customWidth="1"/>
    <col min="15362" max="15616" width="9.140625" style="84"/>
    <col min="15617" max="15617" width="130" style="84" customWidth="1"/>
    <col min="15618" max="15872" width="9.140625" style="84"/>
    <col min="15873" max="15873" width="130" style="84" customWidth="1"/>
    <col min="15874" max="16128" width="9.140625" style="84"/>
    <col min="16129" max="16129" width="130" style="84" customWidth="1"/>
    <col min="16130" max="16384" width="9.140625" style="84"/>
  </cols>
  <sheetData>
    <row r="1" spans="1:5" s="83" customFormat="1" ht="17.25" customHeight="1" x14ac:dyDescent="0.25">
      <c r="A1" s="82" t="s">
        <v>52</v>
      </c>
    </row>
    <row r="2" spans="1:5" s="83" customFormat="1" ht="38.25" x14ac:dyDescent="0.25">
      <c r="A2" s="82" t="s">
        <v>53</v>
      </c>
    </row>
    <row r="3" spans="1:5" s="83" customFormat="1" x14ac:dyDescent="0.25">
      <c r="A3" s="82" t="s">
        <v>54</v>
      </c>
    </row>
    <row r="4" spans="1:5" s="83" customFormat="1" ht="25.5" x14ac:dyDescent="0.25">
      <c r="A4" s="82" t="s">
        <v>55</v>
      </c>
    </row>
    <row r="5" spans="1:5" s="83" customFormat="1" ht="51" x14ac:dyDescent="0.25">
      <c r="A5" s="82" t="s">
        <v>56</v>
      </c>
    </row>
    <row r="6" spans="1:5" s="83" customFormat="1" ht="89.25" x14ac:dyDescent="0.25">
      <c r="A6" s="82" t="s">
        <v>57</v>
      </c>
    </row>
    <row r="7" spans="1:5" s="83" customFormat="1" ht="32.25" customHeight="1" x14ac:dyDescent="0.25">
      <c r="A7" s="82" t="s">
        <v>58</v>
      </c>
      <c r="C7" s="83" t="s">
        <v>0</v>
      </c>
    </row>
    <row r="10" spans="1:5" x14ac:dyDescent="0.2">
      <c r="E10" s="9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28"/>
  <sheetViews>
    <sheetView workbookViewId="0">
      <selection activeCell="J23" sqref="J23"/>
    </sheetView>
  </sheetViews>
  <sheetFormatPr defaultRowHeight="15" x14ac:dyDescent="0.25"/>
  <cols>
    <col min="2" max="2" width="12.28515625" customWidth="1"/>
    <col min="10" max="10" width="10.85546875" customWidth="1"/>
    <col min="12" max="12" width="16.28515625" customWidth="1"/>
  </cols>
  <sheetData>
    <row r="1" spans="1:13" x14ac:dyDescent="0.25">
      <c r="A1" s="176" t="s">
        <v>39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3" ht="15.75" thickBot="1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3" ht="15.75" thickBot="1" x14ac:dyDescent="0.3">
      <c r="A3" s="103" t="s">
        <v>8</v>
      </c>
      <c r="B3" s="104" t="s">
        <v>9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10" t="s">
        <v>10</v>
      </c>
      <c r="J3" s="115" t="s">
        <v>11</v>
      </c>
    </row>
    <row r="4" spans="1:13" x14ac:dyDescent="0.25">
      <c r="A4" s="105">
        <v>2012</v>
      </c>
      <c r="B4" s="106">
        <v>2077</v>
      </c>
      <c r="C4" s="106">
        <v>1622</v>
      </c>
      <c r="D4" s="106">
        <v>1530</v>
      </c>
      <c r="E4" s="106">
        <v>1727</v>
      </c>
      <c r="F4" s="106">
        <v>1590</v>
      </c>
      <c r="G4" s="106">
        <v>1720</v>
      </c>
      <c r="H4" s="106">
        <v>1429</v>
      </c>
      <c r="I4" s="111">
        <v>2054</v>
      </c>
      <c r="J4" s="116">
        <f>SUM(B4:I4)</f>
        <v>13749</v>
      </c>
      <c r="K4" s="86"/>
      <c r="L4" s="86"/>
    </row>
    <row r="5" spans="1:13" x14ac:dyDescent="0.25">
      <c r="A5" s="107">
        <v>2013</v>
      </c>
      <c r="B5" s="85">
        <v>2110</v>
      </c>
      <c r="C5" s="85">
        <v>1642</v>
      </c>
      <c r="D5" s="85">
        <v>1486</v>
      </c>
      <c r="E5" s="85">
        <v>1794</v>
      </c>
      <c r="F5" s="85">
        <v>1617</v>
      </c>
      <c r="G5" s="85">
        <v>1822</v>
      </c>
      <c r="H5" s="85">
        <v>1563</v>
      </c>
      <c r="I5" s="112">
        <v>2062</v>
      </c>
      <c r="J5" s="117">
        <f t="shared" ref="J5:J8" si="0">SUM(B5:I5)</f>
        <v>14096</v>
      </c>
      <c r="L5" s="86"/>
    </row>
    <row r="6" spans="1:13" x14ac:dyDescent="0.25">
      <c r="A6" s="107">
        <v>2014</v>
      </c>
      <c r="B6" s="85">
        <v>1976</v>
      </c>
      <c r="C6" s="85">
        <v>1684</v>
      </c>
      <c r="D6" s="85">
        <v>1440</v>
      </c>
      <c r="E6" s="85">
        <v>1550</v>
      </c>
      <c r="F6" s="85">
        <v>1507</v>
      </c>
      <c r="G6" s="85">
        <v>1685</v>
      </c>
      <c r="H6" s="85">
        <v>1488</v>
      </c>
      <c r="I6" s="112">
        <v>2199</v>
      </c>
      <c r="J6" s="117">
        <f t="shared" si="0"/>
        <v>13529</v>
      </c>
      <c r="L6" s="86"/>
    </row>
    <row r="7" spans="1:13" x14ac:dyDescent="0.25">
      <c r="A7" s="107">
        <v>2015</v>
      </c>
      <c r="B7" s="102">
        <v>1912</v>
      </c>
      <c r="C7" s="102">
        <v>1598</v>
      </c>
      <c r="D7" s="102">
        <v>1370</v>
      </c>
      <c r="E7" s="102">
        <v>1472</v>
      </c>
      <c r="F7" s="102">
        <v>1382</v>
      </c>
      <c r="G7" s="102">
        <v>1538</v>
      </c>
      <c r="H7" s="102">
        <v>1431</v>
      </c>
      <c r="I7" s="113">
        <v>1859</v>
      </c>
      <c r="J7" s="117">
        <f t="shared" si="0"/>
        <v>12562</v>
      </c>
      <c r="L7" s="86"/>
    </row>
    <row r="8" spans="1:13" ht="15.75" thickBot="1" x14ac:dyDescent="0.3">
      <c r="A8" s="108">
        <v>2016</v>
      </c>
      <c r="B8" s="109">
        <v>1883</v>
      </c>
      <c r="C8" s="109">
        <v>1855</v>
      </c>
      <c r="D8" s="109">
        <v>1324</v>
      </c>
      <c r="E8" s="109">
        <v>1358</v>
      </c>
      <c r="F8" s="109">
        <v>1249</v>
      </c>
      <c r="G8" s="109">
        <v>1465</v>
      </c>
      <c r="H8" s="109">
        <v>1502</v>
      </c>
      <c r="I8" s="114">
        <v>1699</v>
      </c>
      <c r="J8" s="118">
        <f t="shared" si="0"/>
        <v>12335</v>
      </c>
      <c r="K8" s="86"/>
      <c r="L8" s="86"/>
      <c r="M8" s="87"/>
    </row>
    <row r="9" spans="1:13" x14ac:dyDescent="0.25">
      <c r="A9" s="178"/>
      <c r="B9" s="178"/>
      <c r="C9" s="178"/>
      <c r="D9" s="178"/>
      <c r="E9" s="178"/>
      <c r="F9" s="178"/>
      <c r="G9" s="178"/>
      <c r="H9" s="178"/>
      <c r="I9" s="178"/>
      <c r="J9" s="178"/>
    </row>
    <row r="10" spans="1:13" x14ac:dyDescent="0.25">
      <c r="A10" s="179" t="s">
        <v>40</v>
      </c>
      <c r="B10" s="179"/>
      <c r="C10" s="179"/>
      <c r="D10" s="179"/>
      <c r="E10" s="179"/>
      <c r="F10" s="179"/>
      <c r="G10" s="179"/>
      <c r="H10" s="179"/>
      <c r="I10" s="179"/>
      <c r="J10" s="179"/>
    </row>
    <row r="11" spans="1:13" ht="15.75" thickBot="1" x14ac:dyDescent="0.3">
      <c r="A11" s="177"/>
      <c r="B11" s="177"/>
      <c r="C11" s="177"/>
      <c r="D11" s="177"/>
      <c r="E11" s="177"/>
      <c r="F11" s="177"/>
      <c r="G11" s="177"/>
      <c r="H11" s="177"/>
      <c r="I11" s="177"/>
      <c r="J11" s="177"/>
    </row>
    <row r="12" spans="1:13" ht="15.75" thickTop="1" x14ac:dyDescent="0.25">
      <c r="A12" s="180" t="s">
        <v>12</v>
      </c>
      <c r="B12" s="183" t="s">
        <v>1</v>
      </c>
      <c r="C12" s="186" t="s">
        <v>13</v>
      </c>
      <c r="D12" s="186"/>
      <c r="E12" s="186"/>
      <c r="F12" s="186"/>
      <c r="G12" s="186"/>
      <c r="H12" s="186"/>
      <c r="I12" s="186" t="s">
        <v>22</v>
      </c>
      <c r="J12" s="187"/>
      <c r="L12" s="174"/>
    </row>
    <row r="13" spans="1:13" ht="36" customHeight="1" x14ac:dyDescent="0.25">
      <c r="A13" s="181"/>
      <c r="B13" s="184"/>
      <c r="C13" s="175" t="s">
        <v>14</v>
      </c>
      <c r="D13" s="175"/>
      <c r="E13" s="175" t="s">
        <v>15</v>
      </c>
      <c r="F13" s="175"/>
      <c r="G13" s="175" t="s">
        <v>16</v>
      </c>
      <c r="H13" s="175"/>
      <c r="I13" s="188"/>
      <c r="J13" s="189"/>
      <c r="L13" s="174"/>
    </row>
    <row r="14" spans="1:13" ht="35.25" customHeight="1" thickBot="1" x14ac:dyDescent="0.3">
      <c r="A14" s="182"/>
      <c r="B14" s="185"/>
      <c r="C14" s="6" t="s">
        <v>17</v>
      </c>
      <c r="D14" s="6" t="s">
        <v>18</v>
      </c>
      <c r="E14" s="6" t="s">
        <v>17</v>
      </c>
      <c r="F14" s="6" t="s">
        <v>18</v>
      </c>
      <c r="G14" s="6" t="s">
        <v>17</v>
      </c>
      <c r="H14" s="6" t="s">
        <v>18</v>
      </c>
      <c r="I14" s="6" t="s">
        <v>17</v>
      </c>
      <c r="J14" s="7" t="s">
        <v>18</v>
      </c>
    </row>
    <row r="15" spans="1:13" ht="15.75" thickTop="1" x14ac:dyDescent="0.25">
      <c r="A15" s="8" t="s">
        <v>9</v>
      </c>
      <c r="B15" s="9">
        <v>1357</v>
      </c>
      <c r="C15" s="10">
        <v>1318</v>
      </c>
      <c r="D15" s="11">
        <f>C15/B15%</f>
        <v>97.12601326455416</v>
      </c>
      <c r="E15" s="12">
        <v>2</v>
      </c>
      <c r="F15" s="11">
        <f>E15/B15%</f>
        <v>0.14738393515106854</v>
      </c>
      <c r="G15" s="12">
        <v>29</v>
      </c>
      <c r="H15" s="11">
        <f>G15/B15%</f>
        <v>2.1370670596904935</v>
      </c>
      <c r="I15" s="12">
        <v>689</v>
      </c>
      <c r="J15" s="13">
        <f>I15/C15%</f>
        <v>52.276176024279209</v>
      </c>
      <c r="L15" s="173"/>
    </row>
    <row r="16" spans="1:13" x14ac:dyDescent="0.25">
      <c r="A16" s="4" t="s">
        <v>2</v>
      </c>
      <c r="B16" s="14">
        <v>1269</v>
      </c>
      <c r="C16" s="15">
        <v>1161</v>
      </c>
      <c r="D16" s="16">
        <f t="shared" ref="D16:D22" si="1">C16/B16%</f>
        <v>91.489361702127667</v>
      </c>
      <c r="E16" s="17">
        <v>1</v>
      </c>
      <c r="F16" s="16">
        <f t="shared" ref="F16:F22" si="2">E16/B16%</f>
        <v>7.8802206461780933E-2</v>
      </c>
      <c r="G16" s="17">
        <v>84</v>
      </c>
      <c r="H16" s="16">
        <f t="shared" ref="H16:H22" si="3">G16/B16%</f>
        <v>6.6193853427895988</v>
      </c>
      <c r="I16" s="17">
        <v>673</v>
      </c>
      <c r="J16" s="18">
        <f t="shared" ref="J16:J22" si="4">I16/C16%</f>
        <v>57.967269595176575</v>
      </c>
    </row>
    <row r="17" spans="1:12" x14ac:dyDescent="0.25">
      <c r="A17" s="4" t="s">
        <v>3</v>
      </c>
      <c r="B17" s="14">
        <v>1241</v>
      </c>
      <c r="C17" s="15">
        <v>1119</v>
      </c>
      <c r="D17" s="16">
        <f t="shared" si="1"/>
        <v>90.169218372280412</v>
      </c>
      <c r="E17" s="17">
        <v>2</v>
      </c>
      <c r="F17" s="16">
        <f t="shared" si="2"/>
        <v>0.16116035455278002</v>
      </c>
      <c r="G17" s="17">
        <v>92</v>
      </c>
      <c r="H17" s="16">
        <f t="shared" si="3"/>
        <v>7.4133763094278811</v>
      </c>
      <c r="I17" s="17">
        <v>640</v>
      </c>
      <c r="J17" s="18">
        <f t="shared" si="4"/>
        <v>57.193923145665778</v>
      </c>
    </row>
    <row r="18" spans="1:12" x14ac:dyDescent="0.25">
      <c r="A18" s="4" t="s">
        <v>4</v>
      </c>
      <c r="B18" s="14">
        <v>1291</v>
      </c>
      <c r="C18" s="15">
        <v>1258</v>
      </c>
      <c r="D18" s="16">
        <f t="shared" si="1"/>
        <v>97.443841982958944</v>
      </c>
      <c r="E18" s="17">
        <v>1</v>
      </c>
      <c r="F18" s="16">
        <f t="shared" si="2"/>
        <v>7.745933384972889E-2</v>
      </c>
      <c r="G18" s="17">
        <v>20</v>
      </c>
      <c r="H18" s="16">
        <f t="shared" si="3"/>
        <v>1.5491866769945779</v>
      </c>
      <c r="I18" s="17">
        <v>712</v>
      </c>
      <c r="J18" s="18">
        <f t="shared" si="4"/>
        <v>56.597774244833069</v>
      </c>
    </row>
    <row r="19" spans="1:12" x14ac:dyDescent="0.25">
      <c r="A19" s="4" t="s">
        <v>5</v>
      </c>
      <c r="B19" s="14">
        <v>1071</v>
      </c>
      <c r="C19" s="15">
        <v>1055</v>
      </c>
      <c r="D19" s="16">
        <f t="shared" si="1"/>
        <v>98.50606909430438</v>
      </c>
      <c r="E19" s="17">
        <v>3</v>
      </c>
      <c r="F19" s="16">
        <f t="shared" si="2"/>
        <v>0.28011204481792717</v>
      </c>
      <c r="G19" s="17">
        <v>8</v>
      </c>
      <c r="H19" s="16">
        <f t="shared" si="3"/>
        <v>0.74696545284780569</v>
      </c>
      <c r="I19" s="17">
        <v>659</v>
      </c>
      <c r="J19" s="18">
        <f t="shared" si="4"/>
        <v>62.464454976303315</v>
      </c>
    </row>
    <row r="20" spans="1:12" x14ac:dyDescent="0.25">
      <c r="A20" s="4" t="s">
        <v>6</v>
      </c>
      <c r="B20" s="14">
        <v>1227</v>
      </c>
      <c r="C20" s="15">
        <v>1156</v>
      </c>
      <c r="D20" s="16">
        <f t="shared" si="1"/>
        <v>94.213528932355345</v>
      </c>
      <c r="E20" s="17">
        <v>4</v>
      </c>
      <c r="F20" s="16">
        <f t="shared" si="2"/>
        <v>0.32599837000814996</v>
      </c>
      <c r="G20" s="17">
        <v>63</v>
      </c>
      <c r="H20" s="16">
        <f t="shared" si="3"/>
        <v>5.1344743276283618</v>
      </c>
      <c r="I20" s="17">
        <v>670</v>
      </c>
      <c r="J20" s="18">
        <f t="shared" si="4"/>
        <v>57.958477508650518</v>
      </c>
    </row>
    <row r="21" spans="1:12" x14ac:dyDescent="0.25">
      <c r="A21" s="4" t="s">
        <v>7</v>
      </c>
      <c r="B21" s="14">
        <v>956</v>
      </c>
      <c r="C21" s="15">
        <v>916</v>
      </c>
      <c r="D21" s="16">
        <f t="shared" si="1"/>
        <v>95.81589958158996</v>
      </c>
      <c r="E21" s="17">
        <v>0</v>
      </c>
      <c r="F21" s="16">
        <f t="shared" si="2"/>
        <v>0</v>
      </c>
      <c r="G21" s="17">
        <v>33</v>
      </c>
      <c r="H21" s="16">
        <f t="shared" si="3"/>
        <v>3.4518828451882841</v>
      </c>
      <c r="I21" s="17">
        <v>552</v>
      </c>
      <c r="J21" s="18">
        <f t="shared" si="4"/>
        <v>60.262008733624455</v>
      </c>
    </row>
    <row r="22" spans="1:12" ht="15.75" thickBot="1" x14ac:dyDescent="0.3">
      <c r="A22" s="5" t="s">
        <v>10</v>
      </c>
      <c r="B22" s="19">
        <v>1388</v>
      </c>
      <c r="C22" s="20">
        <v>1303</v>
      </c>
      <c r="D22" s="21">
        <f t="shared" si="1"/>
        <v>93.876080691642642</v>
      </c>
      <c r="E22" s="22">
        <v>5</v>
      </c>
      <c r="F22" s="21">
        <f t="shared" si="2"/>
        <v>0.36023054755043227</v>
      </c>
      <c r="G22" s="22">
        <v>62</v>
      </c>
      <c r="H22" s="21">
        <f t="shared" si="3"/>
        <v>4.46685878962536</v>
      </c>
      <c r="I22" s="22">
        <v>781</v>
      </c>
      <c r="J22" s="23">
        <f t="shared" si="4"/>
        <v>59.93860322333078</v>
      </c>
    </row>
    <row r="23" spans="1:12" ht="16.5" thickTop="1" thickBot="1" x14ac:dyDescent="0.3">
      <c r="A23" s="3" t="s">
        <v>11</v>
      </c>
      <c r="B23" s="24">
        <f>SUM(B15:B22)</f>
        <v>9800</v>
      </c>
      <c r="C23" s="25">
        <f>SUM(C15:C22)</f>
        <v>9286</v>
      </c>
      <c r="D23" s="26">
        <f>C23/B23*100</f>
        <v>94.755102040816325</v>
      </c>
      <c r="E23" s="27">
        <f>SUM(E15:E22)</f>
        <v>18</v>
      </c>
      <c r="F23" s="26">
        <f>E23/B23*100</f>
        <v>0.18367346938775508</v>
      </c>
      <c r="G23" s="27">
        <f>SUM(G15:G22)</f>
        <v>391</v>
      </c>
      <c r="H23" s="26">
        <f>G23/B23*100</f>
        <v>3.989795918367347</v>
      </c>
      <c r="I23" s="27">
        <f>SUM(I15:I22)</f>
        <v>5376</v>
      </c>
      <c r="J23" s="28">
        <f>I23/C23%</f>
        <v>57.893603273745427</v>
      </c>
      <c r="L23" s="173"/>
    </row>
    <row r="24" spans="1:12" ht="15.75" thickTop="1" x14ac:dyDescent="0.25"/>
    <row r="28" spans="1:12" x14ac:dyDescent="0.25">
      <c r="G28" s="86"/>
    </row>
  </sheetData>
  <mergeCells count="13">
    <mergeCell ref="L12:L13"/>
    <mergeCell ref="E13:F13"/>
    <mergeCell ref="G13:H13"/>
    <mergeCell ref="A1:J1"/>
    <mergeCell ref="A2:J2"/>
    <mergeCell ref="A9:J9"/>
    <mergeCell ref="A10:J10"/>
    <mergeCell ref="A11:J11"/>
    <mergeCell ref="A12:A14"/>
    <mergeCell ref="B12:B14"/>
    <mergeCell ref="C12:H12"/>
    <mergeCell ref="I12:J13"/>
    <mergeCell ref="C13:D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CJ28"/>
  <sheetViews>
    <sheetView workbookViewId="0">
      <selection activeCell="C27" sqref="C27"/>
    </sheetView>
  </sheetViews>
  <sheetFormatPr defaultRowHeight="15" x14ac:dyDescent="0.25"/>
  <cols>
    <col min="1" max="7" width="16.7109375" style="35" customWidth="1"/>
    <col min="8" max="256" width="9.140625" style="35"/>
    <col min="257" max="263" width="16.7109375" style="35" customWidth="1"/>
    <col min="264" max="512" width="9.140625" style="35"/>
    <col min="513" max="519" width="16.7109375" style="35" customWidth="1"/>
    <col min="520" max="768" width="9.140625" style="35"/>
    <col min="769" max="775" width="16.7109375" style="35" customWidth="1"/>
    <col min="776" max="1024" width="9.140625" style="35"/>
    <col min="1025" max="1031" width="16.7109375" style="35" customWidth="1"/>
    <col min="1032" max="1280" width="9.140625" style="35"/>
    <col min="1281" max="1287" width="16.7109375" style="35" customWidth="1"/>
    <col min="1288" max="1536" width="9.140625" style="35"/>
    <col min="1537" max="1543" width="16.7109375" style="35" customWidth="1"/>
    <col min="1544" max="1792" width="9.140625" style="35"/>
    <col min="1793" max="1799" width="16.7109375" style="35" customWidth="1"/>
    <col min="1800" max="2048" width="9.140625" style="35"/>
    <col min="2049" max="2055" width="16.7109375" style="35" customWidth="1"/>
    <col min="2056" max="2304" width="9.140625" style="35"/>
    <col min="2305" max="2311" width="16.7109375" style="35" customWidth="1"/>
    <col min="2312" max="2560" width="9.140625" style="35"/>
    <col min="2561" max="2567" width="16.7109375" style="35" customWidth="1"/>
    <col min="2568" max="2816" width="9.140625" style="35"/>
    <col min="2817" max="2823" width="16.7109375" style="35" customWidth="1"/>
    <col min="2824" max="3072" width="9.140625" style="35"/>
    <col min="3073" max="3079" width="16.7109375" style="35" customWidth="1"/>
    <col min="3080" max="3328" width="9.140625" style="35"/>
    <col min="3329" max="3335" width="16.7109375" style="35" customWidth="1"/>
    <col min="3336" max="3584" width="9.140625" style="35"/>
    <col min="3585" max="3591" width="16.7109375" style="35" customWidth="1"/>
    <col min="3592" max="3840" width="9.140625" style="35"/>
    <col min="3841" max="3847" width="16.7109375" style="35" customWidth="1"/>
    <col min="3848" max="4096" width="9.140625" style="35"/>
    <col min="4097" max="4103" width="16.7109375" style="35" customWidth="1"/>
    <col min="4104" max="4352" width="9.140625" style="35"/>
    <col min="4353" max="4359" width="16.7109375" style="35" customWidth="1"/>
    <col min="4360" max="4608" width="9.140625" style="35"/>
    <col min="4609" max="4615" width="16.7109375" style="35" customWidth="1"/>
    <col min="4616" max="4864" width="9.140625" style="35"/>
    <col min="4865" max="4871" width="16.7109375" style="35" customWidth="1"/>
    <col min="4872" max="5120" width="9.140625" style="35"/>
    <col min="5121" max="5127" width="16.7109375" style="35" customWidth="1"/>
    <col min="5128" max="5376" width="9.140625" style="35"/>
    <col min="5377" max="5383" width="16.7109375" style="35" customWidth="1"/>
    <col min="5384" max="5632" width="9.140625" style="35"/>
    <col min="5633" max="5639" width="16.7109375" style="35" customWidth="1"/>
    <col min="5640" max="5888" width="9.140625" style="35"/>
    <col min="5889" max="5895" width="16.7109375" style="35" customWidth="1"/>
    <col min="5896" max="6144" width="9.140625" style="35"/>
    <col min="6145" max="6151" width="16.7109375" style="35" customWidth="1"/>
    <col min="6152" max="6400" width="9.140625" style="35"/>
    <col min="6401" max="6407" width="16.7109375" style="35" customWidth="1"/>
    <col min="6408" max="6656" width="9.140625" style="35"/>
    <col min="6657" max="6663" width="16.7109375" style="35" customWidth="1"/>
    <col min="6664" max="6912" width="9.140625" style="35"/>
    <col min="6913" max="6919" width="16.7109375" style="35" customWidth="1"/>
    <col min="6920" max="7168" width="9.140625" style="35"/>
    <col min="7169" max="7175" width="16.7109375" style="35" customWidth="1"/>
    <col min="7176" max="7424" width="9.140625" style="35"/>
    <col min="7425" max="7431" width="16.7109375" style="35" customWidth="1"/>
    <col min="7432" max="7680" width="9.140625" style="35"/>
    <col min="7681" max="7687" width="16.7109375" style="35" customWidth="1"/>
    <col min="7688" max="7936" width="9.140625" style="35"/>
    <col min="7937" max="7943" width="16.7109375" style="35" customWidth="1"/>
    <col min="7944" max="8192" width="9.140625" style="35"/>
    <col min="8193" max="8199" width="16.7109375" style="35" customWidth="1"/>
    <col min="8200" max="8448" width="9.140625" style="35"/>
    <col min="8449" max="8455" width="16.7109375" style="35" customWidth="1"/>
    <col min="8456" max="8704" width="9.140625" style="35"/>
    <col min="8705" max="8711" width="16.7109375" style="35" customWidth="1"/>
    <col min="8712" max="8960" width="9.140625" style="35"/>
    <col min="8961" max="8967" width="16.7109375" style="35" customWidth="1"/>
    <col min="8968" max="9216" width="9.140625" style="35"/>
    <col min="9217" max="9223" width="16.7109375" style="35" customWidth="1"/>
    <col min="9224" max="9472" width="9.140625" style="35"/>
    <col min="9473" max="9479" width="16.7109375" style="35" customWidth="1"/>
    <col min="9480" max="9728" width="9.140625" style="35"/>
    <col min="9729" max="9735" width="16.7109375" style="35" customWidth="1"/>
    <col min="9736" max="9984" width="9.140625" style="35"/>
    <col min="9985" max="9991" width="16.7109375" style="35" customWidth="1"/>
    <col min="9992" max="10240" width="9.140625" style="35"/>
    <col min="10241" max="10247" width="16.7109375" style="35" customWidth="1"/>
    <col min="10248" max="10496" width="9.140625" style="35"/>
    <col min="10497" max="10503" width="16.7109375" style="35" customWidth="1"/>
    <col min="10504" max="10752" width="9.140625" style="35"/>
    <col min="10753" max="10759" width="16.7109375" style="35" customWidth="1"/>
    <col min="10760" max="11008" width="9.140625" style="35"/>
    <col min="11009" max="11015" width="16.7109375" style="35" customWidth="1"/>
    <col min="11016" max="11264" width="9.140625" style="35"/>
    <col min="11265" max="11271" width="16.7109375" style="35" customWidth="1"/>
    <col min="11272" max="11520" width="9.140625" style="35"/>
    <col min="11521" max="11527" width="16.7109375" style="35" customWidth="1"/>
    <col min="11528" max="11776" width="9.140625" style="35"/>
    <col min="11777" max="11783" width="16.7109375" style="35" customWidth="1"/>
    <col min="11784" max="12032" width="9.140625" style="35"/>
    <col min="12033" max="12039" width="16.7109375" style="35" customWidth="1"/>
    <col min="12040" max="12288" width="9.140625" style="35"/>
    <col min="12289" max="12295" width="16.7109375" style="35" customWidth="1"/>
    <col min="12296" max="12544" width="9.140625" style="35"/>
    <col min="12545" max="12551" width="16.7109375" style="35" customWidth="1"/>
    <col min="12552" max="12800" width="9.140625" style="35"/>
    <col min="12801" max="12807" width="16.7109375" style="35" customWidth="1"/>
    <col min="12808" max="13056" width="9.140625" style="35"/>
    <col min="13057" max="13063" width="16.7109375" style="35" customWidth="1"/>
    <col min="13064" max="13312" width="9.140625" style="35"/>
    <col min="13313" max="13319" width="16.7109375" style="35" customWidth="1"/>
    <col min="13320" max="13568" width="9.140625" style="35"/>
    <col min="13569" max="13575" width="16.7109375" style="35" customWidth="1"/>
    <col min="13576" max="13824" width="9.140625" style="35"/>
    <col min="13825" max="13831" width="16.7109375" style="35" customWidth="1"/>
    <col min="13832" max="14080" width="9.140625" style="35"/>
    <col min="14081" max="14087" width="16.7109375" style="35" customWidth="1"/>
    <col min="14088" max="14336" width="9.140625" style="35"/>
    <col min="14337" max="14343" width="16.7109375" style="35" customWidth="1"/>
    <col min="14344" max="14592" width="9.140625" style="35"/>
    <col min="14593" max="14599" width="16.7109375" style="35" customWidth="1"/>
    <col min="14600" max="14848" width="9.140625" style="35"/>
    <col min="14849" max="14855" width="16.7109375" style="35" customWidth="1"/>
    <col min="14856" max="15104" width="9.140625" style="35"/>
    <col min="15105" max="15111" width="16.7109375" style="35" customWidth="1"/>
    <col min="15112" max="15360" width="9.140625" style="35"/>
    <col min="15361" max="15367" width="16.7109375" style="35" customWidth="1"/>
    <col min="15368" max="15616" width="9.140625" style="35"/>
    <col min="15617" max="15623" width="16.7109375" style="35" customWidth="1"/>
    <col min="15624" max="15872" width="9.140625" style="35"/>
    <col min="15873" max="15879" width="16.7109375" style="35" customWidth="1"/>
    <col min="15880" max="16128" width="9.140625" style="35"/>
    <col min="16129" max="16135" width="16.7109375" style="35" customWidth="1"/>
    <col min="16136" max="16384" width="9.140625" style="35"/>
  </cols>
  <sheetData>
    <row r="1" spans="1:14" x14ac:dyDescent="0.25">
      <c r="A1" s="176" t="s">
        <v>19</v>
      </c>
      <c r="B1" s="176"/>
      <c r="C1" s="176"/>
      <c r="D1" s="176"/>
      <c r="E1" s="176"/>
      <c r="F1" s="176"/>
      <c r="G1" s="176"/>
      <c r="H1" s="34"/>
      <c r="I1" s="34"/>
      <c r="J1" s="34"/>
      <c r="K1" s="34"/>
      <c r="L1" s="34"/>
      <c r="M1" s="34"/>
      <c r="N1" s="34"/>
    </row>
    <row r="2" spans="1:14" x14ac:dyDescent="0.25">
      <c r="A2" s="176" t="s">
        <v>41</v>
      </c>
      <c r="B2" s="176"/>
      <c r="C2" s="176"/>
      <c r="D2" s="176"/>
      <c r="E2" s="176"/>
      <c r="F2" s="176"/>
      <c r="G2" s="176"/>
      <c r="H2" s="34"/>
      <c r="I2" s="34"/>
      <c r="J2" s="34"/>
      <c r="K2" s="34"/>
      <c r="L2" s="34"/>
      <c r="M2" s="34"/>
      <c r="N2" s="34"/>
    </row>
    <row r="3" spans="1:14" x14ac:dyDescent="0.25">
      <c r="A3" s="193"/>
      <c r="B3" s="193"/>
      <c r="C3" s="193"/>
      <c r="D3" s="193"/>
      <c r="E3" s="193"/>
      <c r="F3" s="193"/>
      <c r="G3" s="29"/>
      <c r="H3" s="29"/>
      <c r="I3" s="29"/>
      <c r="J3" s="29"/>
      <c r="K3" s="29"/>
      <c r="L3" s="29"/>
      <c r="M3" s="29"/>
      <c r="N3" s="29"/>
    </row>
    <row r="4" spans="1:14" ht="69" customHeight="1" thickBot="1" x14ac:dyDescent="0.3">
      <c r="A4" s="121" t="s">
        <v>12</v>
      </c>
      <c r="B4" s="121" t="s">
        <v>8</v>
      </c>
      <c r="C4" s="121" t="s">
        <v>1</v>
      </c>
      <c r="D4" s="121" t="s">
        <v>20</v>
      </c>
      <c r="E4" s="121" t="s">
        <v>21</v>
      </c>
      <c r="F4" s="121" t="s">
        <v>22</v>
      </c>
      <c r="G4" s="121" t="s">
        <v>23</v>
      </c>
      <c r="H4" s="37"/>
      <c r="I4" s="37"/>
      <c r="J4" s="37"/>
      <c r="K4" s="37"/>
      <c r="L4" s="37"/>
      <c r="M4" s="37"/>
      <c r="N4" s="37"/>
    </row>
    <row r="5" spans="1:14" x14ac:dyDescent="0.25">
      <c r="A5" s="194" t="s">
        <v>9</v>
      </c>
      <c r="B5" s="122">
        <v>2012</v>
      </c>
      <c r="C5" s="123">
        <v>1656</v>
      </c>
      <c r="D5" s="123">
        <v>1592</v>
      </c>
      <c r="E5" s="123">
        <v>4</v>
      </c>
      <c r="F5" s="123">
        <v>878</v>
      </c>
      <c r="G5" s="124">
        <v>8</v>
      </c>
      <c r="H5" s="39"/>
      <c r="I5" s="39"/>
      <c r="J5" s="39"/>
      <c r="K5" s="39"/>
      <c r="L5" s="39"/>
      <c r="M5" s="39"/>
      <c r="N5" s="39"/>
    </row>
    <row r="6" spans="1:14" x14ac:dyDescent="0.25">
      <c r="A6" s="195"/>
      <c r="B6" s="125">
        <v>2013</v>
      </c>
      <c r="C6" s="30">
        <v>1673</v>
      </c>
      <c r="D6" s="30">
        <v>1592</v>
      </c>
      <c r="E6" s="30">
        <v>1</v>
      </c>
      <c r="F6" s="30">
        <v>841</v>
      </c>
      <c r="G6" s="126">
        <v>7</v>
      </c>
      <c r="H6" s="41"/>
      <c r="I6" s="41"/>
      <c r="J6" s="41"/>
      <c r="K6" s="41"/>
      <c r="L6" s="41"/>
      <c r="M6" s="41"/>
      <c r="N6" s="41"/>
    </row>
    <row r="7" spans="1:14" x14ac:dyDescent="0.25">
      <c r="A7" s="195"/>
      <c r="B7" s="125">
        <v>2014</v>
      </c>
      <c r="C7" s="30">
        <v>1442</v>
      </c>
      <c r="D7" s="30">
        <v>1373</v>
      </c>
      <c r="E7" s="30">
        <v>2</v>
      </c>
      <c r="F7" s="30">
        <v>737</v>
      </c>
      <c r="G7" s="126">
        <v>7.5</v>
      </c>
      <c r="H7" s="41"/>
      <c r="I7" s="41"/>
      <c r="J7" s="41"/>
      <c r="K7" s="41"/>
      <c r="L7" s="41"/>
      <c r="M7" s="41"/>
      <c r="N7" s="41"/>
    </row>
    <row r="8" spans="1:14" x14ac:dyDescent="0.25">
      <c r="A8" s="195"/>
      <c r="B8" s="127">
        <v>2015</v>
      </c>
      <c r="C8" s="101">
        <v>1600</v>
      </c>
      <c r="D8" s="101">
        <v>1559</v>
      </c>
      <c r="E8" s="101">
        <v>0</v>
      </c>
      <c r="F8" s="101">
        <v>918</v>
      </c>
      <c r="G8" s="126">
        <v>7.4</v>
      </c>
      <c r="H8" s="41"/>
      <c r="I8" s="41"/>
      <c r="J8" s="41"/>
      <c r="K8" s="41"/>
      <c r="L8" s="41"/>
      <c r="M8" s="41"/>
      <c r="N8" s="41"/>
    </row>
    <row r="9" spans="1:14" ht="15.75" thickBot="1" x14ac:dyDescent="0.3">
      <c r="A9" s="196"/>
      <c r="B9" s="128">
        <v>2016</v>
      </c>
      <c r="C9" s="129">
        <v>1357</v>
      </c>
      <c r="D9" s="129">
        <v>1318</v>
      </c>
      <c r="E9" s="129">
        <v>2</v>
      </c>
      <c r="F9" s="129">
        <v>689</v>
      </c>
      <c r="G9" s="140">
        <v>7.8</v>
      </c>
      <c r="H9" s="40"/>
      <c r="I9" s="40"/>
      <c r="J9" s="40"/>
      <c r="K9" s="40"/>
      <c r="L9" s="41"/>
      <c r="M9" s="41"/>
      <c r="N9" s="41"/>
    </row>
    <row r="10" spans="1:14" x14ac:dyDescent="0.25">
      <c r="A10" s="190" t="s">
        <v>2</v>
      </c>
      <c r="B10" s="130">
        <v>2012</v>
      </c>
      <c r="C10" s="123">
        <v>1435</v>
      </c>
      <c r="D10" s="123">
        <v>1297</v>
      </c>
      <c r="E10" s="123">
        <v>3</v>
      </c>
      <c r="F10" s="123">
        <v>818</v>
      </c>
      <c r="G10" s="131">
        <v>5</v>
      </c>
      <c r="H10" s="40"/>
      <c r="I10" s="40"/>
      <c r="J10" s="40"/>
      <c r="K10" s="40"/>
      <c r="L10" s="41"/>
      <c r="M10" s="41"/>
      <c r="N10" s="41"/>
    </row>
    <row r="11" spans="1:14" x14ac:dyDescent="0.25">
      <c r="A11" s="191"/>
      <c r="B11" s="120">
        <v>2013</v>
      </c>
      <c r="C11" s="30">
        <v>1513</v>
      </c>
      <c r="D11" s="30">
        <v>1390</v>
      </c>
      <c r="E11" s="30">
        <v>3</v>
      </c>
      <c r="F11" s="30">
        <v>868</v>
      </c>
      <c r="G11" s="132">
        <v>5</v>
      </c>
      <c r="H11" s="40"/>
      <c r="I11" s="40"/>
      <c r="J11" s="40"/>
      <c r="K11" s="40"/>
      <c r="L11" s="41"/>
      <c r="M11" s="41"/>
      <c r="N11" s="41"/>
    </row>
    <row r="12" spans="1:14" x14ac:dyDescent="0.25">
      <c r="A12" s="191"/>
      <c r="B12" s="120">
        <v>2014</v>
      </c>
      <c r="C12" s="30">
        <v>1497</v>
      </c>
      <c r="D12" s="30">
        <v>1359</v>
      </c>
      <c r="E12" s="30">
        <v>2</v>
      </c>
      <c r="F12" s="30">
        <v>817</v>
      </c>
      <c r="G12" s="132">
        <v>5.8</v>
      </c>
      <c r="H12" s="40"/>
      <c r="I12" s="40"/>
      <c r="J12" s="40"/>
      <c r="K12" s="40"/>
      <c r="L12" s="41"/>
      <c r="M12" s="41"/>
      <c r="N12" s="41"/>
    </row>
    <row r="13" spans="1:14" x14ac:dyDescent="0.25">
      <c r="A13" s="191"/>
      <c r="B13" s="120">
        <v>2015</v>
      </c>
      <c r="C13" s="101">
        <v>1383</v>
      </c>
      <c r="D13" s="30">
        <v>1271</v>
      </c>
      <c r="E13" s="30">
        <v>1</v>
      </c>
      <c r="F13" s="30">
        <v>788</v>
      </c>
      <c r="G13" s="132">
        <v>5.6</v>
      </c>
      <c r="H13" s="38"/>
      <c r="I13" s="38"/>
      <c r="J13" s="38"/>
      <c r="K13" s="38"/>
      <c r="L13" s="42"/>
      <c r="M13" s="42"/>
      <c r="N13" s="42"/>
    </row>
    <row r="14" spans="1:14" ht="15.75" thickBot="1" x14ac:dyDescent="0.3">
      <c r="A14" s="192"/>
      <c r="B14" s="133">
        <v>2016</v>
      </c>
      <c r="C14" s="129">
        <v>1269</v>
      </c>
      <c r="D14" s="129">
        <v>1161</v>
      </c>
      <c r="E14" s="129">
        <v>1</v>
      </c>
      <c r="F14" s="129">
        <v>673</v>
      </c>
      <c r="G14" s="140">
        <v>6</v>
      </c>
      <c r="H14" s="38"/>
      <c r="I14" s="38"/>
      <c r="J14" s="38"/>
      <c r="K14" s="38"/>
      <c r="L14" s="42"/>
      <c r="M14" s="42"/>
      <c r="N14" s="42"/>
    </row>
    <row r="15" spans="1:14" x14ac:dyDescent="0.25">
      <c r="A15" s="190" t="s">
        <v>3</v>
      </c>
      <c r="B15" s="130">
        <v>2012</v>
      </c>
      <c r="C15" s="123">
        <v>1316</v>
      </c>
      <c r="D15" s="123">
        <v>1172</v>
      </c>
      <c r="E15" s="123">
        <v>8</v>
      </c>
      <c r="F15" s="123">
        <v>730</v>
      </c>
      <c r="G15" s="131">
        <v>5</v>
      </c>
      <c r="H15" s="40"/>
      <c r="I15" s="40"/>
      <c r="J15" s="40"/>
      <c r="K15" s="40"/>
      <c r="L15" s="41"/>
      <c r="M15" s="41"/>
      <c r="N15" s="41"/>
    </row>
    <row r="16" spans="1:14" x14ac:dyDescent="0.25">
      <c r="A16" s="191"/>
      <c r="B16" s="120">
        <v>2013</v>
      </c>
      <c r="C16" s="30">
        <v>1366</v>
      </c>
      <c r="D16" s="30">
        <v>1235</v>
      </c>
      <c r="E16" s="30">
        <v>0</v>
      </c>
      <c r="F16" s="30">
        <v>713</v>
      </c>
      <c r="G16" s="132">
        <v>6</v>
      </c>
      <c r="H16" s="40"/>
      <c r="I16" s="40"/>
      <c r="J16" s="40"/>
      <c r="K16" s="40"/>
      <c r="L16" s="41"/>
      <c r="M16" s="41"/>
      <c r="N16" s="41"/>
    </row>
    <row r="17" spans="1:88" x14ac:dyDescent="0.25">
      <c r="A17" s="191"/>
      <c r="B17" s="120">
        <v>2014</v>
      </c>
      <c r="C17" s="30">
        <v>1376</v>
      </c>
      <c r="D17" s="30">
        <v>1245</v>
      </c>
      <c r="E17" s="30">
        <v>2</v>
      </c>
      <c r="F17" s="30">
        <v>745</v>
      </c>
      <c r="G17" s="132">
        <v>5.9</v>
      </c>
      <c r="H17" s="38"/>
      <c r="I17" s="38"/>
      <c r="J17" s="38"/>
      <c r="K17" s="38"/>
      <c r="L17" s="42"/>
      <c r="M17" s="42"/>
      <c r="N17" s="42"/>
    </row>
    <row r="18" spans="1:88" x14ac:dyDescent="0.25">
      <c r="A18" s="191"/>
      <c r="B18" s="120">
        <v>2015</v>
      </c>
      <c r="C18" s="30">
        <v>1259</v>
      </c>
      <c r="D18" s="30">
        <v>1133</v>
      </c>
      <c r="E18" s="30">
        <v>3</v>
      </c>
      <c r="F18" s="30">
        <v>678</v>
      </c>
      <c r="G18" s="132">
        <v>6</v>
      </c>
      <c r="H18" s="40"/>
      <c r="I18" s="40"/>
      <c r="J18" s="40"/>
      <c r="K18" s="40"/>
      <c r="L18" s="41"/>
      <c r="M18" s="41"/>
      <c r="N18" s="41"/>
    </row>
    <row r="19" spans="1:88" ht="15.75" thickBot="1" x14ac:dyDescent="0.3">
      <c r="A19" s="192"/>
      <c r="B19" s="133">
        <v>2016</v>
      </c>
      <c r="C19" s="129">
        <v>1241</v>
      </c>
      <c r="D19" s="129">
        <v>1119</v>
      </c>
      <c r="E19" s="129">
        <v>2</v>
      </c>
      <c r="F19" s="129">
        <v>640</v>
      </c>
      <c r="G19" s="140">
        <v>6</v>
      </c>
      <c r="H19" s="40"/>
      <c r="I19" s="40"/>
      <c r="J19" s="40"/>
      <c r="K19" s="40"/>
      <c r="L19" s="41"/>
      <c r="M19" s="41"/>
      <c r="N19" s="41"/>
    </row>
    <row r="20" spans="1:88" x14ac:dyDescent="0.25">
      <c r="A20" s="190" t="s">
        <v>11</v>
      </c>
      <c r="B20" s="134">
        <v>2012</v>
      </c>
      <c r="C20" s="135">
        <v>11650</v>
      </c>
      <c r="D20" s="135">
        <v>10948</v>
      </c>
      <c r="E20" s="135">
        <v>54</v>
      </c>
      <c r="F20" s="135">
        <v>6764</v>
      </c>
      <c r="G20" s="136">
        <v>5</v>
      </c>
      <c r="H20" s="40"/>
      <c r="I20" s="40"/>
      <c r="J20" s="40"/>
      <c r="K20" s="40"/>
      <c r="L20" s="41"/>
      <c r="M20" s="41"/>
      <c r="N20" s="41"/>
    </row>
    <row r="21" spans="1:88" x14ac:dyDescent="0.25">
      <c r="A21" s="191"/>
      <c r="B21" s="100">
        <v>2013</v>
      </c>
      <c r="C21" s="32">
        <v>11637</v>
      </c>
      <c r="D21" s="32">
        <v>10946</v>
      </c>
      <c r="E21" s="32">
        <v>34</v>
      </c>
      <c r="F21" s="32">
        <v>6644</v>
      </c>
      <c r="G21" s="137">
        <v>6</v>
      </c>
      <c r="H21" s="38"/>
      <c r="I21" s="38"/>
      <c r="J21" s="38"/>
      <c r="K21" s="38"/>
      <c r="L21" s="42"/>
      <c r="M21" s="42"/>
      <c r="N21" s="42"/>
    </row>
    <row r="22" spans="1:88" x14ac:dyDescent="0.25">
      <c r="A22" s="191"/>
      <c r="B22" s="100">
        <v>2014</v>
      </c>
      <c r="C22" s="32">
        <v>11232</v>
      </c>
      <c r="D22" s="32">
        <v>10514</v>
      </c>
      <c r="E22" s="32">
        <v>27</v>
      </c>
      <c r="F22" s="32">
        <v>6305</v>
      </c>
      <c r="G22" s="137">
        <v>6</v>
      </c>
      <c r="H22" s="43"/>
      <c r="I22" s="43"/>
      <c r="J22" s="43"/>
      <c r="K22" s="43"/>
      <c r="L22" s="44"/>
      <c r="M22" s="44"/>
      <c r="N22" s="44"/>
    </row>
    <row r="23" spans="1:88" x14ac:dyDescent="0.25">
      <c r="A23" s="191"/>
      <c r="B23" s="100">
        <v>2015</v>
      </c>
      <c r="C23" s="32">
        <v>10320</v>
      </c>
      <c r="D23" s="32">
        <v>9786</v>
      </c>
      <c r="E23" s="32">
        <v>27</v>
      </c>
      <c r="F23" s="32">
        <v>5868</v>
      </c>
      <c r="G23" s="137">
        <v>6.1</v>
      </c>
      <c r="H23" s="43"/>
      <c r="I23" s="43"/>
      <c r="J23" s="43"/>
      <c r="K23" s="43"/>
      <c r="L23" s="44"/>
      <c r="M23" s="44"/>
      <c r="N23" s="44"/>
    </row>
    <row r="24" spans="1:88" ht="15.75" thickBot="1" x14ac:dyDescent="0.3">
      <c r="A24" s="192"/>
      <c r="B24" s="138">
        <v>2016</v>
      </c>
      <c r="C24" s="139">
        <v>9800</v>
      </c>
      <c r="D24" s="139">
        <v>9286</v>
      </c>
      <c r="E24" s="139">
        <v>18</v>
      </c>
      <c r="F24" s="139">
        <v>5376</v>
      </c>
      <c r="G24" s="141">
        <v>6.4</v>
      </c>
      <c r="H24" s="43"/>
      <c r="I24" s="43"/>
      <c r="J24" s="43"/>
      <c r="K24" s="43"/>
      <c r="L24" s="44"/>
      <c r="M24" s="44"/>
      <c r="N24" s="44"/>
    </row>
    <row r="25" spans="1:88" x14ac:dyDescent="0.25">
      <c r="H25" s="49"/>
      <c r="I25" s="49"/>
      <c r="J25" s="49"/>
      <c r="K25" s="49"/>
    </row>
    <row r="26" spans="1:88" x14ac:dyDescent="0.25">
      <c r="D26" s="50"/>
    </row>
    <row r="27" spans="1:88" ht="15.75" thickBot="1" x14ac:dyDescent="0.3">
      <c r="C27" s="50"/>
    </row>
    <row r="28" spans="1:88" ht="15.75" thickBot="1" x14ac:dyDescent="0.3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</sheetData>
  <mergeCells count="7">
    <mergeCell ref="A20:A24"/>
    <mergeCell ref="A1:G1"/>
    <mergeCell ref="A2:G2"/>
    <mergeCell ref="A3:F3"/>
    <mergeCell ref="A5:A9"/>
    <mergeCell ref="A10:A14"/>
    <mergeCell ref="A15:A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N28"/>
  <sheetViews>
    <sheetView topLeftCell="A4" workbookViewId="0">
      <selection activeCell="C29" sqref="C29"/>
    </sheetView>
  </sheetViews>
  <sheetFormatPr defaultRowHeight="15" x14ac:dyDescent="0.25"/>
  <cols>
    <col min="1" max="7" width="16.7109375" style="35" customWidth="1"/>
    <col min="8" max="256" width="9.140625" style="35"/>
    <col min="257" max="263" width="16.7109375" style="35" customWidth="1"/>
    <col min="264" max="512" width="9.140625" style="35"/>
    <col min="513" max="519" width="16.7109375" style="35" customWidth="1"/>
    <col min="520" max="768" width="9.140625" style="35"/>
    <col min="769" max="775" width="16.7109375" style="35" customWidth="1"/>
    <col min="776" max="1024" width="9.140625" style="35"/>
    <col min="1025" max="1031" width="16.7109375" style="35" customWidth="1"/>
    <col min="1032" max="1280" width="9.140625" style="35"/>
    <col min="1281" max="1287" width="16.7109375" style="35" customWidth="1"/>
    <col min="1288" max="1536" width="9.140625" style="35"/>
    <col min="1537" max="1543" width="16.7109375" style="35" customWidth="1"/>
    <col min="1544" max="1792" width="9.140625" style="35"/>
    <col min="1793" max="1799" width="16.7109375" style="35" customWidth="1"/>
    <col min="1800" max="2048" width="9.140625" style="35"/>
    <col min="2049" max="2055" width="16.7109375" style="35" customWidth="1"/>
    <col min="2056" max="2304" width="9.140625" style="35"/>
    <col min="2305" max="2311" width="16.7109375" style="35" customWidth="1"/>
    <col min="2312" max="2560" width="9.140625" style="35"/>
    <col min="2561" max="2567" width="16.7109375" style="35" customWidth="1"/>
    <col min="2568" max="2816" width="9.140625" style="35"/>
    <col min="2817" max="2823" width="16.7109375" style="35" customWidth="1"/>
    <col min="2824" max="3072" width="9.140625" style="35"/>
    <col min="3073" max="3079" width="16.7109375" style="35" customWidth="1"/>
    <col min="3080" max="3328" width="9.140625" style="35"/>
    <col min="3329" max="3335" width="16.7109375" style="35" customWidth="1"/>
    <col min="3336" max="3584" width="9.140625" style="35"/>
    <col min="3585" max="3591" width="16.7109375" style="35" customWidth="1"/>
    <col min="3592" max="3840" width="9.140625" style="35"/>
    <col min="3841" max="3847" width="16.7109375" style="35" customWidth="1"/>
    <col min="3848" max="4096" width="9.140625" style="35"/>
    <col min="4097" max="4103" width="16.7109375" style="35" customWidth="1"/>
    <col min="4104" max="4352" width="9.140625" style="35"/>
    <col min="4353" max="4359" width="16.7109375" style="35" customWidth="1"/>
    <col min="4360" max="4608" width="9.140625" style="35"/>
    <col min="4609" max="4615" width="16.7109375" style="35" customWidth="1"/>
    <col min="4616" max="4864" width="9.140625" style="35"/>
    <col min="4865" max="4871" width="16.7109375" style="35" customWidth="1"/>
    <col min="4872" max="5120" width="9.140625" style="35"/>
    <col min="5121" max="5127" width="16.7109375" style="35" customWidth="1"/>
    <col min="5128" max="5376" width="9.140625" style="35"/>
    <col min="5377" max="5383" width="16.7109375" style="35" customWidth="1"/>
    <col min="5384" max="5632" width="9.140625" style="35"/>
    <col min="5633" max="5639" width="16.7109375" style="35" customWidth="1"/>
    <col min="5640" max="5888" width="9.140625" style="35"/>
    <col min="5889" max="5895" width="16.7109375" style="35" customWidth="1"/>
    <col min="5896" max="6144" width="9.140625" style="35"/>
    <col min="6145" max="6151" width="16.7109375" style="35" customWidth="1"/>
    <col min="6152" max="6400" width="9.140625" style="35"/>
    <col min="6401" max="6407" width="16.7109375" style="35" customWidth="1"/>
    <col min="6408" max="6656" width="9.140625" style="35"/>
    <col min="6657" max="6663" width="16.7109375" style="35" customWidth="1"/>
    <col min="6664" max="6912" width="9.140625" style="35"/>
    <col min="6913" max="6919" width="16.7109375" style="35" customWidth="1"/>
    <col min="6920" max="7168" width="9.140625" style="35"/>
    <col min="7169" max="7175" width="16.7109375" style="35" customWidth="1"/>
    <col min="7176" max="7424" width="9.140625" style="35"/>
    <col min="7425" max="7431" width="16.7109375" style="35" customWidth="1"/>
    <col min="7432" max="7680" width="9.140625" style="35"/>
    <col min="7681" max="7687" width="16.7109375" style="35" customWidth="1"/>
    <col min="7688" max="7936" width="9.140625" style="35"/>
    <col min="7937" max="7943" width="16.7109375" style="35" customWidth="1"/>
    <col min="7944" max="8192" width="9.140625" style="35"/>
    <col min="8193" max="8199" width="16.7109375" style="35" customWidth="1"/>
    <col min="8200" max="8448" width="9.140625" style="35"/>
    <col min="8449" max="8455" width="16.7109375" style="35" customWidth="1"/>
    <col min="8456" max="8704" width="9.140625" style="35"/>
    <col min="8705" max="8711" width="16.7109375" style="35" customWidth="1"/>
    <col min="8712" max="8960" width="9.140625" style="35"/>
    <col min="8961" max="8967" width="16.7109375" style="35" customWidth="1"/>
    <col min="8968" max="9216" width="9.140625" style="35"/>
    <col min="9217" max="9223" width="16.7109375" style="35" customWidth="1"/>
    <col min="9224" max="9472" width="9.140625" style="35"/>
    <col min="9473" max="9479" width="16.7109375" style="35" customWidth="1"/>
    <col min="9480" max="9728" width="9.140625" style="35"/>
    <col min="9729" max="9735" width="16.7109375" style="35" customWidth="1"/>
    <col min="9736" max="9984" width="9.140625" style="35"/>
    <col min="9985" max="9991" width="16.7109375" style="35" customWidth="1"/>
    <col min="9992" max="10240" width="9.140625" style="35"/>
    <col min="10241" max="10247" width="16.7109375" style="35" customWidth="1"/>
    <col min="10248" max="10496" width="9.140625" style="35"/>
    <col min="10497" max="10503" width="16.7109375" style="35" customWidth="1"/>
    <col min="10504" max="10752" width="9.140625" style="35"/>
    <col min="10753" max="10759" width="16.7109375" style="35" customWidth="1"/>
    <col min="10760" max="11008" width="9.140625" style="35"/>
    <col min="11009" max="11015" width="16.7109375" style="35" customWidth="1"/>
    <col min="11016" max="11264" width="9.140625" style="35"/>
    <col min="11265" max="11271" width="16.7109375" style="35" customWidth="1"/>
    <col min="11272" max="11520" width="9.140625" style="35"/>
    <col min="11521" max="11527" width="16.7109375" style="35" customWidth="1"/>
    <col min="11528" max="11776" width="9.140625" style="35"/>
    <col min="11777" max="11783" width="16.7109375" style="35" customWidth="1"/>
    <col min="11784" max="12032" width="9.140625" style="35"/>
    <col min="12033" max="12039" width="16.7109375" style="35" customWidth="1"/>
    <col min="12040" max="12288" width="9.140625" style="35"/>
    <col min="12289" max="12295" width="16.7109375" style="35" customWidth="1"/>
    <col min="12296" max="12544" width="9.140625" style="35"/>
    <col min="12545" max="12551" width="16.7109375" style="35" customWidth="1"/>
    <col min="12552" max="12800" width="9.140625" style="35"/>
    <col min="12801" max="12807" width="16.7109375" style="35" customWidth="1"/>
    <col min="12808" max="13056" width="9.140625" style="35"/>
    <col min="13057" max="13063" width="16.7109375" style="35" customWidth="1"/>
    <col min="13064" max="13312" width="9.140625" style="35"/>
    <col min="13313" max="13319" width="16.7109375" style="35" customWidth="1"/>
    <col min="13320" max="13568" width="9.140625" style="35"/>
    <col min="13569" max="13575" width="16.7109375" style="35" customWidth="1"/>
    <col min="13576" max="13824" width="9.140625" style="35"/>
    <col min="13825" max="13831" width="16.7109375" style="35" customWidth="1"/>
    <col min="13832" max="14080" width="9.140625" style="35"/>
    <col min="14081" max="14087" width="16.7109375" style="35" customWidth="1"/>
    <col min="14088" max="14336" width="9.140625" style="35"/>
    <col min="14337" max="14343" width="16.7109375" style="35" customWidth="1"/>
    <col min="14344" max="14592" width="9.140625" style="35"/>
    <col min="14593" max="14599" width="16.7109375" style="35" customWidth="1"/>
    <col min="14600" max="14848" width="9.140625" style="35"/>
    <col min="14849" max="14855" width="16.7109375" style="35" customWidth="1"/>
    <col min="14856" max="15104" width="9.140625" style="35"/>
    <col min="15105" max="15111" width="16.7109375" style="35" customWidth="1"/>
    <col min="15112" max="15360" width="9.140625" style="35"/>
    <col min="15361" max="15367" width="16.7109375" style="35" customWidth="1"/>
    <col min="15368" max="15616" width="9.140625" style="35"/>
    <col min="15617" max="15623" width="16.7109375" style="35" customWidth="1"/>
    <col min="15624" max="15872" width="9.140625" style="35"/>
    <col min="15873" max="15879" width="16.7109375" style="35" customWidth="1"/>
    <col min="15880" max="16128" width="9.140625" style="35"/>
    <col min="16129" max="16135" width="16.7109375" style="35" customWidth="1"/>
    <col min="16136" max="16384" width="9.140625" style="35"/>
  </cols>
  <sheetData>
    <row r="1" spans="1:14" x14ac:dyDescent="0.25">
      <c r="A1" s="176" t="s">
        <v>19</v>
      </c>
      <c r="B1" s="176"/>
      <c r="C1" s="176"/>
      <c r="D1" s="176"/>
      <c r="E1" s="176"/>
      <c r="F1" s="176"/>
      <c r="G1" s="176"/>
      <c r="H1" s="34"/>
      <c r="I1" s="34"/>
      <c r="J1" s="34"/>
      <c r="K1" s="34"/>
      <c r="L1" s="34"/>
      <c r="M1" s="34"/>
      <c r="N1" s="34"/>
    </row>
    <row r="2" spans="1:14" x14ac:dyDescent="0.25">
      <c r="A2" s="176" t="s">
        <v>41</v>
      </c>
      <c r="B2" s="176"/>
      <c r="C2" s="176"/>
      <c r="D2" s="176"/>
      <c r="E2" s="176"/>
      <c r="F2" s="176"/>
      <c r="G2" s="176"/>
      <c r="H2" s="34"/>
      <c r="I2" s="34"/>
      <c r="J2" s="34"/>
      <c r="K2" s="34"/>
      <c r="L2" s="34"/>
      <c r="M2" s="34"/>
      <c r="N2" s="34"/>
    </row>
    <row r="3" spans="1:14" ht="15.75" thickBot="1" x14ac:dyDescent="0.3">
      <c r="A3" s="177"/>
      <c r="B3" s="177"/>
      <c r="C3" s="177"/>
      <c r="D3" s="177"/>
      <c r="E3" s="177"/>
      <c r="F3" s="177"/>
      <c r="G3" s="36"/>
      <c r="H3" s="29"/>
      <c r="I3" s="29"/>
      <c r="J3" s="29"/>
      <c r="K3" s="29"/>
      <c r="L3" s="29"/>
      <c r="M3" s="29"/>
      <c r="N3" s="29"/>
    </row>
    <row r="4" spans="1:14" ht="71.25" customHeight="1" thickBot="1" x14ac:dyDescent="0.3">
      <c r="A4" s="142" t="s">
        <v>12</v>
      </c>
      <c r="B4" s="143" t="s">
        <v>8</v>
      </c>
      <c r="C4" s="149" t="s">
        <v>1</v>
      </c>
      <c r="D4" s="143" t="s">
        <v>20</v>
      </c>
      <c r="E4" s="149" t="s">
        <v>21</v>
      </c>
      <c r="F4" s="143" t="s">
        <v>22</v>
      </c>
      <c r="G4" s="158" t="s">
        <v>23</v>
      </c>
      <c r="H4" s="37"/>
      <c r="I4" s="37"/>
      <c r="J4" s="37"/>
      <c r="K4" s="37"/>
      <c r="L4" s="37"/>
      <c r="M4" s="37"/>
      <c r="N4" s="37"/>
    </row>
    <row r="5" spans="1:14" x14ac:dyDescent="0.25">
      <c r="A5" s="197" t="s">
        <v>4</v>
      </c>
      <c r="B5" s="144">
        <v>2012</v>
      </c>
      <c r="C5" s="154">
        <v>1430</v>
      </c>
      <c r="D5" s="154">
        <v>1393</v>
      </c>
      <c r="E5" s="154">
        <v>9</v>
      </c>
      <c r="F5" s="154">
        <v>871</v>
      </c>
      <c r="G5" s="160">
        <v>4</v>
      </c>
      <c r="H5" s="38"/>
      <c r="I5" s="38"/>
      <c r="J5" s="38"/>
      <c r="K5" s="38"/>
      <c r="L5" s="38"/>
      <c r="M5" s="39"/>
      <c r="N5" s="39"/>
    </row>
    <row r="6" spans="1:14" x14ac:dyDescent="0.25">
      <c r="A6" s="198"/>
      <c r="B6" s="145">
        <v>2013</v>
      </c>
      <c r="C6" s="155">
        <v>1454</v>
      </c>
      <c r="D6" s="155">
        <v>1416</v>
      </c>
      <c r="E6" s="155">
        <v>1</v>
      </c>
      <c r="F6" s="155">
        <v>876</v>
      </c>
      <c r="G6" s="161">
        <v>4</v>
      </c>
      <c r="H6" s="40"/>
      <c r="I6" s="40"/>
      <c r="J6" s="40"/>
      <c r="K6" s="40"/>
      <c r="L6" s="40"/>
      <c r="M6" s="41"/>
      <c r="N6" s="41"/>
    </row>
    <row r="7" spans="1:14" x14ac:dyDescent="0.25">
      <c r="A7" s="198"/>
      <c r="B7" s="145">
        <v>2014</v>
      </c>
      <c r="C7" s="155">
        <v>1322</v>
      </c>
      <c r="D7" s="155">
        <v>1294</v>
      </c>
      <c r="E7" s="155">
        <v>3</v>
      </c>
      <c r="F7" s="155">
        <v>813</v>
      </c>
      <c r="G7" s="161">
        <v>4.5</v>
      </c>
      <c r="H7" s="40"/>
      <c r="I7" s="40"/>
      <c r="J7" s="40"/>
      <c r="K7" s="40"/>
      <c r="L7" s="40"/>
      <c r="M7" s="41"/>
      <c r="N7" s="41"/>
    </row>
    <row r="8" spans="1:14" x14ac:dyDescent="0.25">
      <c r="A8" s="198"/>
      <c r="B8" s="145">
        <v>2015</v>
      </c>
      <c r="C8" s="155">
        <v>1229</v>
      </c>
      <c r="D8" s="155">
        <v>1205</v>
      </c>
      <c r="E8" s="155">
        <v>3</v>
      </c>
      <c r="F8" s="155">
        <v>737</v>
      </c>
      <c r="G8" s="161">
        <v>5</v>
      </c>
      <c r="H8" s="40"/>
      <c r="I8" s="40"/>
      <c r="J8" s="40"/>
      <c r="K8" s="40"/>
      <c r="L8" s="40"/>
      <c r="M8" s="41"/>
      <c r="N8" s="41"/>
    </row>
    <row r="9" spans="1:14" ht="15.75" thickBot="1" x14ac:dyDescent="0.3">
      <c r="A9" s="199"/>
      <c r="B9" s="146">
        <v>2016</v>
      </c>
      <c r="C9" s="155">
        <v>1291</v>
      </c>
      <c r="D9" s="155">
        <v>1258</v>
      </c>
      <c r="E9" s="155">
        <v>1</v>
      </c>
      <c r="F9" s="155">
        <v>712</v>
      </c>
      <c r="G9" s="161">
        <v>4.8</v>
      </c>
      <c r="H9" s="40"/>
      <c r="I9" s="40"/>
      <c r="J9" s="40"/>
      <c r="K9" s="40"/>
      <c r="L9" s="40"/>
      <c r="M9" s="41"/>
      <c r="N9" s="41"/>
    </row>
    <row r="10" spans="1:14" x14ac:dyDescent="0.25">
      <c r="A10" s="197" t="s">
        <v>5</v>
      </c>
      <c r="B10" s="144">
        <v>2012</v>
      </c>
      <c r="C10" s="154">
        <v>1300</v>
      </c>
      <c r="D10" s="154">
        <v>1241</v>
      </c>
      <c r="E10" s="154">
        <v>3</v>
      </c>
      <c r="F10" s="154">
        <v>800</v>
      </c>
      <c r="G10" s="160">
        <v>5</v>
      </c>
      <c r="H10" s="40"/>
      <c r="I10" s="40"/>
      <c r="J10" s="40"/>
      <c r="K10" s="40"/>
      <c r="L10" s="40"/>
      <c r="M10" s="41"/>
      <c r="N10" s="41"/>
    </row>
    <row r="11" spans="1:14" x14ac:dyDescent="0.25">
      <c r="A11" s="198"/>
      <c r="B11" s="145">
        <v>2013</v>
      </c>
      <c r="C11" s="155">
        <v>1350</v>
      </c>
      <c r="D11" s="155">
        <v>1276</v>
      </c>
      <c r="E11" s="155">
        <v>8</v>
      </c>
      <c r="F11" s="155">
        <v>812</v>
      </c>
      <c r="G11" s="161">
        <v>6</v>
      </c>
      <c r="H11" s="40"/>
      <c r="I11" s="40"/>
      <c r="J11" s="40"/>
      <c r="K11" s="40"/>
      <c r="L11" s="40"/>
      <c r="M11" s="41"/>
      <c r="N11" s="41"/>
    </row>
    <row r="12" spans="1:14" x14ac:dyDescent="0.25">
      <c r="A12" s="198"/>
      <c r="B12" s="145">
        <v>2014</v>
      </c>
      <c r="C12" s="155">
        <v>1275</v>
      </c>
      <c r="D12" s="155">
        <v>1227</v>
      </c>
      <c r="E12" s="155">
        <v>4</v>
      </c>
      <c r="F12" s="155">
        <v>759</v>
      </c>
      <c r="G12" s="161">
        <v>6.8</v>
      </c>
      <c r="H12" s="40"/>
      <c r="I12" s="40"/>
      <c r="J12" s="40"/>
      <c r="K12" s="40"/>
      <c r="L12" s="40"/>
      <c r="M12" s="41"/>
      <c r="N12" s="41"/>
    </row>
    <row r="13" spans="1:14" x14ac:dyDescent="0.25">
      <c r="A13" s="198"/>
      <c r="B13" s="145">
        <v>2015</v>
      </c>
      <c r="C13" s="155">
        <v>1072</v>
      </c>
      <c r="D13" s="155">
        <v>1055</v>
      </c>
      <c r="E13" s="155">
        <v>1</v>
      </c>
      <c r="F13" s="155">
        <v>650</v>
      </c>
      <c r="G13" s="161">
        <v>6.1</v>
      </c>
      <c r="H13" s="38"/>
      <c r="I13" s="38"/>
      <c r="J13" s="38"/>
      <c r="K13" s="38"/>
      <c r="L13" s="38"/>
      <c r="M13" s="42"/>
      <c r="N13" s="42"/>
    </row>
    <row r="14" spans="1:14" ht="15.75" thickBot="1" x14ac:dyDescent="0.3">
      <c r="A14" s="199"/>
      <c r="B14" s="146">
        <v>2016</v>
      </c>
      <c r="C14" s="155">
        <v>1071</v>
      </c>
      <c r="D14" s="155">
        <v>1055</v>
      </c>
      <c r="E14" s="155">
        <v>3</v>
      </c>
      <c r="F14" s="155">
        <v>659</v>
      </c>
      <c r="G14" s="161">
        <v>7</v>
      </c>
      <c r="H14" s="38"/>
      <c r="I14" s="38"/>
      <c r="J14" s="38"/>
      <c r="K14" s="38"/>
      <c r="L14" s="38"/>
      <c r="M14" s="42"/>
      <c r="N14" s="42"/>
    </row>
    <row r="15" spans="1:14" x14ac:dyDescent="0.25">
      <c r="A15" s="197" t="s">
        <v>6</v>
      </c>
      <c r="B15" s="144">
        <v>2012</v>
      </c>
      <c r="C15" s="154">
        <v>1515</v>
      </c>
      <c r="D15" s="154">
        <v>1438</v>
      </c>
      <c r="E15" s="154">
        <v>6</v>
      </c>
      <c r="F15" s="154">
        <v>888</v>
      </c>
      <c r="G15" s="162">
        <v>4</v>
      </c>
      <c r="H15" s="40"/>
      <c r="I15" s="40"/>
      <c r="J15" s="40"/>
      <c r="K15" s="40"/>
      <c r="L15" s="40"/>
      <c r="M15" s="41"/>
      <c r="N15" s="41"/>
    </row>
    <row r="16" spans="1:14" x14ac:dyDescent="0.25">
      <c r="A16" s="198"/>
      <c r="B16" s="145">
        <v>2013</v>
      </c>
      <c r="C16" s="155">
        <v>1403</v>
      </c>
      <c r="D16" s="155">
        <v>1333</v>
      </c>
      <c r="E16" s="155">
        <v>7</v>
      </c>
      <c r="F16" s="155">
        <v>822</v>
      </c>
      <c r="G16" s="163">
        <v>4</v>
      </c>
      <c r="H16" s="40"/>
      <c r="I16" s="40"/>
      <c r="J16" s="40"/>
      <c r="K16" s="40"/>
      <c r="L16" s="40"/>
      <c r="M16" s="41"/>
      <c r="N16" s="41"/>
    </row>
    <row r="17" spans="1:14" x14ac:dyDescent="0.25">
      <c r="A17" s="198"/>
      <c r="B17" s="145">
        <v>2014</v>
      </c>
      <c r="C17" s="155">
        <v>1422</v>
      </c>
      <c r="D17" s="155">
        <v>1334</v>
      </c>
      <c r="E17" s="155">
        <v>4</v>
      </c>
      <c r="F17" s="155">
        <v>776</v>
      </c>
      <c r="G17" s="163">
        <v>4.7</v>
      </c>
      <c r="H17" s="38"/>
      <c r="I17" s="38"/>
      <c r="J17" s="38"/>
      <c r="K17" s="38"/>
      <c r="L17" s="38"/>
      <c r="M17" s="42"/>
      <c r="N17" s="42"/>
    </row>
    <row r="18" spans="1:14" x14ac:dyDescent="0.25">
      <c r="A18" s="198"/>
      <c r="B18" s="145">
        <v>2015</v>
      </c>
      <c r="C18" s="155">
        <v>1276</v>
      </c>
      <c r="D18" s="155">
        <v>1212</v>
      </c>
      <c r="E18" s="155">
        <v>5</v>
      </c>
      <c r="F18" s="155">
        <v>688</v>
      </c>
      <c r="G18" s="163">
        <v>5.2</v>
      </c>
      <c r="H18" s="40"/>
      <c r="I18" s="40"/>
      <c r="J18" s="40"/>
      <c r="K18" s="40"/>
      <c r="L18" s="40"/>
      <c r="M18" s="41"/>
      <c r="N18" s="41"/>
    </row>
    <row r="19" spans="1:14" ht="15.75" thickBot="1" x14ac:dyDescent="0.3">
      <c r="A19" s="199"/>
      <c r="B19" s="146">
        <v>2016</v>
      </c>
      <c r="C19" s="155">
        <v>1227</v>
      </c>
      <c r="D19" s="155">
        <v>1156</v>
      </c>
      <c r="E19" s="155">
        <v>4</v>
      </c>
      <c r="F19" s="155">
        <v>670</v>
      </c>
      <c r="G19" s="161">
        <v>5</v>
      </c>
      <c r="H19" s="40"/>
      <c r="I19" s="40"/>
      <c r="J19" s="40"/>
      <c r="K19" s="40"/>
      <c r="L19" s="40"/>
      <c r="M19" s="41"/>
      <c r="N19" s="41"/>
    </row>
    <row r="20" spans="1:14" x14ac:dyDescent="0.25">
      <c r="A20" s="197" t="s">
        <v>11</v>
      </c>
      <c r="B20" s="147">
        <v>2012</v>
      </c>
      <c r="C20" s="135">
        <v>11650</v>
      </c>
      <c r="D20" s="135">
        <v>10948</v>
      </c>
      <c r="E20" s="135">
        <v>54</v>
      </c>
      <c r="F20" s="135">
        <v>6764</v>
      </c>
      <c r="G20" s="136">
        <v>5</v>
      </c>
      <c r="H20" s="40"/>
      <c r="I20" s="40"/>
      <c r="J20" s="40"/>
      <c r="K20" s="40"/>
      <c r="L20" s="40"/>
      <c r="M20" s="41"/>
      <c r="N20" s="41"/>
    </row>
    <row r="21" spans="1:14" x14ac:dyDescent="0.25">
      <c r="A21" s="198"/>
      <c r="B21" s="119">
        <v>2013</v>
      </c>
      <c r="C21" s="32">
        <v>11637</v>
      </c>
      <c r="D21" s="32">
        <v>10946</v>
      </c>
      <c r="E21" s="32">
        <v>34</v>
      </c>
      <c r="F21" s="32">
        <v>6644</v>
      </c>
      <c r="G21" s="137">
        <v>6</v>
      </c>
      <c r="H21" s="38"/>
      <c r="I21" s="38"/>
      <c r="J21" s="38"/>
      <c r="K21" s="38"/>
      <c r="L21" s="38"/>
      <c r="M21" s="42"/>
      <c r="N21" s="42"/>
    </row>
    <row r="22" spans="1:14" x14ac:dyDescent="0.25">
      <c r="A22" s="198"/>
      <c r="B22" s="119">
        <v>2014</v>
      </c>
      <c r="C22" s="32">
        <v>11232</v>
      </c>
      <c r="D22" s="32">
        <v>10514</v>
      </c>
      <c r="E22" s="32">
        <v>27</v>
      </c>
      <c r="F22" s="32">
        <v>6305</v>
      </c>
      <c r="G22" s="137">
        <v>6</v>
      </c>
      <c r="H22" s="43"/>
      <c r="I22" s="43"/>
      <c r="J22" s="43"/>
      <c r="K22" s="43"/>
      <c r="L22" s="43"/>
      <c r="M22" s="44"/>
      <c r="N22" s="44"/>
    </row>
    <row r="23" spans="1:14" x14ac:dyDescent="0.25">
      <c r="A23" s="198"/>
      <c r="B23" s="119">
        <v>2015</v>
      </c>
      <c r="C23" s="32">
        <v>10320</v>
      </c>
      <c r="D23" s="32">
        <v>9786</v>
      </c>
      <c r="E23" s="32">
        <v>27</v>
      </c>
      <c r="F23" s="32">
        <v>5868</v>
      </c>
      <c r="G23" s="137">
        <v>6.1</v>
      </c>
      <c r="H23" s="43"/>
      <c r="I23" s="43"/>
      <c r="J23" s="43"/>
      <c r="K23" s="43"/>
      <c r="L23" s="43"/>
      <c r="M23" s="44"/>
      <c r="N23" s="44"/>
    </row>
    <row r="24" spans="1:14" ht="15.75" thickBot="1" x14ac:dyDescent="0.3">
      <c r="A24" s="199"/>
      <c r="B24" s="138">
        <v>2016</v>
      </c>
      <c r="C24" s="139">
        <v>9800</v>
      </c>
      <c r="D24" s="139">
        <v>9286</v>
      </c>
      <c r="E24" s="139">
        <v>18</v>
      </c>
      <c r="F24" s="139">
        <v>5376</v>
      </c>
      <c r="G24" s="141">
        <v>6.4</v>
      </c>
      <c r="H24" s="43"/>
      <c r="I24" s="43"/>
      <c r="J24" s="43"/>
      <c r="K24" s="43"/>
      <c r="L24" s="43"/>
      <c r="M24" s="44"/>
      <c r="N24" s="44"/>
    </row>
    <row r="25" spans="1:14" x14ac:dyDescent="0.25">
      <c r="A25" s="37"/>
      <c r="B25" s="4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x14ac:dyDescent="0.25">
      <c r="A26" s="37"/>
      <c r="B26" s="4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x14ac:dyDescent="0.25">
      <c r="J27" s="46"/>
      <c r="K27" s="46"/>
      <c r="L27" s="46"/>
      <c r="M27" s="46"/>
      <c r="N27" s="46"/>
    </row>
    <row r="28" spans="1:14" x14ac:dyDescent="0.25">
      <c r="J28" s="48"/>
      <c r="K28" s="48"/>
      <c r="L28" s="48"/>
      <c r="M28" s="48"/>
      <c r="N28" s="48"/>
    </row>
  </sheetData>
  <mergeCells count="7">
    <mergeCell ref="A20:A24"/>
    <mergeCell ref="A1:G1"/>
    <mergeCell ref="A2:G2"/>
    <mergeCell ref="A3:F3"/>
    <mergeCell ref="A5:A9"/>
    <mergeCell ref="A10:A14"/>
    <mergeCell ref="A15:A1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N22"/>
  <sheetViews>
    <sheetView topLeftCell="A4" workbookViewId="0">
      <selection activeCell="C35" sqref="C35"/>
    </sheetView>
  </sheetViews>
  <sheetFormatPr defaultRowHeight="15" x14ac:dyDescent="0.25"/>
  <cols>
    <col min="1" max="7" width="16.7109375" style="35" customWidth="1"/>
    <col min="8" max="256" width="9.140625" style="35"/>
    <col min="257" max="263" width="16.7109375" style="35" customWidth="1"/>
    <col min="264" max="512" width="9.140625" style="35"/>
    <col min="513" max="519" width="16.7109375" style="35" customWidth="1"/>
    <col min="520" max="768" width="9.140625" style="35"/>
    <col min="769" max="775" width="16.7109375" style="35" customWidth="1"/>
    <col min="776" max="1024" width="9.140625" style="35"/>
    <col min="1025" max="1031" width="16.7109375" style="35" customWidth="1"/>
    <col min="1032" max="1280" width="9.140625" style="35"/>
    <col min="1281" max="1287" width="16.7109375" style="35" customWidth="1"/>
    <col min="1288" max="1536" width="9.140625" style="35"/>
    <col min="1537" max="1543" width="16.7109375" style="35" customWidth="1"/>
    <col min="1544" max="1792" width="9.140625" style="35"/>
    <col min="1793" max="1799" width="16.7109375" style="35" customWidth="1"/>
    <col min="1800" max="2048" width="9.140625" style="35"/>
    <col min="2049" max="2055" width="16.7109375" style="35" customWidth="1"/>
    <col min="2056" max="2304" width="9.140625" style="35"/>
    <col min="2305" max="2311" width="16.7109375" style="35" customWidth="1"/>
    <col min="2312" max="2560" width="9.140625" style="35"/>
    <col min="2561" max="2567" width="16.7109375" style="35" customWidth="1"/>
    <col min="2568" max="2816" width="9.140625" style="35"/>
    <col min="2817" max="2823" width="16.7109375" style="35" customWidth="1"/>
    <col min="2824" max="3072" width="9.140625" style="35"/>
    <col min="3073" max="3079" width="16.7109375" style="35" customWidth="1"/>
    <col min="3080" max="3328" width="9.140625" style="35"/>
    <col min="3329" max="3335" width="16.7109375" style="35" customWidth="1"/>
    <col min="3336" max="3584" width="9.140625" style="35"/>
    <col min="3585" max="3591" width="16.7109375" style="35" customWidth="1"/>
    <col min="3592" max="3840" width="9.140625" style="35"/>
    <col min="3841" max="3847" width="16.7109375" style="35" customWidth="1"/>
    <col min="3848" max="4096" width="9.140625" style="35"/>
    <col min="4097" max="4103" width="16.7109375" style="35" customWidth="1"/>
    <col min="4104" max="4352" width="9.140625" style="35"/>
    <col min="4353" max="4359" width="16.7109375" style="35" customWidth="1"/>
    <col min="4360" max="4608" width="9.140625" style="35"/>
    <col min="4609" max="4615" width="16.7109375" style="35" customWidth="1"/>
    <col min="4616" max="4864" width="9.140625" style="35"/>
    <col min="4865" max="4871" width="16.7109375" style="35" customWidth="1"/>
    <col min="4872" max="5120" width="9.140625" style="35"/>
    <col min="5121" max="5127" width="16.7109375" style="35" customWidth="1"/>
    <col min="5128" max="5376" width="9.140625" style="35"/>
    <col min="5377" max="5383" width="16.7109375" style="35" customWidth="1"/>
    <col min="5384" max="5632" width="9.140625" style="35"/>
    <col min="5633" max="5639" width="16.7109375" style="35" customWidth="1"/>
    <col min="5640" max="5888" width="9.140625" style="35"/>
    <col min="5889" max="5895" width="16.7109375" style="35" customWidth="1"/>
    <col min="5896" max="6144" width="9.140625" style="35"/>
    <col min="6145" max="6151" width="16.7109375" style="35" customWidth="1"/>
    <col min="6152" max="6400" width="9.140625" style="35"/>
    <col min="6401" max="6407" width="16.7109375" style="35" customWidth="1"/>
    <col min="6408" max="6656" width="9.140625" style="35"/>
    <col min="6657" max="6663" width="16.7109375" style="35" customWidth="1"/>
    <col min="6664" max="6912" width="9.140625" style="35"/>
    <col min="6913" max="6919" width="16.7109375" style="35" customWidth="1"/>
    <col min="6920" max="7168" width="9.140625" style="35"/>
    <col min="7169" max="7175" width="16.7109375" style="35" customWidth="1"/>
    <col min="7176" max="7424" width="9.140625" style="35"/>
    <col min="7425" max="7431" width="16.7109375" style="35" customWidth="1"/>
    <col min="7432" max="7680" width="9.140625" style="35"/>
    <col min="7681" max="7687" width="16.7109375" style="35" customWidth="1"/>
    <col min="7688" max="7936" width="9.140625" style="35"/>
    <col min="7937" max="7943" width="16.7109375" style="35" customWidth="1"/>
    <col min="7944" max="8192" width="9.140625" style="35"/>
    <col min="8193" max="8199" width="16.7109375" style="35" customWidth="1"/>
    <col min="8200" max="8448" width="9.140625" style="35"/>
    <col min="8449" max="8455" width="16.7109375" style="35" customWidth="1"/>
    <col min="8456" max="8704" width="9.140625" style="35"/>
    <col min="8705" max="8711" width="16.7109375" style="35" customWidth="1"/>
    <col min="8712" max="8960" width="9.140625" style="35"/>
    <col min="8961" max="8967" width="16.7109375" style="35" customWidth="1"/>
    <col min="8968" max="9216" width="9.140625" style="35"/>
    <col min="9217" max="9223" width="16.7109375" style="35" customWidth="1"/>
    <col min="9224" max="9472" width="9.140625" style="35"/>
    <col min="9473" max="9479" width="16.7109375" style="35" customWidth="1"/>
    <col min="9480" max="9728" width="9.140625" style="35"/>
    <col min="9729" max="9735" width="16.7109375" style="35" customWidth="1"/>
    <col min="9736" max="9984" width="9.140625" style="35"/>
    <col min="9985" max="9991" width="16.7109375" style="35" customWidth="1"/>
    <col min="9992" max="10240" width="9.140625" style="35"/>
    <col min="10241" max="10247" width="16.7109375" style="35" customWidth="1"/>
    <col min="10248" max="10496" width="9.140625" style="35"/>
    <col min="10497" max="10503" width="16.7109375" style="35" customWidth="1"/>
    <col min="10504" max="10752" width="9.140625" style="35"/>
    <col min="10753" max="10759" width="16.7109375" style="35" customWidth="1"/>
    <col min="10760" max="11008" width="9.140625" style="35"/>
    <col min="11009" max="11015" width="16.7109375" style="35" customWidth="1"/>
    <col min="11016" max="11264" width="9.140625" style="35"/>
    <col min="11265" max="11271" width="16.7109375" style="35" customWidth="1"/>
    <col min="11272" max="11520" width="9.140625" style="35"/>
    <col min="11521" max="11527" width="16.7109375" style="35" customWidth="1"/>
    <col min="11528" max="11776" width="9.140625" style="35"/>
    <col min="11777" max="11783" width="16.7109375" style="35" customWidth="1"/>
    <col min="11784" max="12032" width="9.140625" style="35"/>
    <col min="12033" max="12039" width="16.7109375" style="35" customWidth="1"/>
    <col min="12040" max="12288" width="9.140625" style="35"/>
    <col min="12289" max="12295" width="16.7109375" style="35" customWidth="1"/>
    <col min="12296" max="12544" width="9.140625" style="35"/>
    <col min="12545" max="12551" width="16.7109375" style="35" customWidth="1"/>
    <col min="12552" max="12800" width="9.140625" style="35"/>
    <col min="12801" max="12807" width="16.7109375" style="35" customWidth="1"/>
    <col min="12808" max="13056" width="9.140625" style="35"/>
    <col min="13057" max="13063" width="16.7109375" style="35" customWidth="1"/>
    <col min="13064" max="13312" width="9.140625" style="35"/>
    <col min="13313" max="13319" width="16.7109375" style="35" customWidth="1"/>
    <col min="13320" max="13568" width="9.140625" style="35"/>
    <col min="13569" max="13575" width="16.7109375" style="35" customWidth="1"/>
    <col min="13576" max="13824" width="9.140625" style="35"/>
    <col min="13825" max="13831" width="16.7109375" style="35" customWidth="1"/>
    <col min="13832" max="14080" width="9.140625" style="35"/>
    <col min="14081" max="14087" width="16.7109375" style="35" customWidth="1"/>
    <col min="14088" max="14336" width="9.140625" style="35"/>
    <col min="14337" max="14343" width="16.7109375" style="35" customWidth="1"/>
    <col min="14344" max="14592" width="9.140625" style="35"/>
    <col min="14593" max="14599" width="16.7109375" style="35" customWidth="1"/>
    <col min="14600" max="14848" width="9.140625" style="35"/>
    <col min="14849" max="14855" width="16.7109375" style="35" customWidth="1"/>
    <col min="14856" max="15104" width="9.140625" style="35"/>
    <col min="15105" max="15111" width="16.7109375" style="35" customWidth="1"/>
    <col min="15112" max="15360" width="9.140625" style="35"/>
    <col min="15361" max="15367" width="16.7109375" style="35" customWidth="1"/>
    <col min="15368" max="15616" width="9.140625" style="35"/>
    <col min="15617" max="15623" width="16.7109375" style="35" customWidth="1"/>
    <col min="15624" max="15872" width="9.140625" style="35"/>
    <col min="15873" max="15879" width="16.7109375" style="35" customWidth="1"/>
    <col min="15880" max="16128" width="9.140625" style="35"/>
    <col min="16129" max="16135" width="16.7109375" style="35" customWidth="1"/>
    <col min="16136" max="16384" width="9.140625" style="35"/>
  </cols>
  <sheetData>
    <row r="1" spans="1:14" x14ac:dyDescent="0.25">
      <c r="A1" s="176" t="s">
        <v>19</v>
      </c>
      <c r="B1" s="176"/>
      <c r="C1" s="176"/>
      <c r="D1" s="176"/>
      <c r="E1" s="176"/>
      <c r="F1" s="176"/>
      <c r="G1" s="176"/>
      <c r="H1" s="34"/>
      <c r="I1" s="34"/>
      <c r="J1" s="34"/>
      <c r="K1" s="34"/>
      <c r="L1" s="34"/>
      <c r="M1" s="34"/>
      <c r="N1" s="34"/>
    </row>
    <row r="2" spans="1:14" x14ac:dyDescent="0.25">
      <c r="A2" s="176" t="s">
        <v>41</v>
      </c>
      <c r="B2" s="176"/>
      <c r="C2" s="176"/>
      <c r="D2" s="176"/>
      <c r="E2" s="176"/>
      <c r="F2" s="176"/>
      <c r="G2" s="176"/>
      <c r="H2" s="34"/>
      <c r="I2" s="34"/>
      <c r="J2" s="34"/>
      <c r="K2" s="34"/>
      <c r="L2" s="34"/>
      <c r="M2" s="34"/>
      <c r="N2" s="34"/>
    </row>
    <row r="3" spans="1:14" ht="15.75" thickBot="1" x14ac:dyDescent="0.3">
      <c r="A3" s="177"/>
      <c r="B3" s="177"/>
      <c r="C3" s="177"/>
      <c r="D3" s="177"/>
      <c r="E3" s="177"/>
      <c r="F3" s="177"/>
      <c r="G3" s="36"/>
      <c r="H3" s="29"/>
      <c r="I3" s="29"/>
      <c r="J3" s="29"/>
      <c r="K3" s="29"/>
      <c r="L3" s="29"/>
      <c r="M3" s="29"/>
      <c r="N3" s="29"/>
    </row>
    <row r="4" spans="1:14" ht="68.25" customHeight="1" thickTop="1" thickBot="1" x14ac:dyDescent="0.3">
      <c r="A4" s="167" t="s">
        <v>12</v>
      </c>
      <c r="B4" s="166" t="s">
        <v>8</v>
      </c>
      <c r="C4" s="166" t="s">
        <v>1</v>
      </c>
      <c r="D4" s="168" t="s">
        <v>20</v>
      </c>
      <c r="E4" s="166" t="s">
        <v>21</v>
      </c>
      <c r="F4" s="168" t="s">
        <v>22</v>
      </c>
      <c r="G4" s="143" t="s">
        <v>23</v>
      </c>
      <c r="H4" s="37"/>
      <c r="I4" s="37"/>
      <c r="J4" s="37"/>
      <c r="K4" s="37"/>
      <c r="L4" s="37"/>
      <c r="M4" s="37"/>
      <c r="N4" s="37"/>
    </row>
    <row r="5" spans="1:14" x14ac:dyDescent="0.25">
      <c r="A5" s="200" t="s">
        <v>7</v>
      </c>
      <c r="B5" s="144">
        <v>2012</v>
      </c>
      <c r="C5" s="154">
        <v>1325</v>
      </c>
      <c r="D5" s="150">
        <v>1280</v>
      </c>
      <c r="E5" s="154">
        <v>6</v>
      </c>
      <c r="F5" s="150">
        <v>824</v>
      </c>
      <c r="G5" s="160">
        <v>6</v>
      </c>
      <c r="H5" s="39"/>
      <c r="I5" s="39"/>
      <c r="J5" s="39"/>
      <c r="K5" s="39"/>
      <c r="L5" s="39"/>
      <c r="M5" s="39"/>
      <c r="N5" s="39"/>
    </row>
    <row r="6" spans="1:14" x14ac:dyDescent="0.25">
      <c r="A6" s="201"/>
      <c r="B6" s="145">
        <v>2013</v>
      </c>
      <c r="C6" s="155">
        <v>1214</v>
      </c>
      <c r="D6" s="151">
        <v>1165</v>
      </c>
      <c r="E6" s="155">
        <v>2</v>
      </c>
      <c r="F6" s="151">
        <v>763</v>
      </c>
      <c r="G6" s="161">
        <v>5</v>
      </c>
      <c r="H6" s="41"/>
      <c r="I6" s="41"/>
      <c r="J6" s="41"/>
      <c r="K6" s="41"/>
      <c r="L6" s="41"/>
      <c r="M6" s="41"/>
      <c r="N6" s="41"/>
    </row>
    <row r="7" spans="1:14" x14ac:dyDescent="0.25">
      <c r="A7" s="201"/>
      <c r="B7" s="145">
        <v>2014</v>
      </c>
      <c r="C7" s="155">
        <v>1237</v>
      </c>
      <c r="D7" s="151">
        <v>1168</v>
      </c>
      <c r="E7" s="155">
        <v>3</v>
      </c>
      <c r="F7" s="151">
        <v>719</v>
      </c>
      <c r="G7" s="161">
        <v>6.2</v>
      </c>
      <c r="H7" s="41"/>
      <c r="I7" s="41"/>
      <c r="J7" s="41"/>
      <c r="K7" s="41"/>
      <c r="L7" s="41"/>
      <c r="M7" s="41"/>
      <c r="N7" s="41"/>
    </row>
    <row r="8" spans="1:14" x14ac:dyDescent="0.25">
      <c r="A8" s="201"/>
      <c r="B8" s="145">
        <v>2015</v>
      </c>
      <c r="C8" s="155">
        <v>1052</v>
      </c>
      <c r="D8" s="151">
        <v>1003</v>
      </c>
      <c r="E8" s="155">
        <v>3</v>
      </c>
      <c r="F8" s="151">
        <v>635</v>
      </c>
      <c r="G8" s="161">
        <v>6.1</v>
      </c>
      <c r="H8" s="41"/>
      <c r="I8" s="41"/>
      <c r="J8" s="41"/>
      <c r="K8" s="41"/>
      <c r="L8" s="41"/>
      <c r="M8" s="41"/>
      <c r="N8" s="41"/>
    </row>
    <row r="9" spans="1:14" ht="15.75" thickBot="1" x14ac:dyDescent="0.3">
      <c r="A9" s="202"/>
      <c r="B9" s="146">
        <v>2016</v>
      </c>
      <c r="C9" s="155">
        <v>956</v>
      </c>
      <c r="D9" s="151">
        <v>916</v>
      </c>
      <c r="E9" s="155">
        <v>0</v>
      </c>
      <c r="F9" s="151">
        <v>552</v>
      </c>
      <c r="G9" s="161">
        <v>6.5</v>
      </c>
      <c r="H9" s="51"/>
      <c r="I9" s="51"/>
      <c r="J9" s="51"/>
      <c r="K9" s="51"/>
      <c r="L9" s="51"/>
      <c r="M9" s="41"/>
      <c r="N9" s="41"/>
    </row>
    <row r="10" spans="1:14" x14ac:dyDescent="0.25">
      <c r="A10" s="200" t="s">
        <v>10</v>
      </c>
      <c r="B10" s="144">
        <v>2012</v>
      </c>
      <c r="C10" s="154">
        <v>1673</v>
      </c>
      <c r="D10" s="150">
        <v>1535</v>
      </c>
      <c r="E10" s="154">
        <v>15</v>
      </c>
      <c r="F10" s="150">
        <v>955</v>
      </c>
      <c r="G10" s="162">
        <v>6</v>
      </c>
      <c r="H10" s="51"/>
      <c r="I10" s="51"/>
      <c r="J10" s="51"/>
      <c r="K10" s="51"/>
      <c r="L10" s="51"/>
      <c r="M10" s="41"/>
      <c r="N10" s="41"/>
    </row>
    <row r="11" spans="1:14" x14ac:dyDescent="0.25">
      <c r="A11" s="201"/>
      <c r="B11" s="145">
        <v>2013</v>
      </c>
      <c r="C11" s="155">
        <v>1664</v>
      </c>
      <c r="D11" s="151">
        <v>1539</v>
      </c>
      <c r="E11" s="155">
        <v>12</v>
      </c>
      <c r="F11" s="151">
        <v>949</v>
      </c>
      <c r="G11" s="163">
        <v>6</v>
      </c>
      <c r="H11" s="51"/>
      <c r="I11" s="51"/>
      <c r="J11" s="51"/>
      <c r="K11" s="51"/>
      <c r="L11" s="51"/>
      <c r="M11" s="41"/>
      <c r="N11" s="41"/>
    </row>
    <row r="12" spans="1:14" x14ac:dyDescent="0.25">
      <c r="A12" s="201"/>
      <c r="B12" s="145">
        <v>2014</v>
      </c>
      <c r="C12" s="155">
        <v>1661</v>
      </c>
      <c r="D12" s="151">
        <v>1514</v>
      </c>
      <c r="E12" s="155">
        <v>7</v>
      </c>
      <c r="F12" s="151">
        <v>939</v>
      </c>
      <c r="G12" s="163">
        <v>6.5</v>
      </c>
      <c r="H12" s="51"/>
      <c r="I12" s="51"/>
      <c r="J12" s="51"/>
      <c r="K12" s="51"/>
      <c r="L12" s="51"/>
      <c r="M12" s="41"/>
      <c r="N12" s="41"/>
    </row>
    <row r="13" spans="1:14" x14ac:dyDescent="0.25">
      <c r="A13" s="201"/>
      <c r="B13" s="145">
        <v>2015</v>
      </c>
      <c r="C13" s="155">
        <v>1449</v>
      </c>
      <c r="D13" s="151">
        <v>1348</v>
      </c>
      <c r="E13" s="155">
        <v>11</v>
      </c>
      <c r="F13" s="151">
        <v>774</v>
      </c>
      <c r="G13" s="163">
        <v>6.9</v>
      </c>
      <c r="H13" s="53"/>
      <c r="I13" s="53"/>
      <c r="J13" s="53"/>
      <c r="K13" s="53"/>
      <c r="L13" s="53"/>
      <c r="M13" s="42"/>
      <c r="N13" s="42"/>
    </row>
    <row r="14" spans="1:14" ht="15.75" thickBot="1" x14ac:dyDescent="0.3">
      <c r="A14" s="202"/>
      <c r="B14" s="146">
        <v>2016</v>
      </c>
      <c r="C14" s="155">
        <v>1388</v>
      </c>
      <c r="D14" s="151">
        <v>1303</v>
      </c>
      <c r="E14" s="155">
        <v>5</v>
      </c>
      <c r="F14" s="151">
        <v>781</v>
      </c>
      <c r="G14" s="163">
        <v>7.6</v>
      </c>
      <c r="H14" s="53"/>
      <c r="I14" s="53"/>
      <c r="J14" s="53"/>
      <c r="K14" s="53"/>
      <c r="L14" s="53"/>
      <c r="M14" s="42"/>
      <c r="N14" s="42"/>
    </row>
    <row r="15" spans="1:14" x14ac:dyDescent="0.25">
      <c r="A15" s="200" t="s">
        <v>11</v>
      </c>
      <c r="B15" s="147">
        <v>2012</v>
      </c>
      <c r="C15" s="156">
        <v>11650</v>
      </c>
      <c r="D15" s="152">
        <v>10948</v>
      </c>
      <c r="E15" s="156">
        <v>54</v>
      </c>
      <c r="F15" s="152">
        <v>6764</v>
      </c>
      <c r="G15" s="164">
        <v>5</v>
      </c>
      <c r="H15" s="51"/>
      <c r="I15" s="51"/>
      <c r="J15" s="51"/>
      <c r="K15" s="51"/>
      <c r="L15" s="51"/>
      <c r="M15" s="41"/>
      <c r="N15" s="41"/>
    </row>
    <row r="16" spans="1:14" x14ac:dyDescent="0.25">
      <c r="A16" s="201"/>
      <c r="B16" s="119">
        <v>2013</v>
      </c>
      <c r="C16" s="157">
        <v>11637</v>
      </c>
      <c r="D16" s="153">
        <v>10946</v>
      </c>
      <c r="E16" s="157">
        <v>34</v>
      </c>
      <c r="F16" s="153">
        <v>6644</v>
      </c>
      <c r="G16" s="165">
        <v>6</v>
      </c>
      <c r="H16" s="53"/>
      <c r="I16" s="53"/>
      <c r="J16" s="53"/>
      <c r="K16" s="53"/>
      <c r="L16" s="53"/>
      <c r="M16" s="42"/>
      <c r="N16" s="42"/>
    </row>
    <row r="17" spans="1:14" x14ac:dyDescent="0.25">
      <c r="A17" s="201"/>
      <c r="B17" s="119">
        <v>2014</v>
      </c>
      <c r="C17" s="157">
        <v>11232</v>
      </c>
      <c r="D17" s="153">
        <v>10514</v>
      </c>
      <c r="E17" s="157">
        <v>27</v>
      </c>
      <c r="F17" s="153">
        <v>6305</v>
      </c>
      <c r="G17" s="165">
        <v>6</v>
      </c>
      <c r="H17" s="55"/>
      <c r="I17" s="55"/>
      <c r="J17" s="55"/>
      <c r="K17" s="55"/>
      <c r="L17" s="55"/>
      <c r="M17" s="44"/>
      <c r="N17" s="44"/>
    </row>
    <row r="18" spans="1:14" x14ac:dyDescent="0.25">
      <c r="A18" s="201"/>
      <c r="B18" s="119">
        <v>2015</v>
      </c>
      <c r="C18" s="157">
        <v>10320</v>
      </c>
      <c r="D18" s="153">
        <v>9786</v>
      </c>
      <c r="E18" s="157">
        <v>27</v>
      </c>
      <c r="F18" s="153">
        <v>5868</v>
      </c>
      <c r="G18" s="165">
        <v>6.1</v>
      </c>
      <c r="H18" s="55"/>
      <c r="I18" s="55"/>
      <c r="J18" s="55"/>
      <c r="K18" s="55"/>
      <c r="L18" s="55"/>
      <c r="M18" s="44"/>
      <c r="N18" s="44"/>
    </row>
    <row r="19" spans="1:14" ht="15.75" thickBot="1" x14ac:dyDescent="0.3">
      <c r="A19" s="202"/>
      <c r="B19" s="148">
        <v>2016</v>
      </c>
      <c r="C19" s="159">
        <v>9800</v>
      </c>
      <c r="D19" s="169">
        <v>9286</v>
      </c>
      <c r="E19" s="159">
        <v>18</v>
      </c>
      <c r="F19" s="169">
        <v>5376</v>
      </c>
      <c r="G19" s="170">
        <v>6.4</v>
      </c>
      <c r="H19" s="55"/>
      <c r="I19" s="55"/>
      <c r="J19" s="55"/>
      <c r="K19" s="55"/>
      <c r="L19" s="55"/>
      <c r="M19" s="44"/>
      <c r="N19" s="44"/>
    </row>
    <row r="20" spans="1:14" x14ac:dyDescent="0.25">
      <c r="A20" s="37"/>
      <c r="B20" s="45"/>
      <c r="C20" s="44"/>
      <c r="D20" s="44"/>
      <c r="E20" s="44"/>
      <c r="F20" s="44"/>
      <c r="G20" s="44"/>
      <c r="H20" s="55"/>
      <c r="I20" s="55"/>
      <c r="J20" s="55"/>
      <c r="K20" s="55"/>
      <c r="L20" s="55"/>
      <c r="M20" s="44"/>
      <c r="N20" s="44"/>
    </row>
    <row r="21" spans="1:14" x14ac:dyDescent="0.25">
      <c r="A21" s="37"/>
      <c r="B21" s="45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x14ac:dyDescent="0.25">
      <c r="D22" s="50"/>
    </row>
  </sheetData>
  <mergeCells count="6">
    <mergeCell ref="A15:A19"/>
    <mergeCell ref="A1:G1"/>
    <mergeCell ref="A2:G2"/>
    <mergeCell ref="A3:F3"/>
    <mergeCell ref="A5:A9"/>
    <mergeCell ref="A10:A1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R32"/>
  <sheetViews>
    <sheetView topLeftCell="A19" zoomScaleNormal="100" workbookViewId="0">
      <selection activeCell="M36" sqref="M36"/>
    </sheetView>
  </sheetViews>
  <sheetFormatPr defaultRowHeight="15" x14ac:dyDescent="0.25"/>
  <cols>
    <col min="1" max="15" width="7.7109375" style="1" customWidth="1"/>
    <col min="16" max="16" width="7.42578125" style="1" customWidth="1"/>
    <col min="17" max="17" width="10" style="1" customWidth="1"/>
    <col min="18" max="256" width="9.140625" style="1"/>
    <col min="257" max="272" width="7.7109375" style="1" customWidth="1"/>
    <col min="273" max="512" width="9.140625" style="1"/>
    <col min="513" max="528" width="7.7109375" style="1" customWidth="1"/>
    <col min="529" max="768" width="9.140625" style="1"/>
    <col min="769" max="784" width="7.7109375" style="1" customWidth="1"/>
    <col min="785" max="1024" width="9.140625" style="1"/>
    <col min="1025" max="1040" width="7.7109375" style="1" customWidth="1"/>
    <col min="1041" max="1280" width="9.140625" style="1"/>
    <col min="1281" max="1296" width="7.7109375" style="1" customWidth="1"/>
    <col min="1297" max="1536" width="9.140625" style="1"/>
    <col min="1537" max="1552" width="7.7109375" style="1" customWidth="1"/>
    <col min="1553" max="1792" width="9.140625" style="1"/>
    <col min="1793" max="1808" width="7.7109375" style="1" customWidth="1"/>
    <col min="1809" max="2048" width="9.140625" style="1"/>
    <col min="2049" max="2064" width="7.7109375" style="1" customWidth="1"/>
    <col min="2065" max="2304" width="9.140625" style="1"/>
    <col min="2305" max="2320" width="7.7109375" style="1" customWidth="1"/>
    <col min="2321" max="2560" width="9.140625" style="1"/>
    <col min="2561" max="2576" width="7.7109375" style="1" customWidth="1"/>
    <col min="2577" max="2816" width="9.140625" style="1"/>
    <col min="2817" max="2832" width="7.7109375" style="1" customWidth="1"/>
    <col min="2833" max="3072" width="9.140625" style="1"/>
    <col min="3073" max="3088" width="7.7109375" style="1" customWidth="1"/>
    <col min="3089" max="3328" width="9.140625" style="1"/>
    <col min="3329" max="3344" width="7.7109375" style="1" customWidth="1"/>
    <col min="3345" max="3584" width="9.140625" style="1"/>
    <col min="3585" max="3600" width="7.7109375" style="1" customWidth="1"/>
    <col min="3601" max="3840" width="9.140625" style="1"/>
    <col min="3841" max="3856" width="7.7109375" style="1" customWidth="1"/>
    <col min="3857" max="4096" width="9.140625" style="1"/>
    <col min="4097" max="4112" width="7.7109375" style="1" customWidth="1"/>
    <col min="4113" max="4352" width="9.140625" style="1"/>
    <col min="4353" max="4368" width="7.7109375" style="1" customWidth="1"/>
    <col min="4369" max="4608" width="9.140625" style="1"/>
    <col min="4609" max="4624" width="7.7109375" style="1" customWidth="1"/>
    <col min="4625" max="4864" width="9.140625" style="1"/>
    <col min="4865" max="4880" width="7.7109375" style="1" customWidth="1"/>
    <col min="4881" max="5120" width="9.140625" style="1"/>
    <col min="5121" max="5136" width="7.7109375" style="1" customWidth="1"/>
    <col min="5137" max="5376" width="9.140625" style="1"/>
    <col min="5377" max="5392" width="7.7109375" style="1" customWidth="1"/>
    <col min="5393" max="5632" width="9.140625" style="1"/>
    <col min="5633" max="5648" width="7.7109375" style="1" customWidth="1"/>
    <col min="5649" max="5888" width="9.140625" style="1"/>
    <col min="5889" max="5904" width="7.7109375" style="1" customWidth="1"/>
    <col min="5905" max="6144" width="9.140625" style="1"/>
    <col min="6145" max="6160" width="7.7109375" style="1" customWidth="1"/>
    <col min="6161" max="6400" width="9.140625" style="1"/>
    <col min="6401" max="6416" width="7.7109375" style="1" customWidth="1"/>
    <col min="6417" max="6656" width="9.140625" style="1"/>
    <col min="6657" max="6672" width="7.7109375" style="1" customWidth="1"/>
    <col min="6673" max="6912" width="9.140625" style="1"/>
    <col min="6913" max="6928" width="7.7109375" style="1" customWidth="1"/>
    <col min="6929" max="7168" width="9.140625" style="1"/>
    <col min="7169" max="7184" width="7.7109375" style="1" customWidth="1"/>
    <col min="7185" max="7424" width="9.140625" style="1"/>
    <col min="7425" max="7440" width="7.7109375" style="1" customWidth="1"/>
    <col min="7441" max="7680" width="9.140625" style="1"/>
    <col min="7681" max="7696" width="7.7109375" style="1" customWidth="1"/>
    <col min="7697" max="7936" width="9.140625" style="1"/>
    <col min="7937" max="7952" width="7.7109375" style="1" customWidth="1"/>
    <col min="7953" max="8192" width="9.140625" style="1"/>
    <col min="8193" max="8208" width="7.7109375" style="1" customWidth="1"/>
    <col min="8209" max="8448" width="9.140625" style="1"/>
    <col min="8449" max="8464" width="7.7109375" style="1" customWidth="1"/>
    <col min="8465" max="8704" width="9.140625" style="1"/>
    <col min="8705" max="8720" width="7.7109375" style="1" customWidth="1"/>
    <col min="8721" max="8960" width="9.140625" style="1"/>
    <col min="8961" max="8976" width="7.7109375" style="1" customWidth="1"/>
    <col min="8977" max="9216" width="9.140625" style="1"/>
    <col min="9217" max="9232" width="7.7109375" style="1" customWidth="1"/>
    <col min="9233" max="9472" width="9.140625" style="1"/>
    <col min="9473" max="9488" width="7.7109375" style="1" customWidth="1"/>
    <col min="9489" max="9728" width="9.140625" style="1"/>
    <col min="9729" max="9744" width="7.7109375" style="1" customWidth="1"/>
    <col min="9745" max="9984" width="9.140625" style="1"/>
    <col min="9985" max="10000" width="7.7109375" style="1" customWidth="1"/>
    <col min="10001" max="10240" width="9.140625" style="1"/>
    <col min="10241" max="10256" width="7.7109375" style="1" customWidth="1"/>
    <col min="10257" max="10496" width="9.140625" style="1"/>
    <col min="10497" max="10512" width="7.7109375" style="1" customWidth="1"/>
    <col min="10513" max="10752" width="9.140625" style="1"/>
    <col min="10753" max="10768" width="7.7109375" style="1" customWidth="1"/>
    <col min="10769" max="11008" width="9.140625" style="1"/>
    <col min="11009" max="11024" width="7.7109375" style="1" customWidth="1"/>
    <col min="11025" max="11264" width="9.140625" style="1"/>
    <col min="11265" max="11280" width="7.7109375" style="1" customWidth="1"/>
    <col min="11281" max="11520" width="9.140625" style="1"/>
    <col min="11521" max="11536" width="7.7109375" style="1" customWidth="1"/>
    <col min="11537" max="11776" width="9.140625" style="1"/>
    <col min="11777" max="11792" width="7.7109375" style="1" customWidth="1"/>
    <col min="11793" max="12032" width="9.140625" style="1"/>
    <col min="12033" max="12048" width="7.7109375" style="1" customWidth="1"/>
    <col min="12049" max="12288" width="9.140625" style="1"/>
    <col min="12289" max="12304" width="7.7109375" style="1" customWidth="1"/>
    <col min="12305" max="12544" width="9.140625" style="1"/>
    <col min="12545" max="12560" width="7.7109375" style="1" customWidth="1"/>
    <col min="12561" max="12800" width="9.140625" style="1"/>
    <col min="12801" max="12816" width="7.7109375" style="1" customWidth="1"/>
    <col min="12817" max="13056" width="9.140625" style="1"/>
    <col min="13057" max="13072" width="7.7109375" style="1" customWidth="1"/>
    <col min="13073" max="13312" width="9.140625" style="1"/>
    <col min="13313" max="13328" width="7.7109375" style="1" customWidth="1"/>
    <col min="13329" max="13568" width="9.140625" style="1"/>
    <col min="13569" max="13584" width="7.7109375" style="1" customWidth="1"/>
    <col min="13585" max="13824" width="9.140625" style="1"/>
    <col min="13825" max="13840" width="7.7109375" style="1" customWidth="1"/>
    <col min="13841" max="14080" width="9.140625" style="1"/>
    <col min="14081" max="14096" width="7.7109375" style="1" customWidth="1"/>
    <col min="14097" max="14336" width="9.140625" style="1"/>
    <col min="14337" max="14352" width="7.7109375" style="1" customWidth="1"/>
    <col min="14353" max="14592" width="9.140625" style="1"/>
    <col min="14593" max="14608" width="7.7109375" style="1" customWidth="1"/>
    <col min="14609" max="14848" width="9.140625" style="1"/>
    <col min="14849" max="14864" width="7.7109375" style="1" customWidth="1"/>
    <col min="14865" max="15104" width="9.140625" style="1"/>
    <col min="15105" max="15120" width="7.7109375" style="1" customWidth="1"/>
    <col min="15121" max="15360" width="9.140625" style="1"/>
    <col min="15361" max="15376" width="7.7109375" style="1" customWidth="1"/>
    <col min="15377" max="15616" width="9.140625" style="1"/>
    <col min="15617" max="15632" width="7.7109375" style="1" customWidth="1"/>
    <col min="15633" max="15872" width="9.140625" style="1"/>
    <col min="15873" max="15888" width="7.7109375" style="1" customWidth="1"/>
    <col min="15889" max="16128" width="9.140625" style="1"/>
    <col min="16129" max="16144" width="7.7109375" style="1" customWidth="1"/>
    <col min="16145" max="16384" width="9.140625" style="1"/>
  </cols>
  <sheetData>
    <row r="2" spans="17:17" x14ac:dyDescent="0.25">
      <c r="Q2" s="87"/>
    </row>
    <row r="22" spans="1:18" x14ac:dyDescent="0.25">
      <c r="R22" s="87"/>
    </row>
    <row r="30" spans="1:18" ht="15.75" thickBot="1" x14ac:dyDescent="0.3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35"/>
    </row>
    <row r="31" spans="1:18" ht="15.75" thickBot="1" x14ac:dyDescent="0.3">
      <c r="A31" s="56" t="s">
        <v>8</v>
      </c>
      <c r="B31" s="57">
        <v>2001</v>
      </c>
      <c r="C31" s="57">
        <v>2002</v>
      </c>
      <c r="D31" s="57">
        <v>2003</v>
      </c>
      <c r="E31" s="57">
        <v>2004</v>
      </c>
      <c r="F31" s="57">
        <v>2005</v>
      </c>
      <c r="G31" s="57">
        <v>2006</v>
      </c>
      <c r="H31" s="57">
        <v>2007</v>
      </c>
      <c r="I31" s="57">
        <v>2008</v>
      </c>
      <c r="J31" s="57">
        <v>2009</v>
      </c>
      <c r="K31" s="57">
        <v>2010</v>
      </c>
      <c r="L31" s="57">
        <v>2011</v>
      </c>
      <c r="M31" s="57">
        <v>2012</v>
      </c>
      <c r="N31" s="57">
        <v>2013</v>
      </c>
      <c r="O31" s="57">
        <v>2014</v>
      </c>
      <c r="P31" s="57">
        <v>2015</v>
      </c>
      <c r="Q31" s="57">
        <v>2016</v>
      </c>
    </row>
    <row r="32" spans="1:18" ht="15.75" thickBot="1" x14ac:dyDescent="0.3">
      <c r="A32" s="56" t="s">
        <v>11</v>
      </c>
      <c r="B32" s="58">
        <v>9.82</v>
      </c>
      <c r="C32" s="58">
        <v>10.96</v>
      </c>
      <c r="D32" s="58">
        <v>10.72</v>
      </c>
      <c r="E32" s="58">
        <v>10.89</v>
      </c>
      <c r="F32" s="58">
        <v>11.55</v>
      </c>
      <c r="G32" s="58">
        <v>12.72</v>
      </c>
      <c r="H32" s="58">
        <v>12.17</v>
      </c>
      <c r="I32" s="58">
        <v>12.68</v>
      </c>
      <c r="J32" s="58">
        <v>12.67</v>
      </c>
      <c r="K32" s="58">
        <v>12.02</v>
      </c>
      <c r="L32" s="58">
        <v>11.1</v>
      </c>
      <c r="M32" s="58">
        <v>10.95</v>
      </c>
      <c r="N32" s="58">
        <v>10.95</v>
      </c>
      <c r="O32" s="58">
        <v>10.51</v>
      </c>
      <c r="P32" s="58">
        <f>9786/1000</f>
        <v>9.7859999999999996</v>
      </c>
      <c r="Q32" s="58">
        <f>9286/1000</f>
        <v>9.2859999999999996</v>
      </c>
    </row>
  </sheetData>
  <mergeCells count="1">
    <mergeCell ref="A30:O30"/>
  </mergeCells>
  <pageMargins left="0.7" right="0.7" top="0.75" bottom="0.75" header="0.3" footer="0.3"/>
  <pageSetup paperSize="9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S18"/>
  <sheetViews>
    <sheetView zoomScaleNormal="100" workbookViewId="0">
      <selection activeCell="B16" sqref="B16:R19"/>
    </sheetView>
  </sheetViews>
  <sheetFormatPr defaultRowHeight="15" x14ac:dyDescent="0.25"/>
  <cols>
    <col min="1" max="1" width="39.85546875" style="35" customWidth="1"/>
    <col min="2" max="2" width="5.7109375" style="35" customWidth="1"/>
    <col min="3" max="3" width="6.5703125" style="35" customWidth="1"/>
    <col min="4" max="4" width="5.7109375" style="35" customWidth="1"/>
    <col min="5" max="5" width="5.85546875" style="35" customWidth="1"/>
    <col min="6" max="6" width="5.5703125" style="35" customWidth="1"/>
    <col min="7" max="7" width="6.5703125" style="35" customWidth="1"/>
    <col min="8" max="8" width="5.5703125" style="35" customWidth="1"/>
    <col min="9" max="9" width="5.42578125" style="35" customWidth="1"/>
    <col min="10" max="10" width="6.5703125" style="35" customWidth="1"/>
    <col min="11" max="11" width="5.7109375" style="35" customWidth="1"/>
    <col min="12" max="12" width="5.28515625" style="35" customWidth="1"/>
    <col min="13" max="13" width="5.5703125" style="35" customWidth="1"/>
    <col min="14" max="14" width="5.42578125" style="35" customWidth="1"/>
    <col min="15" max="16" width="5.7109375" style="35" customWidth="1"/>
    <col min="17" max="17" width="6.5703125" style="35" customWidth="1"/>
    <col min="18" max="253" width="9.140625" style="35"/>
    <col min="254" max="254" width="24.85546875" style="35" customWidth="1"/>
    <col min="255" max="270" width="6.5703125" style="35" customWidth="1"/>
    <col min="271" max="509" width="9.140625" style="35"/>
    <col min="510" max="510" width="24.85546875" style="35" customWidth="1"/>
    <col min="511" max="526" width="6.5703125" style="35" customWidth="1"/>
    <col min="527" max="765" width="9.140625" style="35"/>
    <col min="766" max="766" width="24.85546875" style="35" customWidth="1"/>
    <col min="767" max="782" width="6.5703125" style="35" customWidth="1"/>
    <col min="783" max="1021" width="9.140625" style="35"/>
    <col min="1022" max="1022" width="24.85546875" style="35" customWidth="1"/>
    <col min="1023" max="1038" width="6.5703125" style="35" customWidth="1"/>
    <col min="1039" max="1277" width="9.140625" style="35"/>
    <col min="1278" max="1278" width="24.85546875" style="35" customWidth="1"/>
    <col min="1279" max="1294" width="6.5703125" style="35" customWidth="1"/>
    <col min="1295" max="1533" width="9.140625" style="35"/>
    <col min="1534" max="1534" width="24.85546875" style="35" customWidth="1"/>
    <col min="1535" max="1550" width="6.5703125" style="35" customWidth="1"/>
    <col min="1551" max="1789" width="9.140625" style="35"/>
    <col min="1790" max="1790" width="24.85546875" style="35" customWidth="1"/>
    <col min="1791" max="1806" width="6.5703125" style="35" customWidth="1"/>
    <col min="1807" max="2045" width="9.140625" style="35"/>
    <col min="2046" max="2046" width="24.85546875" style="35" customWidth="1"/>
    <col min="2047" max="2062" width="6.5703125" style="35" customWidth="1"/>
    <col min="2063" max="2301" width="9.140625" style="35"/>
    <col min="2302" max="2302" width="24.85546875" style="35" customWidth="1"/>
    <col min="2303" max="2318" width="6.5703125" style="35" customWidth="1"/>
    <col min="2319" max="2557" width="9.140625" style="35"/>
    <col min="2558" max="2558" width="24.85546875" style="35" customWidth="1"/>
    <col min="2559" max="2574" width="6.5703125" style="35" customWidth="1"/>
    <col min="2575" max="2813" width="9.140625" style="35"/>
    <col min="2814" max="2814" width="24.85546875" style="35" customWidth="1"/>
    <col min="2815" max="2830" width="6.5703125" style="35" customWidth="1"/>
    <col min="2831" max="3069" width="9.140625" style="35"/>
    <col min="3070" max="3070" width="24.85546875" style="35" customWidth="1"/>
    <col min="3071" max="3086" width="6.5703125" style="35" customWidth="1"/>
    <col min="3087" max="3325" width="9.140625" style="35"/>
    <col min="3326" max="3326" width="24.85546875" style="35" customWidth="1"/>
    <col min="3327" max="3342" width="6.5703125" style="35" customWidth="1"/>
    <col min="3343" max="3581" width="9.140625" style="35"/>
    <col min="3582" max="3582" width="24.85546875" style="35" customWidth="1"/>
    <col min="3583" max="3598" width="6.5703125" style="35" customWidth="1"/>
    <col min="3599" max="3837" width="9.140625" style="35"/>
    <col min="3838" max="3838" width="24.85546875" style="35" customWidth="1"/>
    <col min="3839" max="3854" width="6.5703125" style="35" customWidth="1"/>
    <col min="3855" max="4093" width="9.140625" style="35"/>
    <col min="4094" max="4094" width="24.85546875" style="35" customWidth="1"/>
    <col min="4095" max="4110" width="6.5703125" style="35" customWidth="1"/>
    <col min="4111" max="4349" width="9.140625" style="35"/>
    <col min="4350" max="4350" width="24.85546875" style="35" customWidth="1"/>
    <col min="4351" max="4366" width="6.5703125" style="35" customWidth="1"/>
    <col min="4367" max="4605" width="9.140625" style="35"/>
    <col min="4606" max="4606" width="24.85546875" style="35" customWidth="1"/>
    <col min="4607" max="4622" width="6.5703125" style="35" customWidth="1"/>
    <col min="4623" max="4861" width="9.140625" style="35"/>
    <col min="4862" max="4862" width="24.85546875" style="35" customWidth="1"/>
    <col min="4863" max="4878" width="6.5703125" style="35" customWidth="1"/>
    <col min="4879" max="5117" width="9.140625" style="35"/>
    <col min="5118" max="5118" width="24.85546875" style="35" customWidth="1"/>
    <col min="5119" max="5134" width="6.5703125" style="35" customWidth="1"/>
    <col min="5135" max="5373" width="9.140625" style="35"/>
    <col min="5374" max="5374" width="24.85546875" style="35" customWidth="1"/>
    <col min="5375" max="5390" width="6.5703125" style="35" customWidth="1"/>
    <col min="5391" max="5629" width="9.140625" style="35"/>
    <col min="5630" max="5630" width="24.85546875" style="35" customWidth="1"/>
    <col min="5631" max="5646" width="6.5703125" style="35" customWidth="1"/>
    <col min="5647" max="5885" width="9.140625" style="35"/>
    <col min="5886" max="5886" width="24.85546875" style="35" customWidth="1"/>
    <col min="5887" max="5902" width="6.5703125" style="35" customWidth="1"/>
    <col min="5903" max="6141" width="9.140625" style="35"/>
    <col min="6142" max="6142" width="24.85546875" style="35" customWidth="1"/>
    <col min="6143" max="6158" width="6.5703125" style="35" customWidth="1"/>
    <col min="6159" max="6397" width="9.140625" style="35"/>
    <col min="6398" max="6398" width="24.85546875" style="35" customWidth="1"/>
    <col min="6399" max="6414" width="6.5703125" style="35" customWidth="1"/>
    <col min="6415" max="6653" width="9.140625" style="35"/>
    <col min="6654" max="6654" width="24.85546875" style="35" customWidth="1"/>
    <col min="6655" max="6670" width="6.5703125" style="35" customWidth="1"/>
    <col min="6671" max="6909" width="9.140625" style="35"/>
    <col min="6910" max="6910" width="24.85546875" style="35" customWidth="1"/>
    <col min="6911" max="6926" width="6.5703125" style="35" customWidth="1"/>
    <col min="6927" max="7165" width="9.140625" style="35"/>
    <col min="7166" max="7166" width="24.85546875" style="35" customWidth="1"/>
    <col min="7167" max="7182" width="6.5703125" style="35" customWidth="1"/>
    <col min="7183" max="7421" width="9.140625" style="35"/>
    <col min="7422" max="7422" width="24.85546875" style="35" customWidth="1"/>
    <col min="7423" max="7438" width="6.5703125" style="35" customWidth="1"/>
    <col min="7439" max="7677" width="9.140625" style="35"/>
    <col min="7678" max="7678" width="24.85546875" style="35" customWidth="1"/>
    <col min="7679" max="7694" width="6.5703125" style="35" customWidth="1"/>
    <col min="7695" max="7933" width="9.140625" style="35"/>
    <col min="7934" max="7934" width="24.85546875" style="35" customWidth="1"/>
    <col min="7935" max="7950" width="6.5703125" style="35" customWidth="1"/>
    <col min="7951" max="8189" width="9.140625" style="35"/>
    <col min="8190" max="8190" width="24.85546875" style="35" customWidth="1"/>
    <col min="8191" max="8206" width="6.5703125" style="35" customWidth="1"/>
    <col min="8207" max="8445" width="9.140625" style="35"/>
    <col min="8446" max="8446" width="24.85546875" style="35" customWidth="1"/>
    <col min="8447" max="8462" width="6.5703125" style="35" customWidth="1"/>
    <col min="8463" max="8701" width="9.140625" style="35"/>
    <col min="8702" max="8702" width="24.85546875" style="35" customWidth="1"/>
    <col min="8703" max="8718" width="6.5703125" style="35" customWidth="1"/>
    <col min="8719" max="8957" width="9.140625" style="35"/>
    <col min="8958" max="8958" width="24.85546875" style="35" customWidth="1"/>
    <col min="8959" max="8974" width="6.5703125" style="35" customWidth="1"/>
    <col min="8975" max="9213" width="9.140625" style="35"/>
    <col min="9214" max="9214" width="24.85546875" style="35" customWidth="1"/>
    <col min="9215" max="9230" width="6.5703125" style="35" customWidth="1"/>
    <col min="9231" max="9469" width="9.140625" style="35"/>
    <col min="9470" max="9470" width="24.85546875" style="35" customWidth="1"/>
    <col min="9471" max="9486" width="6.5703125" style="35" customWidth="1"/>
    <col min="9487" max="9725" width="9.140625" style="35"/>
    <col min="9726" max="9726" width="24.85546875" style="35" customWidth="1"/>
    <col min="9727" max="9742" width="6.5703125" style="35" customWidth="1"/>
    <col min="9743" max="9981" width="9.140625" style="35"/>
    <col min="9982" max="9982" width="24.85546875" style="35" customWidth="1"/>
    <col min="9983" max="9998" width="6.5703125" style="35" customWidth="1"/>
    <col min="9999" max="10237" width="9.140625" style="35"/>
    <col min="10238" max="10238" width="24.85546875" style="35" customWidth="1"/>
    <col min="10239" max="10254" width="6.5703125" style="35" customWidth="1"/>
    <col min="10255" max="10493" width="9.140625" style="35"/>
    <col min="10494" max="10494" width="24.85546875" style="35" customWidth="1"/>
    <col min="10495" max="10510" width="6.5703125" style="35" customWidth="1"/>
    <col min="10511" max="10749" width="9.140625" style="35"/>
    <col min="10750" max="10750" width="24.85546875" style="35" customWidth="1"/>
    <col min="10751" max="10766" width="6.5703125" style="35" customWidth="1"/>
    <col min="10767" max="11005" width="9.140625" style="35"/>
    <col min="11006" max="11006" width="24.85546875" style="35" customWidth="1"/>
    <col min="11007" max="11022" width="6.5703125" style="35" customWidth="1"/>
    <col min="11023" max="11261" width="9.140625" style="35"/>
    <col min="11262" max="11262" width="24.85546875" style="35" customWidth="1"/>
    <col min="11263" max="11278" width="6.5703125" style="35" customWidth="1"/>
    <col min="11279" max="11517" width="9.140625" style="35"/>
    <col min="11518" max="11518" width="24.85546875" style="35" customWidth="1"/>
    <col min="11519" max="11534" width="6.5703125" style="35" customWidth="1"/>
    <col min="11535" max="11773" width="9.140625" style="35"/>
    <col min="11774" max="11774" width="24.85546875" style="35" customWidth="1"/>
    <col min="11775" max="11790" width="6.5703125" style="35" customWidth="1"/>
    <col min="11791" max="12029" width="9.140625" style="35"/>
    <col min="12030" max="12030" width="24.85546875" style="35" customWidth="1"/>
    <col min="12031" max="12046" width="6.5703125" style="35" customWidth="1"/>
    <col min="12047" max="12285" width="9.140625" style="35"/>
    <col min="12286" max="12286" width="24.85546875" style="35" customWidth="1"/>
    <col min="12287" max="12302" width="6.5703125" style="35" customWidth="1"/>
    <col min="12303" max="12541" width="9.140625" style="35"/>
    <col min="12542" max="12542" width="24.85546875" style="35" customWidth="1"/>
    <col min="12543" max="12558" width="6.5703125" style="35" customWidth="1"/>
    <col min="12559" max="12797" width="9.140625" style="35"/>
    <col min="12798" max="12798" width="24.85546875" style="35" customWidth="1"/>
    <col min="12799" max="12814" width="6.5703125" style="35" customWidth="1"/>
    <col min="12815" max="13053" width="9.140625" style="35"/>
    <col min="13054" max="13054" width="24.85546875" style="35" customWidth="1"/>
    <col min="13055" max="13070" width="6.5703125" style="35" customWidth="1"/>
    <col min="13071" max="13309" width="9.140625" style="35"/>
    <col min="13310" max="13310" width="24.85546875" style="35" customWidth="1"/>
    <col min="13311" max="13326" width="6.5703125" style="35" customWidth="1"/>
    <col min="13327" max="13565" width="9.140625" style="35"/>
    <col min="13566" max="13566" width="24.85546875" style="35" customWidth="1"/>
    <col min="13567" max="13582" width="6.5703125" style="35" customWidth="1"/>
    <col min="13583" max="13821" width="9.140625" style="35"/>
    <col min="13822" max="13822" width="24.85546875" style="35" customWidth="1"/>
    <col min="13823" max="13838" width="6.5703125" style="35" customWidth="1"/>
    <col min="13839" max="14077" width="9.140625" style="35"/>
    <col min="14078" max="14078" width="24.85546875" style="35" customWidth="1"/>
    <col min="14079" max="14094" width="6.5703125" style="35" customWidth="1"/>
    <col min="14095" max="14333" width="9.140625" style="35"/>
    <col min="14334" max="14334" width="24.85546875" style="35" customWidth="1"/>
    <col min="14335" max="14350" width="6.5703125" style="35" customWidth="1"/>
    <col min="14351" max="14589" width="9.140625" style="35"/>
    <col min="14590" max="14590" width="24.85546875" style="35" customWidth="1"/>
    <col min="14591" max="14606" width="6.5703125" style="35" customWidth="1"/>
    <col min="14607" max="14845" width="9.140625" style="35"/>
    <col min="14846" max="14846" width="24.85546875" style="35" customWidth="1"/>
    <col min="14847" max="14862" width="6.5703125" style="35" customWidth="1"/>
    <col min="14863" max="15101" width="9.140625" style="35"/>
    <col min="15102" max="15102" width="24.85546875" style="35" customWidth="1"/>
    <col min="15103" max="15118" width="6.5703125" style="35" customWidth="1"/>
    <col min="15119" max="15357" width="9.140625" style="35"/>
    <col min="15358" max="15358" width="24.85546875" style="35" customWidth="1"/>
    <col min="15359" max="15374" width="6.5703125" style="35" customWidth="1"/>
    <col min="15375" max="15613" width="9.140625" style="35"/>
    <col min="15614" max="15614" width="24.85546875" style="35" customWidth="1"/>
    <col min="15615" max="15630" width="6.5703125" style="35" customWidth="1"/>
    <col min="15631" max="15869" width="9.140625" style="35"/>
    <col min="15870" max="15870" width="24.85546875" style="35" customWidth="1"/>
    <col min="15871" max="15886" width="6.5703125" style="35" customWidth="1"/>
    <col min="15887" max="16125" width="9.140625" style="35"/>
    <col min="16126" max="16126" width="24.85546875" style="35" customWidth="1"/>
    <col min="16127" max="16142" width="6.5703125" style="35" customWidth="1"/>
    <col min="16143" max="16384" width="9.140625" style="35"/>
  </cols>
  <sheetData>
    <row r="1" spans="1:19" x14ac:dyDescent="0.25">
      <c r="A1" s="176" t="s">
        <v>42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19" ht="15.75" thickBot="1" x14ac:dyDescent="0.3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19" ht="15.75" thickTop="1" x14ac:dyDescent="0.25">
      <c r="A3" s="180" t="s">
        <v>24</v>
      </c>
      <c r="B3" s="205" t="s">
        <v>25</v>
      </c>
      <c r="C3" s="186"/>
      <c r="D3" s="186"/>
      <c r="E3" s="186"/>
      <c r="F3" s="186"/>
      <c r="G3" s="186"/>
      <c r="H3" s="186"/>
      <c r="I3" s="187"/>
      <c r="J3" s="183" t="s">
        <v>26</v>
      </c>
      <c r="K3" s="186"/>
      <c r="L3" s="186"/>
      <c r="M3" s="186"/>
      <c r="N3" s="186"/>
      <c r="O3" s="186"/>
      <c r="P3" s="186"/>
      <c r="Q3" s="187"/>
    </row>
    <row r="4" spans="1:19" ht="15.75" thickBot="1" x14ac:dyDescent="0.3">
      <c r="A4" s="182"/>
      <c r="B4" s="33" t="s">
        <v>9</v>
      </c>
      <c r="C4" s="60" t="s">
        <v>2</v>
      </c>
      <c r="D4" s="60" t="s">
        <v>3</v>
      </c>
      <c r="E4" s="60" t="s">
        <v>4</v>
      </c>
      <c r="F4" s="60" t="s">
        <v>5</v>
      </c>
      <c r="G4" s="60" t="s">
        <v>6</v>
      </c>
      <c r="H4" s="60" t="s">
        <v>7</v>
      </c>
      <c r="I4" s="61" t="s">
        <v>10</v>
      </c>
      <c r="J4" s="59" t="s">
        <v>9</v>
      </c>
      <c r="K4" s="60" t="s">
        <v>2</v>
      </c>
      <c r="L4" s="60" t="s">
        <v>3</v>
      </c>
      <c r="M4" s="60" t="s">
        <v>4</v>
      </c>
      <c r="N4" s="60" t="s">
        <v>5</v>
      </c>
      <c r="O4" s="60" t="s">
        <v>6</v>
      </c>
      <c r="P4" s="60" t="s">
        <v>7</v>
      </c>
      <c r="Q4" s="61" t="s">
        <v>10</v>
      </c>
    </row>
    <row r="5" spans="1:19" ht="18.75" customHeight="1" thickTop="1" x14ac:dyDescent="0.25">
      <c r="A5" s="62" t="s">
        <v>43</v>
      </c>
      <c r="B5" s="88">
        <v>4</v>
      </c>
      <c r="C5" s="93">
        <v>13</v>
      </c>
      <c r="D5" s="93">
        <v>13</v>
      </c>
      <c r="E5" s="93">
        <v>17</v>
      </c>
      <c r="F5" s="93">
        <v>6</v>
      </c>
      <c r="G5" s="93">
        <v>8</v>
      </c>
      <c r="H5" s="93">
        <v>24</v>
      </c>
      <c r="I5" s="94">
        <v>7</v>
      </c>
      <c r="J5" s="63">
        <v>4</v>
      </c>
      <c r="K5" s="64">
        <v>13</v>
      </c>
      <c r="L5" s="64">
        <v>13</v>
      </c>
      <c r="M5" s="64">
        <v>17</v>
      </c>
      <c r="N5" s="64">
        <v>6</v>
      </c>
      <c r="O5" s="64">
        <v>8</v>
      </c>
      <c r="P5" s="64">
        <v>24</v>
      </c>
      <c r="Q5" s="64">
        <v>7</v>
      </c>
      <c r="R5" s="65"/>
    </row>
    <row r="6" spans="1:19" ht="18.75" customHeight="1" x14ac:dyDescent="0.25">
      <c r="A6" s="66" t="s">
        <v>44</v>
      </c>
      <c r="B6" s="89">
        <v>22</v>
      </c>
      <c r="C6" s="95">
        <v>45</v>
      </c>
      <c r="D6" s="95">
        <v>76</v>
      </c>
      <c r="E6" s="95">
        <v>78</v>
      </c>
      <c r="F6" s="95">
        <v>54</v>
      </c>
      <c r="G6" s="95">
        <v>86</v>
      </c>
      <c r="H6" s="95">
        <v>79</v>
      </c>
      <c r="I6" s="96">
        <v>98</v>
      </c>
      <c r="J6" s="67">
        <v>4</v>
      </c>
      <c r="K6" s="31">
        <v>16</v>
      </c>
      <c r="L6" s="31">
        <v>10</v>
      </c>
      <c r="M6" s="31">
        <v>18</v>
      </c>
      <c r="N6" s="31">
        <v>6</v>
      </c>
      <c r="O6" s="31">
        <v>9</v>
      </c>
      <c r="P6" s="31">
        <v>6</v>
      </c>
      <c r="Q6" s="68">
        <v>24</v>
      </c>
      <c r="R6" s="50"/>
    </row>
    <row r="7" spans="1:19" ht="18.75" customHeight="1" x14ac:dyDescent="0.25">
      <c r="A7" s="66" t="s">
        <v>45</v>
      </c>
      <c r="B7" s="89">
        <v>74</v>
      </c>
      <c r="C7" s="95">
        <v>122</v>
      </c>
      <c r="D7" s="95">
        <v>108</v>
      </c>
      <c r="E7" s="95">
        <v>126</v>
      </c>
      <c r="F7" s="95">
        <v>70</v>
      </c>
      <c r="G7" s="95">
        <v>149</v>
      </c>
      <c r="H7" s="95">
        <v>92</v>
      </c>
      <c r="I7" s="96">
        <v>136</v>
      </c>
      <c r="J7" s="67">
        <v>30</v>
      </c>
      <c r="K7" s="31">
        <v>87</v>
      </c>
      <c r="L7" s="31">
        <v>81</v>
      </c>
      <c r="M7" s="31">
        <v>90</v>
      </c>
      <c r="N7" s="31">
        <v>48</v>
      </c>
      <c r="O7" s="31">
        <v>109</v>
      </c>
      <c r="P7" s="31">
        <v>49</v>
      </c>
      <c r="Q7" s="68">
        <v>87</v>
      </c>
      <c r="R7" s="50"/>
    </row>
    <row r="8" spans="1:19" ht="18.75" customHeight="1" x14ac:dyDescent="0.25">
      <c r="A8" s="66" t="s">
        <v>46</v>
      </c>
      <c r="B8" s="89">
        <v>24</v>
      </c>
      <c r="C8" s="95">
        <v>15</v>
      </c>
      <c r="D8" s="95">
        <v>7</v>
      </c>
      <c r="E8" s="95">
        <v>39</v>
      </c>
      <c r="F8" s="95">
        <v>27</v>
      </c>
      <c r="G8" s="95">
        <v>46</v>
      </c>
      <c r="H8" s="95">
        <v>36</v>
      </c>
      <c r="I8" s="96">
        <v>51</v>
      </c>
      <c r="J8" s="67">
        <v>15</v>
      </c>
      <c r="K8" s="31">
        <v>15</v>
      </c>
      <c r="L8" s="31">
        <v>9</v>
      </c>
      <c r="M8" s="31">
        <v>30</v>
      </c>
      <c r="N8" s="31">
        <v>15</v>
      </c>
      <c r="O8" s="31">
        <v>30</v>
      </c>
      <c r="P8" s="31">
        <v>18</v>
      </c>
      <c r="Q8" s="68">
        <v>43</v>
      </c>
      <c r="R8" s="50"/>
    </row>
    <row r="9" spans="1:19" ht="18.75" customHeight="1" x14ac:dyDescent="0.25">
      <c r="A9" s="66" t="s">
        <v>27</v>
      </c>
      <c r="B9" s="89">
        <v>16</v>
      </c>
      <c r="C9" s="95">
        <v>5</v>
      </c>
      <c r="D9" s="95">
        <v>9</v>
      </c>
      <c r="E9" s="95">
        <v>11</v>
      </c>
      <c r="F9" s="95">
        <v>8</v>
      </c>
      <c r="G9" s="95">
        <v>16</v>
      </c>
      <c r="H9" s="95">
        <v>18</v>
      </c>
      <c r="I9" s="96">
        <v>2</v>
      </c>
      <c r="J9" s="67">
        <v>1</v>
      </c>
      <c r="K9" s="31">
        <v>0</v>
      </c>
      <c r="L9" s="31">
        <v>0</v>
      </c>
      <c r="M9" s="31">
        <v>4</v>
      </c>
      <c r="N9" s="31">
        <v>0</v>
      </c>
      <c r="O9" s="31">
        <v>2</v>
      </c>
      <c r="P9" s="31">
        <v>1</v>
      </c>
      <c r="Q9" s="68">
        <v>2</v>
      </c>
      <c r="R9" s="50"/>
    </row>
    <row r="10" spans="1:19" ht="18.75" customHeight="1" x14ac:dyDescent="0.25">
      <c r="A10" s="66" t="s">
        <v>47</v>
      </c>
      <c r="B10" s="89">
        <v>1090</v>
      </c>
      <c r="C10" s="95">
        <v>789</v>
      </c>
      <c r="D10" s="95">
        <v>668</v>
      </c>
      <c r="E10" s="95">
        <v>705</v>
      </c>
      <c r="F10" s="95">
        <v>780</v>
      </c>
      <c r="G10" s="95">
        <v>686</v>
      </c>
      <c r="H10" s="95">
        <v>595</v>
      </c>
      <c r="I10" s="96">
        <v>845</v>
      </c>
      <c r="J10" s="67">
        <v>1090</v>
      </c>
      <c r="K10" s="31">
        <v>789</v>
      </c>
      <c r="L10" s="31">
        <v>668</v>
      </c>
      <c r="M10" s="31">
        <v>705</v>
      </c>
      <c r="N10" s="31">
        <v>780</v>
      </c>
      <c r="O10" s="31">
        <v>686</v>
      </c>
      <c r="P10" s="31">
        <v>595</v>
      </c>
      <c r="Q10" s="68">
        <v>845</v>
      </c>
      <c r="R10" s="50"/>
    </row>
    <row r="11" spans="1:19" ht="18.75" customHeight="1" x14ac:dyDescent="0.25">
      <c r="A11" s="66" t="s">
        <v>48</v>
      </c>
      <c r="B11" s="89">
        <v>4</v>
      </c>
      <c r="C11" s="95">
        <v>5</v>
      </c>
      <c r="D11" s="95">
        <v>4</v>
      </c>
      <c r="E11" s="95">
        <v>4</v>
      </c>
      <c r="F11" s="95">
        <v>3</v>
      </c>
      <c r="G11" s="95">
        <v>4</v>
      </c>
      <c r="H11" s="95">
        <v>0</v>
      </c>
      <c r="I11" s="96">
        <v>5</v>
      </c>
      <c r="J11" s="67">
        <v>3</v>
      </c>
      <c r="K11" s="31">
        <v>5</v>
      </c>
      <c r="L11" s="31">
        <v>5</v>
      </c>
      <c r="M11" s="31">
        <v>1</v>
      </c>
      <c r="N11" s="31">
        <v>3</v>
      </c>
      <c r="O11" s="31">
        <v>2</v>
      </c>
      <c r="P11" s="31">
        <v>2</v>
      </c>
      <c r="Q11" s="68">
        <v>5</v>
      </c>
      <c r="R11" s="50"/>
    </row>
    <row r="12" spans="1:19" ht="18.75" customHeight="1" x14ac:dyDescent="0.25">
      <c r="A12" s="66" t="s">
        <v>28</v>
      </c>
      <c r="B12" s="90">
        <v>2</v>
      </c>
      <c r="C12" s="52">
        <v>7</v>
      </c>
      <c r="D12" s="52">
        <v>3</v>
      </c>
      <c r="E12" s="52">
        <v>7</v>
      </c>
      <c r="F12" s="52">
        <v>4</v>
      </c>
      <c r="G12" s="52">
        <v>4</v>
      </c>
      <c r="H12" s="52">
        <v>2</v>
      </c>
      <c r="I12" s="91">
        <v>3</v>
      </c>
      <c r="J12" s="69">
        <v>2</v>
      </c>
      <c r="K12" s="52">
        <v>7</v>
      </c>
      <c r="L12" s="52">
        <v>3</v>
      </c>
      <c r="M12" s="52">
        <v>7</v>
      </c>
      <c r="N12" s="52">
        <v>4</v>
      </c>
      <c r="O12" s="52">
        <v>4</v>
      </c>
      <c r="P12" s="52">
        <v>2</v>
      </c>
      <c r="Q12" s="68">
        <v>3</v>
      </c>
      <c r="R12" s="65"/>
    </row>
    <row r="13" spans="1:19" ht="18.75" customHeight="1" x14ac:dyDescent="0.25">
      <c r="A13" s="66" t="s">
        <v>29</v>
      </c>
      <c r="B13" s="89">
        <v>39</v>
      </c>
      <c r="C13" s="95">
        <v>138</v>
      </c>
      <c r="D13" s="95">
        <v>199</v>
      </c>
      <c r="E13" s="95">
        <v>216</v>
      </c>
      <c r="F13" s="95">
        <v>90</v>
      </c>
      <c r="G13" s="95">
        <v>99</v>
      </c>
      <c r="H13" s="95">
        <v>31</v>
      </c>
      <c r="I13" s="96">
        <v>125</v>
      </c>
      <c r="J13" s="67">
        <v>106</v>
      </c>
      <c r="K13" s="31">
        <v>156</v>
      </c>
      <c r="L13" s="31">
        <v>201</v>
      </c>
      <c r="M13" s="31">
        <v>233</v>
      </c>
      <c r="N13" s="31">
        <v>119</v>
      </c>
      <c r="O13" s="31">
        <v>124</v>
      </c>
      <c r="P13" s="31">
        <v>40</v>
      </c>
      <c r="Q13" s="68">
        <v>143</v>
      </c>
      <c r="R13" s="50"/>
    </row>
    <row r="14" spans="1:19" ht="18.75" customHeight="1" thickBot="1" x14ac:dyDescent="0.3">
      <c r="A14" s="70" t="s">
        <v>30</v>
      </c>
      <c r="B14" s="92">
        <v>43</v>
      </c>
      <c r="C14" s="97">
        <v>22</v>
      </c>
      <c r="D14" s="97">
        <v>32</v>
      </c>
      <c r="E14" s="97">
        <v>55</v>
      </c>
      <c r="F14" s="97">
        <v>13</v>
      </c>
      <c r="G14" s="97">
        <v>58</v>
      </c>
      <c r="H14" s="97">
        <v>39</v>
      </c>
      <c r="I14" s="98">
        <v>31</v>
      </c>
      <c r="J14" s="71">
        <v>63</v>
      </c>
      <c r="K14" s="54">
        <v>73</v>
      </c>
      <c r="L14" s="54">
        <v>129</v>
      </c>
      <c r="M14" s="54">
        <v>153</v>
      </c>
      <c r="N14" s="54">
        <v>74</v>
      </c>
      <c r="O14" s="54">
        <v>182</v>
      </c>
      <c r="P14" s="54">
        <v>179</v>
      </c>
      <c r="Q14" s="72">
        <v>144</v>
      </c>
      <c r="R14" s="50"/>
    </row>
    <row r="15" spans="1:19" ht="15.75" thickTop="1" x14ac:dyDescent="0.25">
      <c r="A15" s="37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50"/>
    </row>
    <row r="16" spans="1:19" x14ac:dyDescent="0.25">
      <c r="A16" s="37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S16" s="50"/>
    </row>
    <row r="18" spans="2:10" x14ac:dyDescent="0.25">
      <c r="B18" s="50"/>
      <c r="J18" s="50"/>
    </row>
  </sheetData>
  <mergeCells count="5">
    <mergeCell ref="A1:Q1"/>
    <mergeCell ref="A2:Q2"/>
    <mergeCell ref="A3:A4"/>
    <mergeCell ref="B3:I3"/>
    <mergeCell ref="J3:Q3"/>
  </mergeCells>
  <pageMargins left="0.7" right="0.7" top="0.75" bottom="0.75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7"/>
  <sheetViews>
    <sheetView tabSelected="1" workbookViewId="0">
      <selection activeCell="L23" sqref="L23"/>
    </sheetView>
  </sheetViews>
  <sheetFormatPr defaultRowHeight="15" x14ac:dyDescent="0.25"/>
  <cols>
    <col min="1" max="1" width="10.7109375" style="35" customWidth="1"/>
    <col min="2" max="2" width="13" style="35" customWidth="1"/>
    <col min="3" max="256" width="9.140625" style="35"/>
    <col min="257" max="257" width="10.7109375" style="35" customWidth="1"/>
    <col min="258" max="258" width="13" style="35" customWidth="1"/>
    <col min="259" max="512" width="9.140625" style="35"/>
    <col min="513" max="513" width="10.7109375" style="35" customWidth="1"/>
    <col min="514" max="514" width="13" style="35" customWidth="1"/>
    <col min="515" max="768" width="9.140625" style="35"/>
    <col min="769" max="769" width="10.7109375" style="35" customWidth="1"/>
    <col min="770" max="770" width="13" style="35" customWidth="1"/>
    <col min="771" max="1024" width="9.140625" style="35"/>
    <col min="1025" max="1025" width="10.7109375" style="35" customWidth="1"/>
    <col min="1026" max="1026" width="13" style="35" customWidth="1"/>
    <col min="1027" max="1280" width="9.140625" style="35"/>
    <col min="1281" max="1281" width="10.7109375" style="35" customWidth="1"/>
    <col min="1282" max="1282" width="13" style="35" customWidth="1"/>
    <col min="1283" max="1536" width="9.140625" style="35"/>
    <col min="1537" max="1537" width="10.7109375" style="35" customWidth="1"/>
    <col min="1538" max="1538" width="13" style="35" customWidth="1"/>
    <col min="1539" max="1792" width="9.140625" style="35"/>
    <col min="1793" max="1793" width="10.7109375" style="35" customWidth="1"/>
    <col min="1794" max="1794" width="13" style="35" customWidth="1"/>
    <col min="1795" max="2048" width="9.140625" style="35"/>
    <col min="2049" max="2049" width="10.7109375" style="35" customWidth="1"/>
    <col min="2050" max="2050" width="13" style="35" customWidth="1"/>
    <col min="2051" max="2304" width="9.140625" style="35"/>
    <col min="2305" max="2305" width="10.7109375" style="35" customWidth="1"/>
    <col min="2306" max="2306" width="13" style="35" customWidth="1"/>
    <col min="2307" max="2560" width="9.140625" style="35"/>
    <col min="2561" max="2561" width="10.7109375" style="35" customWidth="1"/>
    <col min="2562" max="2562" width="13" style="35" customWidth="1"/>
    <col min="2563" max="2816" width="9.140625" style="35"/>
    <col min="2817" max="2817" width="10.7109375" style="35" customWidth="1"/>
    <col min="2818" max="2818" width="13" style="35" customWidth="1"/>
    <col min="2819" max="3072" width="9.140625" style="35"/>
    <col min="3073" max="3073" width="10.7109375" style="35" customWidth="1"/>
    <col min="3074" max="3074" width="13" style="35" customWidth="1"/>
    <col min="3075" max="3328" width="9.140625" style="35"/>
    <col min="3329" max="3329" width="10.7109375" style="35" customWidth="1"/>
    <col min="3330" max="3330" width="13" style="35" customWidth="1"/>
    <col min="3331" max="3584" width="9.140625" style="35"/>
    <col min="3585" max="3585" width="10.7109375" style="35" customWidth="1"/>
    <col min="3586" max="3586" width="13" style="35" customWidth="1"/>
    <col min="3587" max="3840" width="9.140625" style="35"/>
    <col min="3841" max="3841" width="10.7109375" style="35" customWidth="1"/>
    <col min="3842" max="3842" width="13" style="35" customWidth="1"/>
    <col min="3843" max="4096" width="9.140625" style="35"/>
    <col min="4097" max="4097" width="10.7109375" style="35" customWidth="1"/>
    <col min="4098" max="4098" width="13" style="35" customWidth="1"/>
    <col min="4099" max="4352" width="9.140625" style="35"/>
    <col min="4353" max="4353" width="10.7109375" style="35" customWidth="1"/>
    <col min="4354" max="4354" width="13" style="35" customWidth="1"/>
    <col min="4355" max="4608" width="9.140625" style="35"/>
    <col min="4609" max="4609" width="10.7109375" style="35" customWidth="1"/>
    <col min="4610" max="4610" width="13" style="35" customWidth="1"/>
    <col min="4611" max="4864" width="9.140625" style="35"/>
    <col min="4865" max="4865" width="10.7109375" style="35" customWidth="1"/>
    <col min="4866" max="4866" width="13" style="35" customWidth="1"/>
    <col min="4867" max="5120" width="9.140625" style="35"/>
    <col min="5121" max="5121" width="10.7109375" style="35" customWidth="1"/>
    <col min="5122" max="5122" width="13" style="35" customWidth="1"/>
    <col min="5123" max="5376" width="9.140625" style="35"/>
    <col min="5377" max="5377" width="10.7109375" style="35" customWidth="1"/>
    <col min="5378" max="5378" width="13" style="35" customWidth="1"/>
    <col min="5379" max="5632" width="9.140625" style="35"/>
    <col min="5633" max="5633" width="10.7109375" style="35" customWidth="1"/>
    <col min="5634" max="5634" width="13" style="35" customWidth="1"/>
    <col min="5635" max="5888" width="9.140625" style="35"/>
    <col min="5889" max="5889" width="10.7109375" style="35" customWidth="1"/>
    <col min="5890" max="5890" width="13" style="35" customWidth="1"/>
    <col min="5891" max="6144" width="9.140625" style="35"/>
    <col min="6145" max="6145" width="10.7109375" style="35" customWidth="1"/>
    <col min="6146" max="6146" width="13" style="35" customWidth="1"/>
    <col min="6147" max="6400" width="9.140625" style="35"/>
    <col min="6401" max="6401" width="10.7109375" style="35" customWidth="1"/>
    <col min="6402" max="6402" width="13" style="35" customWidth="1"/>
    <col min="6403" max="6656" width="9.140625" style="35"/>
    <col min="6657" max="6657" width="10.7109375" style="35" customWidth="1"/>
    <col min="6658" max="6658" width="13" style="35" customWidth="1"/>
    <col min="6659" max="6912" width="9.140625" style="35"/>
    <col min="6913" max="6913" width="10.7109375" style="35" customWidth="1"/>
    <col min="6914" max="6914" width="13" style="35" customWidth="1"/>
    <col min="6915" max="7168" width="9.140625" style="35"/>
    <col min="7169" max="7169" width="10.7109375" style="35" customWidth="1"/>
    <col min="7170" max="7170" width="13" style="35" customWidth="1"/>
    <col min="7171" max="7424" width="9.140625" style="35"/>
    <col min="7425" max="7425" width="10.7109375" style="35" customWidth="1"/>
    <col min="7426" max="7426" width="13" style="35" customWidth="1"/>
    <col min="7427" max="7680" width="9.140625" style="35"/>
    <col min="7681" max="7681" width="10.7109375" style="35" customWidth="1"/>
    <col min="7682" max="7682" width="13" style="35" customWidth="1"/>
    <col min="7683" max="7936" width="9.140625" style="35"/>
    <col min="7937" max="7937" width="10.7109375" style="35" customWidth="1"/>
    <col min="7938" max="7938" width="13" style="35" customWidth="1"/>
    <col min="7939" max="8192" width="9.140625" style="35"/>
    <col min="8193" max="8193" width="10.7109375" style="35" customWidth="1"/>
    <col min="8194" max="8194" width="13" style="35" customWidth="1"/>
    <col min="8195" max="8448" width="9.140625" style="35"/>
    <col min="8449" max="8449" width="10.7109375" style="35" customWidth="1"/>
    <col min="8450" max="8450" width="13" style="35" customWidth="1"/>
    <col min="8451" max="8704" width="9.140625" style="35"/>
    <col min="8705" max="8705" width="10.7109375" style="35" customWidth="1"/>
    <col min="8706" max="8706" width="13" style="35" customWidth="1"/>
    <col min="8707" max="8960" width="9.140625" style="35"/>
    <col min="8961" max="8961" width="10.7109375" style="35" customWidth="1"/>
    <col min="8962" max="8962" width="13" style="35" customWidth="1"/>
    <col min="8963" max="9216" width="9.140625" style="35"/>
    <col min="9217" max="9217" width="10.7109375" style="35" customWidth="1"/>
    <col min="9218" max="9218" width="13" style="35" customWidth="1"/>
    <col min="9219" max="9472" width="9.140625" style="35"/>
    <col min="9473" max="9473" width="10.7109375" style="35" customWidth="1"/>
    <col min="9474" max="9474" width="13" style="35" customWidth="1"/>
    <col min="9475" max="9728" width="9.140625" style="35"/>
    <col min="9729" max="9729" width="10.7109375" style="35" customWidth="1"/>
    <col min="9730" max="9730" width="13" style="35" customWidth="1"/>
    <col min="9731" max="9984" width="9.140625" style="35"/>
    <col min="9985" max="9985" width="10.7109375" style="35" customWidth="1"/>
    <col min="9986" max="9986" width="13" style="35" customWidth="1"/>
    <col min="9987" max="10240" width="9.140625" style="35"/>
    <col min="10241" max="10241" width="10.7109375" style="35" customWidth="1"/>
    <col min="10242" max="10242" width="13" style="35" customWidth="1"/>
    <col min="10243" max="10496" width="9.140625" style="35"/>
    <col min="10497" max="10497" width="10.7109375" style="35" customWidth="1"/>
    <col min="10498" max="10498" width="13" style="35" customWidth="1"/>
    <col min="10499" max="10752" width="9.140625" style="35"/>
    <col min="10753" max="10753" width="10.7109375" style="35" customWidth="1"/>
    <col min="10754" max="10754" width="13" style="35" customWidth="1"/>
    <col min="10755" max="11008" width="9.140625" style="35"/>
    <col min="11009" max="11009" width="10.7109375" style="35" customWidth="1"/>
    <col min="11010" max="11010" width="13" style="35" customWidth="1"/>
    <col min="11011" max="11264" width="9.140625" style="35"/>
    <col min="11265" max="11265" width="10.7109375" style="35" customWidth="1"/>
    <col min="11266" max="11266" width="13" style="35" customWidth="1"/>
    <col min="11267" max="11520" width="9.140625" style="35"/>
    <col min="11521" max="11521" width="10.7109375" style="35" customWidth="1"/>
    <col min="11522" max="11522" width="13" style="35" customWidth="1"/>
    <col min="11523" max="11776" width="9.140625" style="35"/>
    <col min="11777" max="11777" width="10.7109375" style="35" customWidth="1"/>
    <col min="11778" max="11778" width="13" style="35" customWidth="1"/>
    <col min="11779" max="12032" width="9.140625" style="35"/>
    <col min="12033" max="12033" width="10.7109375" style="35" customWidth="1"/>
    <col min="12034" max="12034" width="13" style="35" customWidth="1"/>
    <col min="12035" max="12288" width="9.140625" style="35"/>
    <col min="12289" max="12289" width="10.7109375" style="35" customWidth="1"/>
    <col min="12290" max="12290" width="13" style="35" customWidth="1"/>
    <col min="12291" max="12544" width="9.140625" style="35"/>
    <col min="12545" max="12545" width="10.7109375" style="35" customWidth="1"/>
    <col min="12546" max="12546" width="13" style="35" customWidth="1"/>
    <col min="12547" max="12800" width="9.140625" style="35"/>
    <col min="12801" max="12801" width="10.7109375" style="35" customWidth="1"/>
    <col min="12802" max="12802" width="13" style="35" customWidth="1"/>
    <col min="12803" max="13056" width="9.140625" style="35"/>
    <col min="13057" max="13057" width="10.7109375" style="35" customWidth="1"/>
    <col min="13058" max="13058" width="13" style="35" customWidth="1"/>
    <col min="13059" max="13312" width="9.140625" style="35"/>
    <col min="13313" max="13313" width="10.7109375" style="35" customWidth="1"/>
    <col min="13314" max="13314" width="13" style="35" customWidth="1"/>
    <col min="13315" max="13568" width="9.140625" style="35"/>
    <col min="13569" max="13569" width="10.7109375" style="35" customWidth="1"/>
    <col min="13570" max="13570" width="13" style="35" customWidth="1"/>
    <col min="13571" max="13824" width="9.140625" style="35"/>
    <col min="13825" max="13825" width="10.7109375" style="35" customWidth="1"/>
    <col min="13826" max="13826" width="13" style="35" customWidth="1"/>
    <col min="13827" max="14080" width="9.140625" style="35"/>
    <col min="14081" max="14081" width="10.7109375" style="35" customWidth="1"/>
    <col min="14082" max="14082" width="13" style="35" customWidth="1"/>
    <col min="14083" max="14336" width="9.140625" style="35"/>
    <col min="14337" max="14337" width="10.7109375" style="35" customWidth="1"/>
    <col min="14338" max="14338" width="13" style="35" customWidth="1"/>
    <col min="14339" max="14592" width="9.140625" style="35"/>
    <col min="14593" max="14593" width="10.7109375" style="35" customWidth="1"/>
    <col min="14594" max="14594" width="13" style="35" customWidth="1"/>
    <col min="14595" max="14848" width="9.140625" style="35"/>
    <col min="14849" max="14849" width="10.7109375" style="35" customWidth="1"/>
    <col min="14850" max="14850" width="13" style="35" customWidth="1"/>
    <col min="14851" max="15104" width="9.140625" style="35"/>
    <col min="15105" max="15105" width="10.7109375" style="35" customWidth="1"/>
    <col min="15106" max="15106" width="13" style="35" customWidth="1"/>
    <col min="15107" max="15360" width="9.140625" style="35"/>
    <col min="15361" max="15361" width="10.7109375" style="35" customWidth="1"/>
    <col min="15362" max="15362" width="13" style="35" customWidth="1"/>
    <col min="15363" max="15616" width="9.140625" style="35"/>
    <col min="15617" max="15617" width="10.7109375" style="35" customWidth="1"/>
    <col min="15618" max="15618" width="13" style="35" customWidth="1"/>
    <col min="15619" max="15872" width="9.140625" style="35"/>
    <col min="15873" max="15873" width="10.7109375" style="35" customWidth="1"/>
    <col min="15874" max="15874" width="13" style="35" customWidth="1"/>
    <col min="15875" max="16128" width="9.140625" style="35"/>
    <col min="16129" max="16129" width="10.7109375" style="35" customWidth="1"/>
    <col min="16130" max="16130" width="13" style="35" customWidth="1"/>
    <col min="16131" max="16384" width="9.140625" style="35"/>
  </cols>
  <sheetData>
    <row r="1" spans="1:17" x14ac:dyDescent="0.25">
      <c r="A1" s="212" t="s">
        <v>49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34"/>
      <c r="N1" s="34"/>
    </row>
    <row r="2" spans="1:17" ht="15.75" thickBot="1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41"/>
      <c r="N2" s="41"/>
    </row>
    <row r="3" spans="1:17" ht="15.75" thickBot="1" x14ac:dyDescent="0.3">
      <c r="A3" s="214" t="s">
        <v>31</v>
      </c>
      <c r="B3" s="215"/>
      <c r="C3" s="215"/>
      <c r="D3" s="216"/>
      <c r="E3" s="217" t="s">
        <v>25</v>
      </c>
      <c r="F3" s="218"/>
      <c r="G3" s="218"/>
      <c r="H3" s="219"/>
      <c r="I3" s="217" t="s">
        <v>26</v>
      </c>
      <c r="J3" s="218"/>
      <c r="K3" s="218"/>
      <c r="L3" s="219"/>
      <c r="M3" s="37"/>
      <c r="N3" s="37"/>
    </row>
    <row r="4" spans="1:17" ht="15.75" customHeight="1" x14ac:dyDescent="0.25">
      <c r="A4" s="206" t="str">
        <f>'R6'!A5</f>
        <v>neuvážené uzavretie manželstva</v>
      </c>
      <c r="B4" s="207"/>
      <c r="C4" s="207"/>
      <c r="D4" s="208"/>
      <c r="E4" s="209">
        <f>SUM('R6'!B5:I5)</f>
        <v>92</v>
      </c>
      <c r="F4" s="210"/>
      <c r="G4" s="210"/>
      <c r="H4" s="211"/>
      <c r="I4" s="209">
        <f>SUM('R6'!J5:Q5)</f>
        <v>92</v>
      </c>
      <c r="J4" s="210"/>
      <c r="K4" s="210"/>
      <c r="L4" s="211"/>
      <c r="M4" s="37"/>
      <c r="N4" s="37"/>
    </row>
    <row r="5" spans="1:17" ht="15" customHeight="1" x14ac:dyDescent="0.25">
      <c r="A5" s="220" t="str">
        <f>'R6'!A6</f>
        <v>alkoholizmus</v>
      </c>
      <c r="B5" s="221"/>
      <c r="C5" s="221"/>
      <c r="D5" s="222"/>
      <c r="E5" s="223">
        <f>SUM('R6'!B6:I6)</f>
        <v>538</v>
      </c>
      <c r="F5" s="224"/>
      <c r="G5" s="224"/>
      <c r="H5" s="225"/>
      <c r="I5" s="223">
        <f>SUM('R6'!J6:Q6)</f>
        <v>93</v>
      </c>
      <c r="J5" s="224"/>
      <c r="K5" s="224"/>
      <c r="L5" s="225"/>
      <c r="M5" s="39"/>
      <c r="N5" s="39"/>
    </row>
    <row r="6" spans="1:17" x14ac:dyDescent="0.25">
      <c r="A6" s="220" t="str">
        <f>'R6'!A7</f>
        <v>nevera</v>
      </c>
      <c r="B6" s="221"/>
      <c r="C6" s="221"/>
      <c r="D6" s="222"/>
      <c r="E6" s="223">
        <f>SUM('R6'!B7:I7)</f>
        <v>877</v>
      </c>
      <c r="F6" s="224"/>
      <c r="G6" s="224"/>
      <c r="H6" s="225"/>
      <c r="I6" s="223">
        <f>SUM('R6'!J7:Q7)</f>
        <v>581</v>
      </c>
      <c r="J6" s="224"/>
      <c r="K6" s="224"/>
      <c r="L6" s="225"/>
      <c r="M6" s="41"/>
      <c r="N6" s="41"/>
    </row>
    <row r="7" spans="1:17" x14ac:dyDescent="0.25">
      <c r="A7" s="220" t="str">
        <f>'R6'!A8</f>
        <v>Nezáujem o rodinu (vrátane ukon. spolužitia)</v>
      </c>
      <c r="B7" s="221"/>
      <c r="C7" s="221"/>
      <c r="D7" s="222"/>
      <c r="E7" s="223">
        <f>SUM('R6'!B8:I8)</f>
        <v>245</v>
      </c>
      <c r="F7" s="224"/>
      <c r="G7" s="224"/>
      <c r="H7" s="225"/>
      <c r="I7" s="223">
        <f>SUM('R6'!J8:Q8)</f>
        <v>175</v>
      </c>
      <c r="J7" s="224"/>
      <c r="K7" s="224"/>
      <c r="L7" s="225"/>
      <c r="M7" s="41"/>
      <c r="N7" s="41"/>
    </row>
    <row r="8" spans="1:17" x14ac:dyDescent="0.25">
      <c r="A8" s="220" t="str">
        <f>'R6'!A9</f>
        <v>Zlé zaobchádzanie, odsúdenie pre trestný čin</v>
      </c>
      <c r="B8" s="221"/>
      <c r="C8" s="221"/>
      <c r="D8" s="222"/>
      <c r="E8" s="223">
        <f>SUM('R6'!B9:I9)</f>
        <v>85</v>
      </c>
      <c r="F8" s="224"/>
      <c r="G8" s="224"/>
      <c r="H8" s="225"/>
      <c r="I8" s="223">
        <f>SUM('R6'!J9:Q9)</f>
        <v>10</v>
      </c>
      <c r="J8" s="224"/>
      <c r="K8" s="224"/>
      <c r="L8" s="225"/>
      <c r="M8" s="41"/>
      <c r="N8" s="41"/>
    </row>
    <row r="9" spans="1:17" x14ac:dyDescent="0.25">
      <c r="A9" s="220" t="str">
        <f>'R6'!A10</f>
        <v>Rozdielnosť pováh, názorov a záujmov</v>
      </c>
      <c r="B9" s="221"/>
      <c r="C9" s="221"/>
      <c r="D9" s="222"/>
      <c r="E9" s="223">
        <f>SUM('R6'!B10:I10)</f>
        <v>6158</v>
      </c>
      <c r="F9" s="224"/>
      <c r="G9" s="224"/>
      <c r="H9" s="225"/>
      <c r="I9" s="223">
        <f>SUM('R6'!J10:Q10)</f>
        <v>6158</v>
      </c>
      <c r="J9" s="224"/>
      <c r="K9" s="224"/>
      <c r="L9" s="225"/>
      <c r="M9" s="42"/>
      <c r="N9" s="42"/>
    </row>
    <row r="10" spans="1:17" x14ac:dyDescent="0.25">
      <c r="A10" s="220" t="str">
        <f>'R6'!A11</f>
        <v>Zdravotné dôvody (vrátane neplodnosti)</v>
      </c>
      <c r="B10" s="221"/>
      <c r="C10" s="221"/>
      <c r="D10" s="222"/>
      <c r="E10" s="223">
        <f>SUM('R6'!B11:I11)</f>
        <v>29</v>
      </c>
      <c r="F10" s="224"/>
      <c r="G10" s="224"/>
      <c r="H10" s="225"/>
      <c r="I10" s="223">
        <f>SUM('R6'!J11:Q11)</f>
        <v>26</v>
      </c>
      <c r="J10" s="224"/>
      <c r="K10" s="224"/>
      <c r="L10" s="225"/>
      <c r="M10" s="41"/>
      <c r="N10" s="41"/>
    </row>
    <row r="11" spans="1:17" x14ac:dyDescent="0.25">
      <c r="A11" s="220" t="str">
        <f>'R6'!A12</f>
        <v>Sexuálne nezhody</v>
      </c>
      <c r="B11" s="221"/>
      <c r="C11" s="221"/>
      <c r="D11" s="222"/>
      <c r="E11" s="223">
        <f>SUM('R6'!B12:I12)</f>
        <v>32</v>
      </c>
      <c r="F11" s="224"/>
      <c r="G11" s="224"/>
      <c r="H11" s="225"/>
      <c r="I11" s="223">
        <f>SUM('R6'!J12:Q12)</f>
        <v>32</v>
      </c>
      <c r="J11" s="224"/>
      <c r="K11" s="224"/>
      <c r="L11" s="225"/>
      <c r="M11" s="41"/>
      <c r="N11" s="41"/>
    </row>
    <row r="12" spans="1:17" x14ac:dyDescent="0.25">
      <c r="A12" s="220" t="str">
        <f>'R6'!A13</f>
        <v>Ostatné príčiny</v>
      </c>
      <c r="B12" s="221"/>
      <c r="C12" s="221"/>
      <c r="D12" s="222"/>
      <c r="E12" s="223">
        <f>SUM('R6'!B13:I13)</f>
        <v>937</v>
      </c>
      <c r="F12" s="224"/>
      <c r="G12" s="224"/>
      <c r="H12" s="225"/>
      <c r="I12" s="223">
        <f>SUM('R6'!J13:Q13)</f>
        <v>1122</v>
      </c>
      <c r="J12" s="224"/>
      <c r="K12" s="224"/>
      <c r="L12" s="225"/>
      <c r="M12" s="41"/>
      <c r="N12" s="41"/>
    </row>
    <row r="13" spans="1:17" ht="15.75" thickBot="1" x14ac:dyDescent="0.3">
      <c r="A13" s="226" t="str">
        <f>'R6'!A14</f>
        <v>Súd nezistil zavinenie</v>
      </c>
      <c r="B13" s="227"/>
      <c r="C13" s="227"/>
      <c r="D13" s="228"/>
      <c r="E13" s="229">
        <f>SUM('R6'!B14:I14)</f>
        <v>293</v>
      </c>
      <c r="F13" s="230"/>
      <c r="G13" s="230"/>
      <c r="H13" s="231"/>
      <c r="I13" s="229">
        <f>SUM('R6'!J14:Q14)</f>
        <v>997</v>
      </c>
      <c r="J13" s="230"/>
      <c r="K13" s="230"/>
      <c r="L13" s="231"/>
      <c r="M13" s="42"/>
      <c r="N13" s="42"/>
      <c r="O13" s="42"/>
    </row>
    <row r="14" spans="1:17" x14ac:dyDescent="0.25">
      <c r="A14" s="171"/>
      <c r="B14" s="172"/>
      <c r="C14" s="172"/>
      <c r="D14" s="172"/>
      <c r="E14" s="172"/>
      <c r="F14" s="172"/>
      <c r="G14" s="172"/>
      <c r="H14" s="172"/>
      <c r="I14" s="172"/>
      <c r="J14" s="172"/>
      <c r="K14" s="171"/>
      <c r="L14" s="172"/>
      <c r="M14" s="41"/>
      <c r="N14" s="41"/>
      <c r="P14" s="50"/>
      <c r="Q14" s="50"/>
    </row>
    <row r="15" spans="1:17" ht="30.75" customHeight="1" x14ac:dyDescent="0.25">
      <c r="A15" s="212" t="s">
        <v>50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41"/>
      <c r="N15" s="41"/>
    </row>
    <row r="16" spans="1:17" ht="15.75" thickBot="1" x14ac:dyDescent="0.3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41"/>
      <c r="N16" s="41"/>
    </row>
    <row r="17" spans="1:14" ht="15.75" thickTop="1" x14ac:dyDescent="0.25">
      <c r="A17" s="232" t="s">
        <v>32</v>
      </c>
      <c r="B17" s="235" t="s">
        <v>33</v>
      </c>
      <c r="C17" s="238" t="s">
        <v>34</v>
      </c>
      <c r="D17" s="239"/>
      <c r="E17" s="239"/>
      <c r="F17" s="239"/>
      <c r="G17" s="239"/>
      <c r="H17" s="239"/>
      <c r="I17" s="239"/>
      <c r="J17" s="239"/>
      <c r="K17" s="239"/>
      <c r="L17" s="235"/>
      <c r="M17" s="42"/>
      <c r="N17" s="42"/>
    </row>
    <row r="18" spans="1:14" ht="42" customHeight="1" x14ac:dyDescent="0.25">
      <c r="A18" s="233"/>
      <c r="B18" s="236"/>
      <c r="C18" s="240" t="s">
        <v>35</v>
      </c>
      <c r="D18" s="241"/>
      <c r="E18" s="241" t="s">
        <v>36</v>
      </c>
      <c r="F18" s="241"/>
      <c r="G18" s="241" t="s">
        <v>37</v>
      </c>
      <c r="H18" s="241"/>
      <c r="I18" s="241" t="s">
        <v>38</v>
      </c>
      <c r="J18" s="241"/>
      <c r="K18" s="241" t="s">
        <v>51</v>
      </c>
      <c r="L18" s="242"/>
      <c r="M18" s="41"/>
      <c r="N18" s="41"/>
    </row>
    <row r="19" spans="1:14" ht="15.75" thickBot="1" x14ac:dyDescent="0.3">
      <c r="A19" s="234"/>
      <c r="B19" s="237"/>
      <c r="C19" s="73" t="s">
        <v>17</v>
      </c>
      <c r="D19" s="74" t="s">
        <v>18</v>
      </c>
      <c r="E19" s="74" t="s">
        <v>17</v>
      </c>
      <c r="F19" s="74" t="s">
        <v>18</v>
      </c>
      <c r="G19" s="74" t="s">
        <v>17</v>
      </c>
      <c r="H19" s="74" t="s">
        <v>18</v>
      </c>
      <c r="I19" s="74" t="s">
        <v>17</v>
      </c>
      <c r="J19" s="74" t="s">
        <v>18</v>
      </c>
      <c r="K19" s="74" t="s">
        <v>17</v>
      </c>
      <c r="L19" s="75" t="s">
        <v>18</v>
      </c>
      <c r="M19" s="41"/>
      <c r="N19" s="41"/>
    </row>
    <row r="20" spans="1:14" ht="16.5" thickTop="1" thickBot="1" x14ac:dyDescent="0.3">
      <c r="A20" s="76" t="s">
        <v>11</v>
      </c>
      <c r="B20" s="77">
        <v>18</v>
      </c>
      <c r="C20" s="78">
        <v>1</v>
      </c>
      <c r="D20" s="79">
        <f>C20/B20*100</f>
        <v>5.5555555555555554</v>
      </c>
      <c r="E20" s="80">
        <v>4</v>
      </c>
      <c r="F20" s="79">
        <f>E20/B20*100</f>
        <v>22.222222222222221</v>
      </c>
      <c r="G20" s="80">
        <v>5</v>
      </c>
      <c r="H20" s="79">
        <f>G20/B20*100</f>
        <v>27.777777777777779</v>
      </c>
      <c r="I20" s="80">
        <v>2</v>
      </c>
      <c r="J20" s="79">
        <f>I20/B20*100</f>
        <v>11.111111111111111</v>
      </c>
      <c r="K20" s="80">
        <v>6</v>
      </c>
      <c r="L20" s="81">
        <f>K20/B20*100</f>
        <v>33.333333333333329</v>
      </c>
      <c r="M20" s="41"/>
      <c r="N20" s="41"/>
    </row>
    <row r="21" spans="1:14" ht="15.75" thickTop="1" x14ac:dyDescent="0.25">
      <c r="A21" s="37"/>
      <c r="B21" s="39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x14ac:dyDescent="0.25">
      <c r="A22" s="37"/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x14ac:dyDescent="0.25">
      <c r="A23" s="37"/>
      <c r="B23" s="45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x14ac:dyDescent="0.25">
      <c r="A24" s="37"/>
      <c r="B24" s="45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x14ac:dyDescent="0.25">
      <c r="A25" s="37"/>
      <c r="B25" s="4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x14ac:dyDescent="0.25">
      <c r="A26" s="37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x14ac:dyDescent="0.25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</sheetData>
  <mergeCells count="45">
    <mergeCell ref="A17:A19"/>
    <mergeCell ref="B17:B19"/>
    <mergeCell ref="C17:L17"/>
    <mergeCell ref="C18:D18"/>
    <mergeCell ref="E18:F18"/>
    <mergeCell ref="G18:H18"/>
    <mergeCell ref="I18:J18"/>
    <mergeCell ref="K18:L18"/>
    <mergeCell ref="A16:L16"/>
    <mergeCell ref="A11:D11"/>
    <mergeCell ref="E11:H11"/>
    <mergeCell ref="I11:L11"/>
    <mergeCell ref="A12:D12"/>
    <mergeCell ref="E12:H12"/>
    <mergeCell ref="I12:L12"/>
    <mergeCell ref="A13:D13"/>
    <mergeCell ref="E13:H13"/>
    <mergeCell ref="I13:L13"/>
    <mergeCell ref="A15:L15"/>
    <mergeCell ref="A9:D9"/>
    <mergeCell ref="E9:H9"/>
    <mergeCell ref="I9:L9"/>
    <mergeCell ref="A10:D10"/>
    <mergeCell ref="E10:H10"/>
    <mergeCell ref="I10:L10"/>
    <mergeCell ref="A7:D7"/>
    <mergeCell ref="E7:H7"/>
    <mergeCell ref="I7:L7"/>
    <mergeCell ref="A8:D8"/>
    <mergeCell ref="E8:H8"/>
    <mergeCell ref="I8:L8"/>
    <mergeCell ref="A5:D5"/>
    <mergeCell ref="E5:H5"/>
    <mergeCell ref="I5:L5"/>
    <mergeCell ref="A6:D6"/>
    <mergeCell ref="E6:H6"/>
    <mergeCell ref="I6:L6"/>
    <mergeCell ref="A4:D4"/>
    <mergeCell ref="E4:H4"/>
    <mergeCell ref="I4:L4"/>
    <mergeCell ref="A1:L1"/>
    <mergeCell ref="A2:L2"/>
    <mergeCell ref="A3:D3"/>
    <mergeCell ref="E3:H3"/>
    <mergeCell ref="I3:L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Komentár R</vt:lpstr>
      <vt:lpstr>R1</vt:lpstr>
      <vt:lpstr>R2</vt:lpstr>
      <vt:lpstr>R3</vt:lpstr>
      <vt:lpstr>R4</vt:lpstr>
      <vt:lpstr>R5</vt:lpstr>
      <vt:lpstr>R6</vt:lpstr>
      <vt:lpstr>R7</vt:lpstr>
      <vt:lpstr>'Komentár R'!Oblasť_tlače</vt:lpstr>
      <vt:lpstr>'R1'!Oblasť_tlače</vt:lpstr>
      <vt:lpstr>'R2'!Oblasť_tlače</vt:lpstr>
      <vt:lpstr>'R3'!Oblasť_tlače</vt:lpstr>
      <vt:lpstr>'R4'!Oblasť_tlače</vt:lpstr>
      <vt:lpstr>'R5'!Oblasť_tlače</vt:lpstr>
      <vt:lpstr>'R6'!Oblasť_tlače</vt:lpstr>
      <vt:lpstr>'R7'!Oblasť_tlače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DUDASOVA Mariana</dc:creator>
  <cp:lastModifiedBy>DUDASOVA Mariana</cp:lastModifiedBy>
  <cp:lastPrinted>2017-08-10T09:36:07Z</cp:lastPrinted>
  <dcterms:created xsi:type="dcterms:W3CDTF">2016-05-12T13:28:35Z</dcterms:created>
  <dcterms:modified xsi:type="dcterms:W3CDTF">2017-08-10T09:38:26Z</dcterms:modified>
</cp:coreProperties>
</file>