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wmf" ContentType="image/x-wmf"/>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updateLinks="never" codeName="ThisWorkbook" defaultThemeVersion="124226"/>
  <bookViews>
    <workbookView xWindow="-15" yWindow="-15" windowWidth="19260" windowHeight="5805" tabRatio="859"/>
  </bookViews>
  <sheets>
    <sheet name="Vysvetlivky" sheetId="104" r:id="rId1"/>
    <sheet name="01.Tr.agenda OS (1)" sheetId="126" r:id="rId2"/>
    <sheet name="02.Tr.agenda OS (2)" sheetId="127" r:id="rId3"/>
    <sheet name="03.Tr.agenda OS (3)" sheetId="128" r:id="rId4"/>
    <sheet name="04.Tr.agenda-KS(1)" sheetId="130" r:id="rId5"/>
    <sheet name="05.Tr.agenda-KS(2)" sheetId="131" r:id="rId6"/>
    <sheet name="06.Tr.agenda-KS(3)" sheetId="132" r:id="rId7"/>
    <sheet name="07.Počet došlých vecí (GRAF)" sheetId="115" r:id="rId8"/>
    <sheet name="08.Počet odsúd. a trestoch" sheetId="78" r:id="rId9"/>
    <sheet name="09.Počet odsúd.(GRAF)" sheetId="62" r:id="rId10"/>
    <sheet name="10.Druhy trestov(GRAF)" sheetId="79" r:id="rId11"/>
    <sheet name="11.Mladiství " sheetId="68" r:id="rId12"/>
    <sheet name="12.Mladiství (GRAF)" sheetId="71" r:id="rId13"/>
    <sheet name="13.Ženy" sheetId="133" r:id="rId14"/>
    <sheet name="14.Ženy (GRAF)" sheetId="72" r:id="rId15"/>
    <sheet name="15.Prehľad Recidivisti" sheetId="108" r:id="rId16"/>
    <sheet name="16.R-kateg.pachat.(1)" sheetId="123" r:id="rId17"/>
    <sheet name="17.R-kateg.pachat.(2)" sheetId="124" r:id="rId18"/>
    <sheet name="18.R-kateg.pachat.(3)" sheetId="125" r:id="rId19"/>
    <sheet name="19.Osobit.TČ-I. HL." sheetId="86" r:id="rId20"/>
    <sheet name="20.Osobit.TČ-II.HL." sheetId="87" r:id="rId21"/>
    <sheet name="21.Osobit.TČ-III. HL." sheetId="88" r:id="rId22"/>
    <sheet name="22.Osobit.TČ-IV. HL." sheetId="89" r:id="rId23"/>
    <sheet name="23.Osobit.TČ-VIII.HL." sheetId="90" r:id="rId24"/>
    <sheet name="24.Osobit.TČ-IX.HL." sheetId="91" r:id="rId25"/>
    <sheet name="25.Osobit.TČ-III. HLAVA" sheetId="80" r:id="rId26"/>
    <sheet name="26.Osobit.TČ-V.HLAVA" sheetId="81" r:id="rId27"/>
    <sheet name="27.Osobit.TČ-VI. HLAVA" sheetId="82" r:id="rId28"/>
    <sheet name="28.Osobit.TČ-VII. HLAVA" sheetId="83" r:id="rId29"/>
    <sheet name="29.Osobit.TČ-VIII.HLAVA" sheetId="84" r:id="rId30"/>
    <sheet name="30.Osobit.TČ-IX. HLAVA" sheetId="85" r:id="rId31"/>
    <sheet name="31.PR.Extrémizmus" sheetId="134" r:id="rId32"/>
    <sheet name="32.PR-týranie osoby" sheetId="139" r:id="rId33"/>
    <sheet name="33.Podiel počtu odsúd.(GRAF)" sheetId="92" r:id="rId34"/>
    <sheet name="34.Najťažšie trest.činy (GRAF)" sheetId="93" r:id="rId35"/>
    <sheet name="35.Upustenie od potrest" sheetId="107" r:id="rId36"/>
    <sheet name="36.Oslobodenie" sheetId="97" r:id="rId37"/>
    <sheet name="37.Oslobodenie(2)" sheetId="96" r:id="rId38"/>
    <sheet name="38.Dom.väzenie" sheetId="116" r:id="rId39"/>
    <sheet name="39.Vplyv alkoh.(1)" sheetId="74" r:id="rId40"/>
    <sheet name="40.Vplyv alkoh.(2)" sheetId="75" r:id="rId41"/>
    <sheet name="41.Vplyv alkoh.(3)" sheetId="76" r:id="rId42"/>
    <sheet name="42.Návyk.látky (1)" sheetId="66" r:id="rId43"/>
    <sheet name="43.Návyk.látky (2)" sheetId="67" r:id="rId44"/>
    <sheet name="44.Ochran.opatrenia" sheetId="98" r:id="rId45"/>
    <sheet name="45.Neralizov.PALaPTL" sheetId="136" r:id="rId46"/>
    <sheet name="46.OS-nenastúp.tresty" sheetId="137" r:id="rId47"/>
    <sheet name="47.Odvolania-T" sheetId="138" r:id="rId48"/>
    <sheet name="48.Rýchlosť konania" sheetId="99" r:id="rId49"/>
    <sheet name="49.Súdna väzba" sheetId="69" r:id="rId50"/>
    <sheet name="50.Súdna väzba-PK" sheetId="70" r:id="rId51"/>
  </sheets>
  <definedNames>
    <definedName name="Krádež__sprenevera__podvod">'33.Podiel počtu odsúd.(GRAF)'!$B$16</definedName>
    <definedName name="_xlnm.Print_Area" localSheetId="1">'01.Tr.agenda OS (1)'!$A$1:$H$28</definedName>
    <definedName name="_xlnm.Print_Area" localSheetId="2">'02.Tr.agenda OS (2)'!$A$1:$H$28</definedName>
    <definedName name="_xlnm.Print_Area" localSheetId="3">'03.Tr.agenda OS (3)'!$A$1:$H$23</definedName>
    <definedName name="_xlnm.Print_Area" localSheetId="4">'04.Tr.agenda-KS(1)'!$A$1:$N$30</definedName>
    <definedName name="_xlnm.Print_Area" localSheetId="5">'05.Tr.agenda-KS(2)'!$A$1:$N$30</definedName>
    <definedName name="_xlnm.Print_Area" localSheetId="6">'06.Tr.agenda-KS(3)'!$A$1:$N$30</definedName>
    <definedName name="_xlnm.Print_Area" localSheetId="7">'07.Počet došlých vecí (GRAF)'!$A$1:$P$34</definedName>
    <definedName name="_xlnm.Print_Area" localSheetId="8">'08.Počet odsúd. a trestoch'!$A$1:$L$18</definedName>
    <definedName name="_xlnm.Print_Area" localSheetId="9">'09.Počet odsúd.(GRAF)'!$A$1:$P$32</definedName>
    <definedName name="_xlnm.Print_Area" localSheetId="10">'10.Druhy trestov(GRAF)'!$A$1:$L$36</definedName>
    <definedName name="_xlnm.Print_Area" localSheetId="11">'11.Mladiství '!$A$1:$K$16</definedName>
    <definedName name="_xlnm.Print_Area" localSheetId="12">'12.Mladiství (GRAF)'!$A$1:$P$33</definedName>
    <definedName name="_xlnm.Print_Area" localSheetId="13">'13.Ženy'!$A$1:$K$17</definedName>
    <definedName name="_xlnm.Print_Area" localSheetId="14">'14.Ženy (GRAF)'!$A$1:$P$33</definedName>
    <definedName name="_xlnm.Print_Area" localSheetId="15">'15.Prehľad Recidivisti'!$A$1:$H$17</definedName>
    <definedName name="_xlnm.Print_Area" localSheetId="16">'16.R-kateg.pachat.(1)'!$A$1:$I$26</definedName>
    <definedName name="_xlnm.Print_Area" localSheetId="17">'17.R-kateg.pachat.(2)'!$A$1:$I$26</definedName>
    <definedName name="_xlnm.Print_Area" localSheetId="18">'18.R-kateg.pachat.(3)'!$A$1:$I$26</definedName>
    <definedName name="_xlnm.Print_Area" localSheetId="19">'19.Osobit.TČ-I. HL.'!$A$1:$P$18</definedName>
    <definedName name="_xlnm.Print_Area" localSheetId="20">'20.Osobit.TČ-II.HL.'!$A$1:$P$14</definedName>
    <definedName name="_xlnm.Print_Area" localSheetId="21">'21.Osobit.TČ-III. HL.'!$A$1:$P$13</definedName>
    <definedName name="_xlnm.Print_Area" localSheetId="22">'22.Osobit.TČ-IV. HL.'!$A$1:$O$14</definedName>
    <definedName name="_xlnm.Print_Area" localSheetId="23">'23.Osobit.TČ-VIII.HL.'!$A$1:$P$14</definedName>
    <definedName name="_xlnm.Print_Area" localSheetId="24">'24.Osobit.TČ-IX.HL.'!$A$1:$P$14</definedName>
    <definedName name="_xlnm.Print_Area" localSheetId="25">'25.Osobit.TČ-III. HLAVA'!$A$1:$P$18</definedName>
    <definedName name="_xlnm.Print_Area" localSheetId="26">'26.Osobit.TČ-V.HLAVA'!$A$1:$P$13</definedName>
    <definedName name="_xlnm.Print_Area" localSheetId="27">'27.Osobit.TČ-VI. HLAVA'!$A$1:$P$13</definedName>
    <definedName name="_xlnm.Print_Area" localSheetId="28">'28.Osobit.TČ-VII. HLAVA'!$A$1:$P$13</definedName>
    <definedName name="_xlnm.Print_Area" localSheetId="29">'29.Osobit.TČ-VIII.HLAVA'!$A$1:$P$13</definedName>
    <definedName name="_xlnm.Print_Area" localSheetId="30">'30.Osobit.TČ-IX. HLAVA'!$A$1:$O$14</definedName>
    <definedName name="_xlnm.Print_Area" localSheetId="31">'31.PR.Extrémizmus'!$A$1:$G$23</definedName>
    <definedName name="_xlnm.Print_Area" localSheetId="32">'32.PR-týranie osoby'!$A$1:$I$28</definedName>
    <definedName name="_xlnm.Print_Area" localSheetId="33">'33.Podiel počtu odsúd.(GRAF)'!$A$1:$M$35</definedName>
    <definedName name="_xlnm.Print_Area" localSheetId="34">'34.Najťažšie trest.činy (GRAF)'!$A$1:$P$36</definedName>
    <definedName name="_xlnm.Print_Area" localSheetId="35">'35.Upustenie od potrest'!$A$1:$H$17</definedName>
    <definedName name="_xlnm.Print_Area" localSheetId="36">'36.Oslobodenie'!$A$1:$F$15</definedName>
    <definedName name="_xlnm.Print_Area" localSheetId="37">'37.Oslobodenie(2)'!$A$1:$E$15</definedName>
    <definedName name="_xlnm.Print_Area" localSheetId="38">'38.Dom.väzenie'!$A$1:$D$20</definedName>
    <definedName name="_xlnm.Print_Area" localSheetId="39">'39.Vplyv alkoh.(1)'!$A$1:$I$26</definedName>
    <definedName name="_xlnm.Print_Area" localSheetId="40">'40.Vplyv alkoh.(2)'!$A$1:$I$26</definedName>
    <definedName name="_xlnm.Print_Area" localSheetId="41">'41.Vplyv alkoh.(3)'!$A$1:$I$26</definedName>
    <definedName name="_xlnm.Print_Area" localSheetId="42">'42.Návyk.látky (1)'!$A$1:$E$30</definedName>
    <definedName name="_xlnm.Print_Area" localSheetId="43">'43.Návyk.látky (2)'!$A$1:$E$30</definedName>
    <definedName name="_xlnm.Print_Area" localSheetId="44">'44.Ochran.opatrenia'!$A$1:$K$16</definedName>
    <definedName name="_xlnm.Print_Area" localSheetId="45">'45.Neralizov.PALaPTL'!$A$1:$J$21</definedName>
    <definedName name="_xlnm.Print_Area" localSheetId="46">'46.OS-nenastúp.tresty'!$A$1:$F$17</definedName>
    <definedName name="_xlnm.Print_Area" localSheetId="47">'47.Odvolania-T'!$A$1:$P$19</definedName>
    <definedName name="_xlnm.Print_Area" localSheetId="48">'48.Rýchlosť konania'!$A$1:$O$34</definedName>
    <definedName name="_xlnm.Print_Area" localSheetId="49">'49.Súdna väzba'!$A$1:$M$28</definedName>
    <definedName name="_xlnm.Print_Area" localSheetId="50">'50.Súdna väzba-PK'!$A$1:$M$28</definedName>
    <definedName name="_xlnm.Print_Area" localSheetId="0">Vysvetlivky!$A$1:$A$13</definedName>
    <definedName name="Rok">'07.Počet došlých vecí (GRAF)'!$B$31:$O$34</definedName>
  </definedNames>
  <calcPr calcId="125725"/>
</workbook>
</file>

<file path=xl/calcChain.xml><?xml version="1.0" encoding="utf-8"?>
<calcChain xmlns="http://schemas.openxmlformats.org/spreadsheetml/2006/main">
  <c r="D12" i="92"/>
  <c r="F7"/>
  <c r="B11"/>
  <c r="D6"/>
  <c r="D7"/>
  <c r="D8"/>
  <c r="D9"/>
  <c r="D10"/>
  <c r="D5"/>
  <c r="D13" s="1"/>
  <c r="C28" i="139"/>
  <c r="D28"/>
  <c r="E28"/>
  <c r="F28"/>
  <c r="G28"/>
  <c r="H28"/>
  <c r="I28"/>
  <c r="B28"/>
  <c r="C15"/>
  <c r="D15"/>
  <c r="E15"/>
  <c r="F15"/>
  <c r="G15"/>
  <c r="B15"/>
  <c r="P32" i="115"/>
  <c r="F17" i="138"/>
  <c r="O17"/>
  <c r="M17"/>
  <c r="K17"/>
  <c r="I17"/>
  <c r="G17"/>
  <c r="E17"/>
  <c r="C17"/>
  <c r="B16"/>
  <c r="P16" s="1"/>
  <c r="B15"/>
  <c r="P15" s="1"/>
  <c r="B14"/>
  <c r="P14" s="1"/>
  <c r="B13"/>
  <c r="P13" s="1"/>
  <c r="B12"/>
  <c r="P12" s="1"/>
  <c r="B11"/>
  <c r="P11" s="1"/>
  <c r="B10"/>
  <c r="P10" s="1"/>
  <c r="B9"/>
  <c r="P9" s="1"/>
  <c r="F17" i="137"/>
  <c r="E17"/>
  <c r="D17"/>
  <c r="C17"/>
  <c r="B17"/>
  <c r="J18" i="136"/>
  <c r="I18"/>
  <c r="H18"/>
  <c r="G18"/>
  <c r="F18"/>
  <c r="E18"/>
  <c r="D18"/>
  <c r="C18"/>
  <c r="B18"/>
  <c r="E13" i="70"/>
  <c r="F13" s="1"/>
  <c r="E15" i="96"/>
  <c r="C15"/>
  <c r="D15"/>
  <c r="B15"/>
  <c r="H29" i="99"/>
  <c r="H21"/>
  <c r="N26"/>
  <c r="B14"/>
  <c r="H6" i="85"/>
  <c r="H7"/>
  <c r="H8"/>
  <c r="H9"/>
  <c r="H10"/>
  <c r="H11"/>
  <c r="H12"/>
  <c r="F6"/>
  <c r="F7"/>
  <c r="F8"/>
  <c r="F9"/>
  <c r="F10"/>
  <c r="F11"/>
  <c r="F12"/>
  <c r="F13"/>
  <c r="D6"/>
  <c r="D7"/>
  <c r="D8"/>
  <c r="D9"/>
  <c r="D10"/>
  <c r="D11"/>
  <c r="D12"/>
  <c r="H5"/>
  <c r="F5"/>
  <c r="D5"/>
  <c r="H7" i="84"/>
  <c r="H8"/>
  <c r="H9"/>
  <c r="H11"/>
  <c r="H12"/>
  <c r="F6"/>
  <c r="F7"/>
  <c r="F8"/>
  <c r="F9"/>
  <c r="F10"/>
  <c r="F11"/>
  <c r="F12"/>
  <c r="D6"/>
  <c r="D7"/>
  <c r="D8"/>
  <c r="D9"/>
  <c r="D12"/>
  <c r="H5"/>
  <c r="F5"/>
  <c r="D5"/>
  <c r="J7" i="83"/>
  <c r="H7"/>
  <c r="H8"/>
  <c r="H9"/>
  <c r="H10"/>
  <c r="H12"/>
  <c r="F6"/>
  <c r="F7"/>
  <c r="F8"/>
  <c r="F9"/>
  <c r="F10"/>
  <c r="F11"/>
  <c r="F12"/>
  <c r="H5"/>
  <c r="F5"/>
  <c r="D6"/>
  <c r="D7"/>
  <c r="D8"/>
  <c r="D10"/>
  <c r="D12"/>
  <c r="D5"/>
  <c r="F6" i="82"/>
  <c r="F7"/>
  <c r="F8"/>
  <c r="F9"/>
  <c r="F10"/>
  <c r="F11"/>
  <c r="F12"/>
  <c r="D8"/>
  <c r="D10"/>
  <c r="D12"/>
  <c r="F5"/>
  <c r="D5"/>
  <c r="F7" i="81"/>
  <c r="F8"/>
  <c r="F9"/>
  <c r="F10"/>
  <c r="F11"/>
  <c r="F12"/>
  <c r="H7"/>
  <c r="H8"/>
  <c r="H9"/>
  <c r="H10"/>
  <c r="H11"/>
  <c r="H12"/>
  <c r="H5"/>
  <c r="D8"/>
  <c r="D9"/>
  <c r="D12"/>
  <c r="F5"/>
  <c r="H11" i="80"/>
  <c r="H12"/>
  <c r="H17"/>
  <c r="F10"/>
  <c r="F11"/>
  <c r="F12"/>
  <c r="F13"/>
  <c r="F14"/>
  <c r="F15"/>
  <c r="F16"/>
  <c r="F17"/>
  <c r="D14"/>
  <c r="D17"/>
  <c r="J9"/>
  <c r="H9"/>
  <c r="F9"/>
  <c r="D9"/>
  <c r="J6" i="91"/>
  <c r="J7"/>
  <c r="J8"/>
  <c r="J9"/>
  <c r="J10"/>
  <c r="J11"/>
  <c r="J12"/>
  <c r="H6"/>
  <c r="H7"/>
  <c r="H8"/>
  <c r="H9"/>
  <c r="H10"/>
  <c r="H11"/>
  <c r="H12"/>
  <c r="F6"/>
  <c r="F7"/>
  <c r="F8"/>
  <c r="F9"/>
  <c r="F10"/>
  <c r="F11"/>
  <c r="F12"/>
  <c r="J5"/>
  <c r="H5"/>
  <c r="F5"/>
  <c r="D6"/>
  <c r="D7"/>
  <c r="D8"/>
  <c r="D9"/>
  <c r="D10"/>
  <c r="D11"/>
  <c r="D12"/>
  <c r="D5"/>
  <c r="J6" i="90"/>
  <c r="J7"/>
  <c r="J8"/>
  <c r="J9"/>
  <c r="J10"/>
  <c r="J11"/>
  <c r="J12"/>
  <c r="J13"/>
  <c r="H6"/>
  <c r="H7"/>
  <c r="H8"/>
  <c r="H9"/>
  <c r="H10"/>
  <c r="H11"/>
  <c r="H12"/>
  <c r="H13"/>
  <c r="F6"/>
  <c r="F7"/>
  <c r="F8"/>
  <c r="F9"/>
  <c r="F10"/>
  <c r="F11"/>
  <c r="F12"/>
  <c r="F13"/>
  <c r="J5"/>
  <c r="H5"/>
  <c r="F5"/>
  <c r="D6"/>
  <c r="D7"/>
  <c r="D8"/>
  <c r="D9"/>
  <c r="D10"/>
  <c r="D11"/>
  <c r="D12"/>
  <c r="D13"/>
  <c r="D5"/>
  <c r="J6" i="88"/>
  <c r="J7"/>
  <c r="J8"/>
  <c r="J9"/>
  <c r="J10"/>
  <c r="J11"/>
  <c r="J12"/>
  <c r="H6"/>
  <c r="H7"/>
  <c r="H8"/>
  <c r="H9"/>
  <c r="H10"/>
  <c r="H11"/>
  <c r="H12"/>
  <c r="F6"/>
  <c r="F7"/>
  <c r="F8"/>
  <c r="F9"/>
  <c r="F10"/>
  <c r="F11"/>
  <c r="F12"/>
  <c r="J5"/>
  <c r="H5"/>
  <c r="F5"/>
  <c r="D6"/>
  <c r="D7"/>
  <c r="D8"/>
  <c r="D9"/>
  <c r="D10"/>
  <c r="D11"/>
  <c r="D12"/>
  <c r="D5"/>
  <c r="J6" i="87"/>
  <c r="J7"/>
  <c r="J8"/>
  <c r="J9"/>
  <c r="J10"/>
  <c r="J11"/>
  <c r="J12"/>
  <c r="H6"/>
  <c r="H7"/>
  <c r="H8"/>
  <c r="H9"/>
  <c r="H10"/>
  <c r="H11"/>
  <c r="H12"/>
  <c r="F6"/>
  <c r="F7"/>
  <c r="F8"/>
  <c r="F9"/>
  <c r="F10"/>
  <c r="F11"/>
  <c r="F12"/>
  <c r="J5"/>
  <c r="H5"/>
  <c r="F5"/>
  <c r="D6"/>
  <c r="D7"/>
  <c r="D8"/>
  <c r="D9"/>
  <c r="D10"/>
  <c r="D11"/>
  <c r="D12"/>
  <c r="D13"/>
  <c r="D5"/>
  <c r="J6" i="89"/>
  <c r="J7"/>
  <c r="J8"/>
  <c r="J9"/>
  <c r="J10"/>
  <c r="J11"/>
  <c r="J12"/>
  <c r="H6"/>
  <c r="H7"/>
  <c r="H8"/>
  <c r="H9"/>
  <c r="H10"/>
  <c r="H11"/>
  <c r="H12"/>
  <c r="J5"/>
  <c r="H5"/>
  <c r="F6"/>
  <c r="F7"/>
  <c r="F8"/>
  <c r="F9"/>
  <c r="F10"/>
  <c r="F11"/>
  <c r="F12"/>
  <c r="F13"/>
  <c r="F5"/>
  <c r="D6"/>
  <c r="D7"/>
  <c r="D8"/>
  <c r="D9"/>
  <c r="D10"/>
  <c r="D11"/>
  <c r="D12"/>
  <c r="D13"/>
  <c r="D5"/>
  <c r="J10" i="86"/>
  <c r="J11"/>
  <c r="J12"/>
  <c r="J13"/>
  <c r="J14"/>
  <c r="J15"/>
  <c r="J16"/>
  <c r="H10"/>
  <c r="H11"/>
  <c r="H12"/>
  <c r="H13"/>
  <c r="H14"/>
  <c r="H15"/>
  <c r="H16"/>
  <c r="J9"/>
  <c r="H9"/>
  <c r="F10"/>
  <c r="F11"/>
  <c r="F12"/>
  <c r="F13"/>
  <c r="F14"/>
  <c r="F15"/>
  <c r="F16"/>
  <c r="F9"/>
  <c r="D10"/>
  <c r="D11"/>
  <c r="D12"/>
  <c r="D13"/>
  <c r="D14"/>
  <c r="D15"/>
  <c r="D16"/>
  <c r="D17"/>
  <c r="D9"/>
  <c r="E16" i="98"/>
  <c r="F16"/>
  <c r="G16"/>
  <c r="H16"/>
  <c r="I16"/>
  <c r="J16"/>
  <c r="K16"/>
  <c r="D16"/>
  <c r="I16" i="76"/>
  <c r="G16"/>
  <c r="E16"/>
  <c r="E11"/>
  <c r="I11"/>
  <c r="G11"/>
  <c r="I26"/>
  <c r="G26"/>
  <c r="E26"/>
  <c r="I26" i="75"/>
  <c r="G26"/>
  <c r="E26"/>
  <c r="I21"/>
  <c r="G21"/>
  <c r="E21"/>
  <c r="I16"/>
  <c r="G16"/>
  <c r="E16"/>
  <c r="I11"/>
  <c r="G11"/>
  <c r="E11"/>
  <c r="I26" i="74"/>
  <c r="G26"/>
  <c r="I21"/>
  <c r="G21"/>
  <c r="E21"/>
  <c r="I16"/>
  <c r="G16"/>
  <c r="E16"/>
  <c r="I11"/>
  <c r="G11"/>
  <c r="E11"/>
  <c r="E26"/>
  <c r="H9" i="107"/>
  <c r="H10"/>
  <c r="H11"/>
  <c r="H12"/>
  <c r="H13"/>
  <c r="H14"/>
  <c r="H15"/>
  <c r="H8"/>
  <c r="F9"/>
  <c r="F10"/>
  <c r="F11"/>
  <c r="F12"/>
  <c r="F13"/>
  <c r="F14"/>
  <c r="F15"/>
  <c r="F8"/>
  <c r="D9"/>
  <c r="D10"/>
  <c r="D11"/>
  <c r="D12"/>
  <c r="D13"/>
  <c r="D14"/>
  <c r="D15"/>
  <c r="D8"/>
  <c r="I21" i="125"/>
  <c r="I16"/>
  <c r="I11"/>
  <c r="G21"/>
  <c r="G16"/>
  <c r="G11"/>
  <c r="E16"/>
  <c r="E11"/>
  <c r="I21" i="124"/>
  <c r="I16"/>
  <c r="I11"/>
  <c r="G21"/>
  <c r="G16"/>
  <c r="G11"/>
  <c r="E21"/>
  <c r="E16"/>
  <c r="E11"/>
  <c r="I26" i="123"/>
  <c r="G26"/>
  <c r="E26"/>
  <c r="I21"/>
  <c r="G21"/>
  <c r="E21"/>
  <c r="E16"/>
  <c r="G16"/>
  <c r="I16"/>
  <c r="I11"/>
  <c r="G11"/>
  <c r="E11"/>
  <c r="G9" i="79"/>
  <c r="E30" i="67"/>
  <c r="E25"/>
  <c r="E20"/>
  <c r="E15"/>
  <c r="E10"/>
  <c r="E30" i="66"/>
  <c r="E25"/>
  <c r="E20"/>
  <c r="E15"/>
  <c r="E10"/>
  <c r="M24" i="69"/>
  <c r="J24"/>
  <c r="M24" i="70"/>
  <c r="M25"/>
  <c r="L25"/>
  <c r="J23"/>
  <c r="J24"/>
  <c r="H24"/>
  <c r="H25"/>
  <c r="F24"/>
  <c r="L25" i="99"/>
  <c r="L26"/>
  <c r="L28"/>
  <c r="L22"/>
  <c r="J24"/>
  <c r="E22" i="67"/>
  <c r="E23"/>
  <c r="E24"/>
  <c r="E21"/>
  <c r="I8" i="74"/>
  <c r="M20" i="70"/>
  <c r="M22"/>
  <c r="M23"/>
  <c r="M26"/>
  <c r="M19"/>
  <c r="M6"/>
  <c r="M7"/>
  <c r="M8"/>
  <c r="M9"/>
  <c r="M10"/>
  <c r="M11"/>
  <c r="M12"/>
  <c r="M5"/>
  <c r="M20" i="69"/>
  <c r="M21"/>
  <c r="M23"/>
  <c r="M26"/>
  <c r="M19"/>
  <c r="M6"/>
  <c r="M7"/>
  <c r="M8"/>
  <c r="M9"/>
  <c r="M10"/>
  <c r="M11"/>
  <c r="M12"/>
  <c r="M5"/>
  <c r="J20" i="70"/>
  <c r="J26"/>
  <c r="H20"/>
  <c r="H23"/>
  <c r="H26"/>
  <c r="F23"/>
  <c r="F26"/>
  <c r="D22"/>
  <c r="D23"/>
  <c r="L19"/>
  <c r="J19"/>
  <c r="H19"/>
  <c r="F19"/>
  <c r="L6"/>
  <c r="L7"/>
  <c r="L8"/>
  <c r="L9"/>
  <c r="L10"/>
  <c r="L11"/>
  <c r="L12"/>
  <c r="J6"/>
  <c r="J7"/>
  <c r="J8"/>
  <c r="J9"/>
  <c r="J10"/>
  <c r="J11"/>
  <c r="J12"/>
  <c r="H6"/>
  <c r="H7"/>
  <c r="H8"/>
  <c r="H9"/>
  <c r="H10"/>
  <c r="H11"/>
  <c r="H12"/>
  <c r="F6"/>
  <c r="F7"/>
  <c r="F8"/>
  <c r="F9"/>
  <c r="F10"/>
  <c r="F11"/>
  <c r="F12"/>
  <c r="D6"/>
  <c r="D7"/>
  <c r="D8"/>
  <c r="D9"/>
  <c r="D10"/>
  <c r="D11"/>
  <c r="D12"/>
  <c r="L5"/>
  <c r="J5"/>
  <c r="H5"/>
  <c r="F5"/>
  <c r="D5"/>
  <c r="K28"/>
  <c r="I28"/>
  <c r="G28"/>
  <c r="E28"/>
  <c r="B28"/>
  <c r="K13"/>
  <c r="M13" s="1"/>
  <c r="I13"/>
  <c r="G13"/>
  <c r="B13"/>
  <c r="C28"/>
  <c r="C13"/>
  <c r="D13" s="1"/>
  <c r="L20" i="69"/>
  <c r="L23"/>
  <c r="L26"/>
  <c r="J19"/>
  <c r="F7"/>
  <c r="L8"/>
  <c r="F9"/>
  <c r="L10"/>
  <c r="F11"/>
  <c r="L12"/>
  <c r="L6"/>
  <c r="L5"/>
  <c r="G17" i="107"/>
  <c r="E17"/>
  <c r="C17"/>
  <c r="B17"/>
  <c r="C15" i="97"/>
  <c r="D15"/>
  <c r="E15"/>
  <c r="F15"/>
  <c r="B15"/>
  <c r="G17" i="108"/>
  <c r="H17" s="1"/>
  <c r="E17"/>
  <c r="C17"/>
  <c r="D17" s="1"/>
  <c r="B17"/>
  <c r="O13" i="84"/>
  <c r="P13"/>
  <c r="O14" i="85"/>
  <c r="O13" i="83"/>
  <c r="P13"/>
  <c r="O13" i="82"/>
  <c r="P13"/>
  <c r="O13" i="81"/>
  <c r="P13"/>
  <c r="O18" i="80"/>
  <c r="P18"/>
  <c r="P14" i="91"/>
  <c r="O14"/>
  <c r="O14" i="90"/>
  <c r="P14"/>
  <c r="O14" i="89"/>
  <c r="O13" i="88"/>
  <c r="P13"/>
  <c r="O14" i="87"/>
  <c r="P14"/>
  <c r="O18" i="86"/>
  <c r="P18"/>
  <c r="N14" i="91"/>
  <c r="M14"/>
  <c r="L14"/>
  <c r="K14"/>
  <c r="I14"/>
  <c r="G14"/>
  <c r="E14"/>
  <c r="C14"/>
  <c r="B14"/>
  <c r="N14" i="90"/>
  <c r="M14"/>
  <c r="L14"/>
  <c r="K14"/>
  <c r="I14"/>
  <c r="G14"/>
  <c r="E14"/>
  <c r="F14" s="1"/>
  <c r="C14"/>
  <c r="B14"/>
  <c r="N14" i="89"/>
  <c r="M14"/>
  <c r="L14"/>
  <c r="K14"/>
  <c r="I14"/>
  <c r="G14"/>
  <c r="H14" s="1"/>
  <c r="E14"/>
  <c r="C14"/>
  <c r="B14"/>
  <c r="N13" i="88"/>
  <c r="M13"/>
  <c r="L13"/>
  <c r="K13"/>
  <c r="I13"/>
  <c r="G13"/>
  <c r="E13"/>
  <c r="C13"/>
  <c r="B13"/>
  <c r="N14" i="87"/>
  <c r="M14"/>
  <c r="L14"/>
  <c r="K14"/>
  <c r="I14"/>
  <c r="G14"/>
  <c r="E14"/>
  <c r="C14"/>
  <c r="B14"/>
  <c r="N18" i="86"/>
  <c r="M18"/>
  <c r="L18"/>
  <c r="K18"/>
  <c r="I18"/>
  <c r="G18"/>
  <c r="E18"/>
  <c r="C18"/>
  <c r="B18"/>
  <c r="N14" i="85"/>
  <c r="M14"/>
  <c r="L14"/>
  <c r="K14"/>
  <c r="I14"/>
  <c r="G14"/>
  <c r="E14"/>
  <c r="C14"/>
  <c r="B14"/>
  <c r="N13" i="84"/>
  <c r="M13"/>
  <c r="L13"/>
  <c r="K13"/>
  <c r="I13"/>
  <c r="G13"/>
  <c r="E13"/>
  <c r="C13"/>
  <c r="B13"/>
  <c r="N13" i="83"/>
  <c r="M13"/>
  <c r="L13"/>
  <c r="K13"/>
  <c r="I13"/>
  <c r="G13"/>
  <c r="E13"/>
  <c r="C13"/>
  <c r="B13"/>
  <c r="J13" s="1"/>
  <c r="N13" i="82"/>
  <c r="M13"/>
  <c r="L13"/>
  <c r="K13"/>
  <c r="I13"/>
  <c r="G13"/>
  <c r="E13"/>
  <c r="C13"/>
  <c r="B13"/>
  <c r="N13" i="81"/>
  <c r="G13"/>
  <c r="E13"/>
  <c r="C13"/>
  <c r="B13"/>
  <c r="L18" i="80"/>
  <c r="M18"/>
  <c r="N18"/>
  <c r="K18"/>
  <c r="I18"/>
  <c r="G18"/>
  <c r="E18"/>
  <c r="C18"/>
  <c r="B18"/>
  <c r="J18" s="1"/>
  <c r="N13" i="99"/>
  <c r="L13"/>
  <c r="H13"/>
  <c r="F13"/>
  <c r="F34"/>
  <c r="J7"/>
  <c r="N8"/>
  <c r="N9"/>
  <c r="J9"/>
  <c r="N10"/>
  <c r="J11"/>
  <c r="N12"/>
  <c r="J13"/>
  <c r="L6"/>
  <c r="M14"/>
  <c r="N14" s="1"/>
  <c r="K14"/>
  <c r="I14"/>
  <c r="G14"/>
  <c r="E14"/>
  <c r="C14"/>
  <c r="M29"/>
  <c r="K29"/>
  <c r="I29"/>
  <c r="G29"/>
  <c r="E29"/>
  <c r="C29"/>
  <c r="N22"/>
  <c r="C16" i="98"/>
  <c r="B16"/>
  <c r="I7" i="75"/>
  <c r="I8"/>
  <c r="I9"/>
  <c r="I10"/>
  <c r="I12"/>
  <c r="I13"/>
  <c r="I14"/>
  <c r="I15"/>
  <c r="I17"/>
  <c r="I18"/>
  <c r="I19"/>
  <c r="I20"/>
  <c r="G7"/>
  <c r="G8"/>
  <c r="G9"/>
  <c r="G10"/>
  <c r="G12"/>
  <c r="G13"/>
  <c r="G14"/>
  <c r="G15"/>
  <c r="G17"/>
  <c r="G18"/>
  <c r="G19"/>
  <c r="G20"/>
  <c r="E7"/>
  <c r="E8"/>
  <c r="E9"/>
  <c r="E10"/>
  <c r="E12"/>
  <c r="E13"/>
  <c r="E14"/>
  <c r="E15"/>
  <c r="E17"/>
  <c r="E18"/>
  <c r="E19"/>
  <c r="E20"/>
  <c r="I7" i="76"/>
  <c r="I8"/>
  <c r="I9"/>
  <c r="I10"/>
  <c r="I12"/>
  <c r="I13"/>
  <c r="I14"/>
  <c r="I15"/>
  <c r="G7"/>
  <c r="G8"/>
  <c r="G9"/>
  <c r="G10"/>
  <c r="G12"/>
  <c r="G13"/>
  <c r="G14"/>
  <c r="G15"/>
  <c r="G20"/>
  <c r="E7"/>
  <c r="E8"/>
  <c r="E9"/>
  <c r="E10"/>
  <c r="E12"/>
  <c r="E13"/>
  <c r="E14"/>
  <c r="E15"/>
  <c r="E17"/>
  <c r="E18"/>
  <c r="E19"/>
  <c r="E20"/>
  <c r="I7" i="74"/>
  <c r="I9"/>
  <c r="I10"/>
  <c r="I12"/>
  <c r="I13"/>
  <c r="I14"/>
  <c r="I17"/>
  <c r="I18"/>
  <c r="I19"/>
  <c r="I20"/>
  <c r="I22"/>
  <c r="I23"/>
  <c r="I24"/>
  <c r="I25"/>
  <c r="G7"/>
  <c r="G8"/>
  <c r="G9"/>
  <c r="G10"/>
  <c r="G12"/>
  <c r="G13"/>
  <c r="G14"/>
  <c r="G15"/>
  <c r="G17"/>
  <c r="G18"/>
  <c r="G19"/>
  <c r="G20"/>
  <c r="G22"/>
  <c r="G23"/>
  <c r="G24"/>
  <c r="G25"/>
  <c r="E7"/>
  <c r="E8"/>
  <c r="E9"/>
  <c r="E10"/>
  <c r="E12"/>
  <c r="E13"/>
  <c r="E14"/>
  <c r="E15"/>
  <c r="E17"/>
  <c r="E18"/>
  <c r="E19"/>
  <c r="E20"/>
  <c r="E22"/>
  <c r="E23"/>
  <c r="E24"/>
  <c r="E25"/>
  <c r="H9" i="108"/>
  <c r="H10"/>
  <c r="H11"/>
  <c r="H12"/>
  <c r="H13"/>
  <c r="H14"/>
  <c r="H15"/>
  <c r="H16"/>
  <c r="H8"/>
  <c r="F9"/>
  <c r="F10"/>
  <c r="F11"/>
  <c r="F12"/>
  <c r="F13"/>
  <c r="F14"/>
  <c r="F15"/>
  <c r="F16"/>
  <c r="F17"/>
  <c r="F8"/>
  <c r="D9"/>
  <c r="D10"/>
  <c r="D11"/>
  <c r="D12"/>
  <c r="D13"/>
  <c r="D14"/>
  <c r="D15"/>
  <c r="D8"/>
  <c r="D7" i="99"/>
  <c r="D9"/>
  <c r="D11"/>
  <c r="D13"/>
  <c r="I7" i="68"/>
  <c r="I8"/>
  <c r="I9"/>
  <c r="I10"/>
  <c r="I11"/>
  <c r="I12"/>
  <c r="I13"/>
  <c r="K8"/>
  <c r="K9"/>
  <c r="K10"/>
  <c r="K11"/>
  <c r="K12"/>
  <c r="K13"/>
  <c r="G7"/>
  <c r="G8"/>
  <c r="G9"/>
  <c r="G10"/>
  <c r="G11"/>
  <c r="G12"/>
  <c r="G13"/>
  <c r="E7"/>
  <c r="E8"/>
  <c r="E9"/>
  <c r="E10"/>
  <c r="E11"/>
  <c r="E12"/>
  <c r="E13"/>
  <c r="E14" i="67"/>
  <c r="G10" i="125"/>
  <c r="E10"/>
  <c r="K8" i="133"/>
  <c r="K9"/>
  <c r="K10"/>
  <c r="K11"/>
  <c r="K12"/>
  <c r="K13"/>
  <c r="K14"/>
  <c r="I7"/>
  <c r="I8"/>
  <c r="I9"/>
  <c r="I10"/>
  <c r="I11"/>
  <c r="I12"/>
  <c r="I13"/>
  <c r="I14"/>
  <c r="G7"/>
  <c r="G8"/>
  <c r="G9"/>
  <c r="G10"/>
  <c r="G11"/>
  <c r="G12"/>
  <c r="G13"/>
  <c r="G14"/>
  <c r="E7"/>
  <c r="E8"/>
  <c r="E9"/>
  <c r="E10"/>
  <c r="E11"/>
  <c r="E12"/>
  <c r="E13"/>
  <c r="E14"/>
  <c r="C15"/>
  <c r="J15"/>
  <c r="K15" s="1"/>
  <c r="H15"/>
  <c r="F15"/>
  <c r="G15" s="1"/>
  <c r="D15"/>
  <c r="B15"/>
  <c r="K7"/>
  <c r="K6"/>
  <c r="I6"/>
  <c r="G6"/>
  <c r="E6"/>
  <c r="E14" i="66"/>
  <c r="E29"/>
  <c r="E9" i="67"/>
  <c r="E6"/>
  <c r="E7"/>
  <c r="E8"/>
  <c r="E29"/>
  <c r="E19"/>
  <c r="E24" i="66"/>
  <c r="E9"/>
  <c r="E23"/>
  <c r="E22"/>
  <c r="E21"/>
  <c r="E18"/>
  <c r="E17"/>
  <c r="E16"/>
  <c r="E13"/>
  <c r="E12"/>
  <c r="E11"/>
  <c r="E8"/>
  <c r="E7"/>
  <c r="E6"/>
  <c r="C20" i="116"/>
  <c r="B20"/>
  <c r="I25" i="125"/>
  <c r="G25"/>
  <c r="E25"/>
  <c r="I24"/>
  <c r="G24"/>
  <c r="E24"/>
  <c r="I23"/>
  <c r="G23"/>
  <c r="E23"/>
  <c r="I22"/>
  <c r="G22"/>
  <c r="E22"/>
  <c r="I20"/>
  <c r="G20"/>
  <c r="I19"/>
  <c r="G19"/>
  <c r="I18"/>
  <c r="G18"/>
  <c r="I17"/>
  <c r="G17"/>
  <c r="E17"/>
  <c r="I15"/>
  <c r="G15"/>
  <c r="E15"/>
  <c r="I14"/>
  <c r="G14"/>
  <c r="E14"/>
  <c r="I13"/>
  <c r="G13"/>
  <c r="E13"/>
  <c r="I12"/>
  <c r="G12"/>
  <c r="E12"/>
  <c r="I10"/>
  <c r="I9"/>
  <c r="G9"/>
  <c r="E9"/>
  <c r="I8"/>
  <c r="G8"/>
  <c r="E8"/>
  <c r="I7"/>
  <c r="G7"/>
  <c r="E7"/>
  <c r="I25" i="124"/>
  <c r="G25"/>
  <c r="E25"/>
  <c r="I24"/>
  <c r="G24"/>
  <c r="E24"/>
  <c r="I23"/>
  <c r="G23"/>
  <c r="E23"/>
  <c r="I22"/>
  <c r="G22"/>
  <c r="E22"/>
  <c r="I20"/>
  <c r="G20"/>
  <c r="E20"/>
  <c r="I19"/>
  <c r="G19"/>
  <c r="E19"/>
  <c r="I18"/>
  <c r="G18"/>
  <c r="E18"/>
  <c r="I17"/>
  <c r="G17"/>
  <c r="E17"/>
  <c r="I15"/>
  <c r="G15"/>
  <c r="E15"/>
  <c r="I14"/>
  <c r="G14"/>
  <c r="E14"/>
  <c r="I13"/>
  <c r="G13"/>
  <c r="E13"/>
  <c r="I12"/>
  <c r="G12"/>
  <c r="E12"/>
  <c r="I10"/>
  <c r="G10"/>
  <c r="E10"/>
  <c r="I9"/>
  <c r="G9"/>
  <c r="E9"/>
  <c r="I8"/>
  <c r="G8"/>
  <c r="E8"/>
  <c r="I7"/>
  <c r="G7"/>
  <c r="E7"/>
  <c r="I25" i="123"/>
  <c r="G25"/>
  <c r="E25"/>
  <c r="I24"/>
  <c r="G24"/>
  <c r="E24"/>
  <c r="I23"/>
  <c r="G23"/>
  <c r="E23"/>
  <c r="I22"/>
  <c r="G22"/>
  <c r="E22"/>
  <c r="I20"/>
  <c r="G20"/>
  <c r="E20"/>
  <c r="I19"/>
  <c r="G19"/>
  <c r="E19"/>
  <c r="I18"/>
  <c r="G18"/>
  <c r="E18"/>
  <c r="I17"/>
  <c r="G17"/>
  <c r="E17"/>
  <c r="I15"/>
  <c r="G15"/>
  <c r="E15"/>
  <c r="I14"/>
  <c r="G14"/>
  <c r="E14"/>
  <c r="I13"/>
  <c r="G13"/>
  <c r="E13"/>
  <c r="I12"/>
  <c r="G12"/>
  <c r="E12"/>
  <c r="I10"/>
  <c r="G10"/>
  <c r="E10"/>
  <c r="I9"/>
  <c r="G9"/>
  <c r="E9"/>
  <c r="I8"/>
  <c r="G8"/>
  <c r="E8"/>
  <c r="I7"/>
  <c r="G7"/>
  <c r="E7"/>
  <c r="K14" i="78"/>
  <c r="K13"/>
  <c r="K12"/>
  <c r="K11"/>
  <c r="K10"/>
  <c r="K9"/>
  <c r="K8"/>
  <c r="K7" i="68"/>
  <c r="K7" i="78"/>
  <c r="K6" i="68"/>
  <c r="K6" i="78"/>
  <c r="I14"/>
  <c r="I13"/>
  <c r="I12"/>
  <c r="I11"/>
  <c r="I10"/>
  <c r="I9"/>
  <c r="I8"/>
  <c r="I7"/>
  <c r="I6" i="68"/>
  <c r="I6" i="78"/>
  <c r="G14"/>
  <c r="G13"/>
  <c r="G12"/>
  <c r="G11"/>
  <c r="G10"/>
  <c r="G9"/>
  <c r="G8"/>
  <c r="G7"/>
  <c r="G6" i="68"/>
  <c r="G6" i="78"/>
  <c r="E14"/>
  <c r="E13"/>
  <c r="E12"/>
  <c r="E11"/>
  <c r="E10"/>
  <c r="E9"/>
  <c r="E8"/>
  <c r="E7"/>
  <c r="E6" i="68"/>
  <c r="E6" i="78"/>
  <c r="J14" i="68"/>
  <c r="J15" i="78"/>
  <c r="H14" i="68"/>
  <c r="H15" i="78"/>
  <c r="F14" i="68"/>
  <c r="F15" i="78"/>
  <c r="D14" i="68"/>
  <c r="D15" i="78"/>
  <c r="C14" i="68"/>
  <c r="C15" i="78"/>
  <c r="B14" i="68"/>
  <c r="I14" s="1"/>
  <c r="B15" i="78"/>
  <c r="J32" i="115"/>
  <c r="E18" i="67"/>
  <c r="E13"/>
  <c r="E19" i="66"/>
  <c r="D28" i="67"/>
  <c r="E28" s="1"/>
  <c r="F23" i="92"/>
  <c r="D34" i="99"/>
  <c r="D27" i="67"/>
  <c r="D27" i="66"/>
  <c r="C27"/>
  <c r="E11" i="67"/>
  <c r="E12"/>
  <c r="E16"/>
  <c r="E17"/>
  <c r="D26"/>
  <c r="E26" s="1"/>
  <c r="C26" i="66"/>
  <c r="N25" i="99"/>
  <c r="D28" i="66"/>
  <c r="E28" s="1"/>
  <c r="I15" i="133"/>
  <c r="J6" i="99"/>
  <c r="H34"/>
  <c r="J34"/>
  <c r="L34"/>
  <c r="D6"/>
  <c r="F6"/>
  <c r="F11"/>
  <c r="F7"/>
  <c r="N6"/>
  <c r="H11"/>
  <c r="H7"/>
  <c r="L11"/>
  <c r="L7"/>
  <c r="N11"/>
  <c r="N7"/>
  <c r="B29"/>
  <c r="L29" s="1"/>
  <c r="L14"/>
  <c r="J12"/>
  <c r="J10"/>
  <c r="J8"/>
  <c r="N27"/>
  <c r="N34"/>
  <c r="D12"/>
  <c r="D10"/>
  <c r="D8"/>
  <c r="F12"/>
  <c r="F10"/>
  <c r="F8"/>
  <c r="H6"/>
  <c r="H12"/>
  <c r="H10"/>
  <c r="H8"/>
  <c r="L12"/>
  <c r="L10"/>
  <c r="L8"/>
  <c r="N23"/>
  <c r="N24"/>
  <c r="F14"/>
  <c r="F13" i="69"/>
  <c r="J28"/>
  <c r="D11"/>
  <c r="D9"/>
  <c r="D7"/>
  <c r="F5"/>
  <c r="F12"/>
  <c r="F10"/>
  <c r="F8"/>
  <c r="F6"/>
  <c r="J5"/>
  <c r="H11"/>
  <c r="H9"/>
  <c r="H7"/>
  <c r="J11"/>
  <c r="J9"/>
  <c r="J7"/>
  <c r="L11"/>
  <c r="L9"/>
  <c r="L7"/>
  <c r="D19"/>
  <c r="F20"/>
  <c r="J20"/>
  <c r="D5"/>
  <c r="D12"/>
  <c r="D10"/>
  <c r="D8"/>
  <c r="D6"/>
  <c r="H5"/>
  <c r="H12"/>
  <c r="H10"/>
  <c r="H8"/>
  <c r="H6"/>
  <c r="J12"/>
  <c r="J10"/>
  <c r="J8"/>
  <c r="J6"/>
  <c r="F19"/>
  <c r="F26"/>
  <c r="H23"/>
  <c r="J26"/>
  <c r="J23"/>
  <c r="J21"/>
  <c r="D28"/>
  <c r="H28"/>
  <c r="J13"/>
  <c r="L13"/>
  <c r="N29" i="99"/>
  <c r="N21"/>
  <c r="D14"/>
  <c r="N28"/>
  <c r="F9"/>
  <c r="H9"/>
  <c r="L9"/>
  <c r="G14" i="68"/>
  <c r="J28" i="70"/>
  <c r="M28"/>
  <c r="D28"/>
  <c r="H28"/>
  <c r="L28"/>
  <c r="F28"/>
  <c r="H13"/>
  <c r="J13"/>
  <c r="F28" i="69"/>
  <c r="L28"/>
  <c r="M28"/>
  <c r="M13"/>
  <c r="H13"/>
  <c r="D13"/>
  <c r="J29" i="99"/>
  <c r="J14"/>
  <c r="H14"/>
  <c r="E27" i="67"/>
  <c r="F14" i="91"/>
  <c r="H14"/>
  <c r="H14" i="90"/>
  <c r="F14" i="87"/>
  <c r="H14"/>
  <c r="E27" i="66" l="1"/>
  <c r="D26"/>
  <c r="E26" s="1"/>
  <c r="F9" i="138"/>
  <c r="J9"/>
  <c r="N9"/>
  <c r="F10"/>
  <c r="J10"/>
  <c r="N10"/>
  <c r="F11"/>
  <c r="J11"/>
  <c r="N11"/>
  <c r="F12"/>
  <c r="J12"/>
  <c r="N12"/>
  <c r="F13"/>
  <c r="J13"/>
  <c r="N13"/>
  <c r="F14"/>
  <c r="J14"/>
  <c r="N14"/>
  <c r="F15"/>
  <c r="J15"/>
  <c r="N15"/>
  <c r="F16"/>
  <c r="J16"/>
  <c r="N16"/>
  <c r="B17"/>
  <c r="D9"/>
  <c r="H9"/>
  <c r="L9"/>
  <c r="D10"/>
  <c r="H10"/>
  <c r="L10"/>
  <c r="D11"/>
  <c r="H11"/>
  <c r="L11"/>
  <c r="D12"/>
  <c r="H12"/>
  <c r="L12"/>
  <c r="D13"/>
  <c r="H13"/>
  <c r="L13"/>
  <c r="D14"/>
  <c r="H14"/>
  <c r="L14"/>
  <c r="D15"/>
  <c r="H15"/>
  <c r="L15"/>
  <c r="D16"/>
  <c r="H16"/>
  <c r="L16"/>
  <c r="L13" i="70"/>
  <c r="D14" i="85"/>
  <c r="F14"/>
  <c r="H14"/>
  <c r="D13" i="84"/>
  <c r="F13"/>
  <c r="H13"/>
  <c r="D13" i="83"/>
  <c r="F13"/>
  <c r="H13"/>
  <c r="D13" i="82"/>
  <c r="F13"/>
  <c r="I13" i="81"/>
  <c r="D13"/>
  <c r="F13"/>
  <c r="H13"/>
  <c r="D18" i="80"/>
  <c r="F18"/>
  <c r="H18"/>
  <c r="D14" i="91"/>
  <c r="J14"/>
  <c r="D14" i="90"/>
  <c r="J14"/>
  <c r="D13" i="88"/>
  <c r="H13"/>
  <c r="J13"/>
  <c r="F13"/>
  <c r="D14" i="87"/>
  <c r="J14"/>
  <c r="D14" i="89"/>
  <c r="F14"/>
  <c r="J14"/>
  <c r="J18" i="86"/>
  <c r="D18"/>
  <c r="F18"/>
  <c r="H18"/>
  <c r="F17" i="107"/>
  <c r="H17"/>
  <c r="D17"/>
  <c r="E15" i="133"/>
  <c r="K14" i="68"/>
  <c r="E14"/>
  <c r="K15" i="78"/>
  <c r="I15"/>
  <c r="E15"/>
  <c r="G15"/>
  <c r="P17" i="138" l="1"/>
  <c r="N17"/>
  <c r="L17"/>
  <c r="J17"/>
  <c r="H17"/>
  <c r="D17"/>
  <c r="K13" i="81"/>
  <c r="L13" l="1"/>
  <c r="M13"/>
</calcChain>
</file>

<file path=xl/sharedStrings.xml><?xml version="1.0" encoding="utf-8"?>
<sst xmlns="http://schemas.openxmlformats.org/spreadsheetml/2006/main" count="1529" uniqueCount="301">
  <si>
    <t xml:space="preserve">PREHĽAD </t>
  </si>
  <si>
    <t>O TRESTNEJ AGENDE NA KRAJSKÝCH SÚDOCH</t>
  </si>
  <si>
    <t>O TRESTNEJ AGENDE NA OKRESNÝCH SÚDOCH</t>
  </si>
  <si>
    <t>Kraj</t>
  </si>
  <si>
    <t>Rok</t>
  </si>
  <si>
    <t>Počet vecí a osôb vo veciach</t>
  </si>
  <si>
    <t>T +</t>
  </si>
  <si>
    <t>To ++</t>
  </si>
  <si>
    <t>došlých</t>
  </si>
  <si>
    <t>nevybavených</t>
  </si>
  <si>
    <t>veci</t>
  </si>
  <si>
    <t>osoby</t>
  </si>
  <si>
    <t>PO</t>
  </si>
  <si>
    <t>KE</t>
  </si>
  <si>
    <t>SR</t>
  </si>
  <si>
    <t>Roky</t>
  </si>
  <si>
    <t>vybavených +</t>
  </si>
  <si>
    <t>nevybavených +</t>
  </si>
  <si>
    <t>BA</t>
  </si>
  <si>
    <t>TT</t>
  </si>
  <si>
    <t>TN</t>
  </si>
  <si>
    <t>NR</t>
  </si>
  <si>
    <t>ZA</t>
  </si>
  <si>
    <t>BB</t>
  </si>
  <si>
    <t>Spolu</t>
  </si>
  <si>
    <t>Okresné súdy</t>
  </si>
  <si>
    <t>Krajské súdy</t>
  </si>
  <si>
    <t>O POČTE NEREALIZOVANÝCH PAL A PTL A DÔVODOCH NEREALIZÁCIE</t>
  </si>
  <si>
    <t>Nerealizované ochranné liečenia spolu</t>
  </si>
  <si>
    <t>spolu</t>
  </si>
  <si>
    <t>neznámy pobyt</t>
  </si>
  <si>
    <t>x PAL :</t>
  </si>
  <si>
    <t>protialkoholické liečenie</t>
  </si>
  <si>
    <t xml:space="preserve"> </t>
  </si>
  <si>
    <t xml:space="preserve">PREHĽAD  </t>
  </si>
  <si>
    <t xml:space="preserve">O POČTE ODSÚDENÝCH OKRESNÝMI SÚDMI, KTORÍ NENASTÚPILI DO VÝKONU TRESTU </t>
  </si>
  <si>
    <t>PREHĽAD</t>
  </si>
  <si>
    <t>(OKRESNÉ SÚDY)</t>
  </si>
  <si>
    <t>Spôsob vybavenia a podiel na vybavených odvolaniach</t>
  </si>
  <si>
    <t>oslobodené</t>
  </si>
  <si>
    <t>inak</t>
  </si>
  <si>
    <t>vo výroku o vine</t>
  </si>
  <si>
    <t>trest sprísnený</t>
  </si>
  <si>
    <t>počet</t>
  </si>
  <si>
    <t>%</t>
  </si>
  <si>
    <t xml:space="preserve">REKAPITULÁCIA </t>
  </si>
  <si>
    <t>PERCENTUÁLNY PODIEL JEDNOTLIVÝCH KATEGÓRIÍ PÁCHATEĽOV</t>
  </si>
  <si>
    <t>Celkový počet odsúdených</t>
  </si>
  <si>
    <t>Mladiství</t>
  </si>
  <si>
    <t>Ženy</t>
  </si>
  <si>
    <t>Recidivisti                   uznaní súdom</t>
  </si>
  <si>
    <t>Recidivisti                    uznaní súdom</t>
  </si>
  <si>
    <t>-</t>
  </si>
  <si>
    <t>Počet odsúdených</t>
  </si>
  <si>
    <t>z toho pod vplyvom drog</t>
  </si>
  <si>
    <t>Počet spáchaných skutkov</t>
  </si>
  <si>
    <t>Tresty +</t>
  </si>
  <si>
    <t>NEPO</t>
  </si>
  <si>
    <t>peňažný trest</t>
  </si>
  <si>
    <t>iné</t>
  </si>
  <si>
    <t>Počet osôb</t>
  </si>
  <si>
    <t>do 3 mesiacov</t>
  </si>
  <si>
    <t>od 3 do 6 mesiacov</t>
  </si>
  <si>
    <t>od 6 mesiacov         do 1 roka</t>
  </si>
  <si>
    <t>od 1 do 2 rokov</t>
  </si>
  <si>
    <t>viac ako 2 roky</t>
  </si>
  <si>
    <t>Priemer    v dňoch</t>
  </si>
  <si>
    <t>od 6 mesiacov           do 1 roka</t>
  </si>
  <si>
    <t>Trestné činy (podiel v %)</t>
  </si>
  <si>
    <t>Trestné činy (počet v tis.)</t>
  </si>
  <si>
    <t xml:space="preserve">Peňažný trest </t>
  </si>
  <si>
    <t>Nepodmienečný trest</t>
  </si>
  <si>
    <t>Iný samostatne uložený trest</t>
  </si>
  <si>
    <t>Upustené od potrestania</t>
  </si>
  <si>
    <t>Podmienečný trest</t>
  </si>
  <si>
    <t>Žien</t>
  </si>
  <si>
    <t>Mladistvých</t>
  </si>
  <si>
    <t>Tresty ++</t>
  </si>
  <si>
    <t>Index odsúdených osôb +</t>
  </si>
  <si>
    <t>III. HLAVA - trestné činy proti poriadku vo verejných veciach</t>
  </si>
  <si>
    <t>Počet odsúd.</t>
  </si>
  <si>
    <t>Tresty uložené odsúdeným a ich podiel</t>
  </si>
  <si>
    <t>Počet odsúdených vo vybraných kategóriách</t>
  </si>
  <si>
    <t>PT ul. samos.</t>
  </si>
  <si>
    <t>iné samost. tresty</t>
  </si>
  <si>
    <t>mlad.</t>
  </si>
  <si>
    <t>žien</t>
  </si>
  <si>
    <t>rec. uzn. súdom</t>
  </si>
  <si>
    <t>vplyv alkoholu</t>
  </si>
  <si>
    <t>§155, 156 Tr.z.</t>
  </si>
  <si>
    <t>§160 až 162 Tr.z.</t>
  </si>
  <si>
    <t>V. HLAVA - trestné činy hrubo narušujúce občianske spolužitie</t>
  </si>
  <si>
    <t>rec. uzn.  súdom</t>
  </si>
  <si>
    <t>§ 202
 Tr. z.</t>
  </si>
  <si>
    <t>VI. HLAVA - trestné činy proti rodine a mládeži</t>
  </si>
  <si>
    <t>§ 213
Tr. z.</t>
  </si>
  <si>
    <t>§ 217 § 218 Tr. z.</t>
  </si>
  <si>
    <t>VII. HLAVA - trestné činy proti životu a zdraviu</t>
  </si>
  <si>
    <t>§ 219 Tr.z.</t>
  </si>
  <si>
    <t>§ 221 
§ 222 
§ 225 Tr.z.</t>
  </si>
  <si>
    <t>VIII. HLAVA - trestné činy proti slobode a ľudskej dôstojnosti</t>
  </si>
  <si>
    <t>Počet                     odsúdených</t>
  </si>
  <si>
    <t>§ 234 Tr.z.</t>
  </si>
  <si>
    <t>§ 241-243 a 
§ 245 Tr.z.</t>
  </si>
  <si>
    <t>IX. HLAVA - trestné činy proti majetku</t>
  </si>
  <si>
    <t>§ 247, 248, 250 Tr.z.</t>
  </si>
  <si>
    <t>I. HLAVA - trestné činy proti životu a zdraviu</t>
  </si>
  <si>
    <t xml:space="preserve">§ 144 a 145 Tr.z.                                </t>
  </si>
  <si>
    <t>§ 155,156 a § 147,148 Tr.z.</t>
  </si>
  <si>
    <t>II. HLAVA - trestné činy proti slobode a ľudskej dôstojnosti</t>
  </si>
  <si>
    <t xml:space="preserve">§ 188 Tr.z.                         </t>
  </si>
  <si>
    <t>§ 199-203 Tr.z.</t>
  </si>
  <si>
    <t>III. HLAVA - trestné činy proti rodine a mládeži</t>
  </si>
  <si>
    <t xml:space="preserve">§ 207 Tr.z.  </t>
  </si>
  <si>
    <t>§ 211 Tr.z.</t>
  </si>
  <si>
    <t>IV. HLAVA - trestné činy proti majetku</t>
  </si>
  <si>
    <t>VIII. HLAVA - trestné činy proti poriadku vo verejných veciach</t>
  </si>
  <si>
    <t xml:space="preserve">§ 323 a 324 Tr.z.          </t>
  </si>
  <si>
    <t>§ 328 -336 Tr.z.</t>
  </si>
  <si>
    <t>IX. HLAVA - trestné činy proti iným právam a slobodám</t>
  </si>
  <si>
    <t>§ 364 Tr.z.</t>
  </si>
  <si>
    <t>Počet odsúdených                            vo vybraných kategóriách</t>
  </si>
  <si>
    <t>z toho</t>
  </si>
  <si>
    <t>O OSOBITNE SLEDOVANÝCH TRESTNÝCH ČINOCH, PODIELE TRESTOV A JEDNOTLIVÝCH KATEGÓRIÁCH ODSÚDENÝCH</t>
  </si>
  <si>
    <t xml:space="preserve">O OSOBITNE SLEDOVANÝCH TRESTNÝCH ČINOCH, PODIELE TRESTOV A JEDNOTLIVÝCH KATEGÓRIÁCH ODSÚDENÝCH </t>
  </si>
  <si>
    <t>PODĽA ZÁK. č. 301/2005 Z. z.</t>
  </si>
  <si>
    <t xml:space="preserve">PODĽA ZÁK. č. 300/2005 Z. z. </t>
  </si>
  <si>
    <t>Vražda</t>
  </si>
  <si>
    <t>Lúpež</t>
  </si>
  <si>
    <t>Úmyselné ublíženie na zdraví</t>
  </si>
  <si>
    <t>Krádež, sprenevera, podvod</t>
  </si>
  <si>
    <t>Znásilnenie, sex. zneužitie</t>
  </si>
  <si>
    <t>Počet odsúdených spolu</t>
  </si>
  <si>
    <t>Osoby, od potrestania ktorých súd upustil</t>
  </si>
  <si>
    <t>RECIDIVISTI UZNANÍ SÚDOM</t>
  </si>
  <si>
    <t>Počet odsúdených recidivistov</t>
  </si>
  <si>
    <t>POČET OSÔB, U KTORÝCH SÚD ROZHODOL O OSLOBODENÍ, PODMIENEČNOM ZASTAVENÍ,</t>
  </si>
  <si>
    <t>oslobodeniu</t>
  </si>
  <si>
    <t>podmienečnému zastaveniu stíhania podľa § 307 Tr. por.</t>
  </si>
  <si>
    <t>zastaveniu trestného stíhania</t>
  </si>
  <si>
    <t>postúpeniu inému orgánu</t>
  </si>
  <si>
    <t>POČET OSÔB, U KTORÝCH SÚD ROZHODOL O OSLOBODENÍ, POSTÚPENÍ A  ZASTAVENÍ</t>
  </si>
  <si>
    <t>podmienečnému zastaveniu stíhania podľa § 216 Tr.por.</t>
  </si>
  <si>
    <t>zmieru a zastaveniu</t>
  </si>
  <si>
    <t xml:space="preserve">VYBRANÉ DRUHY </t>
  </si>
  <si>
    <t>Ochranný dohľad</t>
  </si>
  <si>
    <t>Ochranné liečenie</t>
  </si>
  <si>
    <t>Ochranná výchova</t>
  </si>
  <si>
    <t>protialkoholické</t>
  </si>
  <si>
    <t>protitoxikomanické</t>
  </si>
  <si>
    <t>psychiatrické</t>
  </si>
  <si>
    <t>sexuologické</t>
  </si>
  <si>
    <t>Od dôjdenia veci na súd do právoplatnosti rozhodnutia uplynulo</t>
  </si>
  <si>
    <t>do 1 mesiaca</t>
  </si>
  <si>
    <t>viac ako 1 rok</t>
  </si>
  <si>
    <t xml:space="preserve">počet </t>
  </si>
  <si>
    <t>Počet odsúdených                           vo vybraných kategóriách</t>
  </si>
  <si>
    <t>Z toho počet odsúdených, ktorí nenastúpili trest, hoci od jeho uloženia                    uplynulo viac ako 3 mesiace</t>
  </si>
  <si>
    <t xml:space="preserve">Počet osôb vo vybavených odvolaniach + </t>
  </si>
  <si>
    <t>od 2 do 3 rokov</t>
  </si>
  <si>
    <t>od 3 do 4 rokov</t>
  </si>
  <si>
    <t>od 4 do 5 rokov</t>
  </si>
  <si>
    <t>od 5 do 6 rokov</t>
  </si>
  <si>
    <t>od 9 mes. do 1 r.</t>
  </si>
  <si>
    <t xml:space="preserve">od 1 do 3 mes. </t>
  </si>
  <si>
    <t xml:space="preserve">od 3 do 6 mes. </t>
  </si>
  <si>
    <t xml:space="preserve">od 6 do 9 mes. </t>
  </si>
  <si>
    <t>od 1 do 3 mes.</t>
  </si>
  <si>
    <t>od 3 do 6 mes.</t>
  </si>
  <si>
    <t>od 6 do 9 mes.</t>
  </si>
  <si>
    <t>nad 6 rokov</t>
  </si>
  <si>
    <t>Vysvetlivky:</t>
  </si>
  <si>
    <t xml:space="preserve">2) Vybavenou trestnou vecou pre účely štatistického výkazníctva o stave a pohybe trestnej agendy je vec týkajúca sa trestného činu, v ktorej bolo vynesené rozhodnutie vo veci samej (rozsudok) alebo uznesenie o vybavení iným spôsobom (zastavením, postúpením veci správnemu orgánu a pod.), ktoré je predmetom zápisu do štatistického listu T a tento štatistický list bol vyhotovený a zaslaný. Za vybavenú sa považuje aj vec vybavená iným spôsobom, o ktorom sa síce nevyhotovuje štatistický list T, ale je konečné, napr.: vrátenie veci prokurátorovi na došetrenie, postúpenie inému súdu, podmienečné zastavenie trestného stíhania podľa § 307 Trestného poriadku (zák. č. 141/1961 Zb. v znení neskorších predpisov) ako aj podmienečné zastavenie trestného stíhania podľa § 216 Trestného poriadku a zmier a zastavenie trestného stíhania podľa § 282 Trestného poriadku (zákon č. 301/2005 Z. z. účinného od 1. januára 2006). </t>
  </si>
  <si>
    <t xml:space="preserve">3) V údajoch o odvolacej agende (To) nie sú započítané údaje o sťažnostiach. </t>
  </si>
  <si>
    <t>5) Súčet jednotlivých druhov uložených trestov (ich podiel) je nižší ako počet odsúdených osôb (resp. 100%), pretože odsúdenými sa rozumejú aj osoby, ktoré súd uznal vinnými zo spáchania trestného činu ale upustil od ich potrestania.</t>
  </si>
  <si>
    <t xml:space="preserve">6) V celkovom počte odsúdených osôb sa uvádzajú všetci páchatelia, ktorí boli právoplatne uznaní za vinných, resp. ktorí boli odsúdení okresnými súdmi, krajskými (špeciálnym) súdmi, pokiaľ krajské súdy konali ako súdy I. (prvého) stupňa. </t>
  </si>
  <si>
    <t xml:space="preserve">1) V prehľadoch je trestná činnosť označená paragrafmi, pod ktorými sú uvedené príslušné skutkové podstaty v Trestnom zákone č. 300/2005 Z. z. účinného od 1. januára 2006 a príslušné skutkové podstaty uvedené v Trestnom zákone č. 140/1961 Zb. v znení neskorších predpisov. </t>
  </si>
  <si>
    <t>(OKRESNÉ A KRAJSKÉ SÚDY)</t>
  </si>
  <si>
    <t>§ 196-197a
Tr. z.</t>
  </si>
  <si>
    <t xml:space="preserve">§ 359-360 Tr.z. </t>
  </si>
  <si>
    <t>x</t>
  </si>
  <si>
    <r>
      <t xml:space="preserve">4) Pod pojmom index odsúdených osôb (Io) rozumieme podiel počtu právoplatne odsúdených páchateľov (O) z celkového počtu trestne zodpovedných osôb (T), t. j. osôb starších ako 14 rokov, prepočítaných na 10 000 obyvateľov, podľa vzorca: </t>
    </r>
    <r>
      <rPr>
        <b/>
        <i/>
        <sz val="10"/>
        <rFont val="Arial"/>
        <family val="2"/>
        <charset val="238"/>
      </rPr>
      <t>Io = O/T x 10 000.</t>
    </r>
    <r>
      <rPr>
        <i/>
        <sz val="10"/>
        <rFont val="Arial"/>
        <family val="2"/>
        <charset val="238"/>
      </rPr>
      <t xml:space="preserve"> </t>
    </r>
  </si>
  <si>
    <t>ŠP.TR. SÚD</t>
  </si>
  <si>
    <t>ŠP.TR.SÚD</t>
  </si>
  <si>
    <t>Počet osôb, ktorým bol uložený trest</t>
  </si>
  <si>
    <t>domáceho väzenia</t>
  </si>
  <si>
    <t>povinnej práce</t>
  </si>
  <si>
    <t>Počet súdom schválených dohôd o vine a treste</t>
  </si>
  <si>
    <t>vybavených</t>
  </si>
  <si>
    <t>Mlad.</t>
  </si>
  <si>
    <t>z toho:</t>
  </si>
  <si>
    <t>trest:</t>
  </si>
  <si>
    <t>mladistvých</t>
  </si>
  <si>
    <t>Počet osôb, u ktorých došlo k:</t>
  </si>
  <si>
    <t>Počet odsúdených:</t>
  </si>
  <si>
    <t>ohrozený život alebo zdravie odsúdeného, ťarchavá žena, alebo matka novorodenca (§ 409 Tr .por.)</t>
  </si>
  <si>
    <t>iné dôležité dôvody     (§ 410 Tr. por.)</t>
  </si>
  <si>
    <t>iná príčina</t>
  </si>
  <si>
    <t>zamietnuté a späť vzaté</t>
  </si>
  <si>
    <t>zrušené a vrátené</t>
  </si>
  <si>
    <t>zmena</t>
  </si>
  <si>
    <t>trest zmiernený</t>
  </si>
  <si>
    <t>x PAL</t>
  </si>
  <si>
    <t>x PTL</t>
  </si>
  <si>
    <t>nedostatok kapacít</t>
  </si>
  <si>
    <t>dôvod</t>
  </si>
  <si>
    <t>iný</t>
  </si>
  <si>
    <t>x PTL :</t>
  </si>
  <si>
    <t>protitoxikomanické liečenie</t>
  </si>
  <si>
    <t>z toho:                           pod vplyvom alkoholu</t>
  </si>
  <si>
    <t>Z odsúdených pod vplyvom alkoholu bolo:</t>
  </si>
  <si>
    <t>Okr.+kraj. súdy - trestné činy</t>
  </si>
  <si>
    <t>povolený odklad pre:</t>
  </si>
  <si>
    <t>ambulantné</t>
  </si>
  <si>
    <t>ústavné</t>
  </si>
  <si>
    <t xml:space="preserve">Počet odsúdených </t>
  </si>
  <si>
    <t>Priemer v mes.</t>
  </si>
  <si>
    <t>§                  212, 213,       221 Tr.z.</t>
  </si>
  <si>
    <t>% podiel z odsúdených celkom</t>
  </si>
  <si>
    <t>% podiel z počtu upustených</t>
  </si>
  <si>
    <t>Znásilnenie, sexuálne zneužitie</t>
  </si>
  <si>
    <t>Zanedbanie povinnej výživy</t>
  </si>
  <si>
    <t>Iné</t>
  </si>
  <si>
    <t>Paragrafy</t>
  </si>
  <si>
    <t xml:space="preserve">Počet </t>
  </si>
  <si>
    <t>Uložené tresty</t>
  </si>
  <si>
    <t>Osobitný motív</t>
  </si>
  <si>
    <t>odsúdených</t>
  </si>
  <si>
    <t>skutkov</t>
  </si>
  <si>
    <t>Peňažný trest</t>
  </si>
  <si>
    <t>Iný trest</t>
  </si>
  <si>
    <t>421, 422 (NTZ)</t>
  </si>
  <si>
    <t>260, 261 (STZ)</t>
  </si>
  <si>
    <t>422a (NTZ)</t>
  </si>
  <si>
    <t>422b (NTZ)</t>
  </si>
  <si>
    <t>422c (NTZ)</t>
  </si>
  <si>
    <t>423 (NTZ)</t>
  </si>
  <si>
    <t>198 (STZ)</t>
  </si>
  <si>
    <t>424 (NTZ)</t>
  </si>
  <si>
    <t>198a (STZ)</t>
  </si>
  <si>
    <t>424a (NTZ)</t>
  </si>
  <si>
    <t xml:space="preserve">osobitný motív </t>
  </si>
  <si>
    <t>§ 140, písm. d</t>
  </si>
  <si>
    <t>§ 140, písm. f</t>
  </si>
  <si>
    <t>NTZ - Zákon č. 300/2005 Z. z.</t>
  </si>
  <si>
    <t>STZ - Zákon č. 140/1961 Zb.</t>
  </si>
  <si>
    <r>
      <t xml:space="preserve"> </t>
    </r>
    <r>
      <rPr>
        <i/>
        <sz val="9"/>
        <rFont val="Arial"/>
        <family val="2"/>
        <charset val="238"/>
      </rPr>
      <t>+ pozri vysvetlivky, bod 2</t>
    </r>
  </si>
  <si>
    <t xml:space="preserve"> ++ pozri vysvetlivky, bod 3</t>
  </si>
  <si>
    <t xml:space="preserve"> + pozri vysvetlivky, bod 2</t>
  </si>
  <si>
    <t>+pozri vysvetlivky, bod 2</t>
  </si>
  <si>
    <t>++ pozri vysvetlivky, bod 3</t>
  </si>
  <si>
    <t>+ pozri vysvetlivku, bod 4</t>
  </si>
  <si>
    <t>++ pozri vysvetlivky, bod 5</t>
  </si>
  <si>
    <t>+ pozri vysvetlivky, bod 5</t>
  </si>
  <si>
    <t>+ pozri vysvetlivky, bod 3</t>
  </si>
  <si>
    <t>O POČTE ODSÚDENÝCH A TRESTOCH V ROKU 2011 - MLADISTVÍ</t>
  </si>
  <si>
    <t>O POČTE ODSÚDENÝCH A TRESTOCH V ROKU 2011 - ŽENY</t>
  </si>
  <si>
    <t>O POČTE ODSÚDENÝCH A TRESTOCH V ROKU 2011</t>
  </si>
  <si>
    <t>PREHĽAD O DĹŽKE VÄZBY V PRÍPRAVNOM KONANÍ NA OKRESNÝCH SÚDOCH V ROKU 2011</t>
  </si>
  <si>
    <t>PREHĽAD O DĹŽKE VÄZBY V PRÍPRAVNOM KONANÍ NA KRAJSKÝCH SÚDOCH V ROKU 2011</t>
  </si>
  <si>
    <t xml:space="preserve">PREHĽAD O DĹŽKE SÚDNEJ VÄZBY NA OKRESNÝCH SÚDOCH V ROKU 2011 </t>
  </si>
  <si>
    <t>PREHĽAD O DĹŽKE SÚDNEJ VÄZBY NA KRAJSKÝCH SÚDOCH V ROKU 2011</t>
  </si>
  <si>
    <t>PREHĽAD O RÝCHLOSTI KONANIA U OSÔB ODSÚDENÝCH OKRESNÝMI SÚDMI V ROKU 2011</t>
  </si>
  <si>
    <t xml:space="preserve">PREHĽAD O RÝCHLOSTI KONANIA U OSÔB ODSÚDENÝCH KRAJSKÝMI SÚDMI V ROKU 2011 </t>
  </si>
  <si>
    <t>VÝVOJA TRESTNEJ ČINNOSTI (2007 - 2011)</t>
  </si>
  <si>
    <t>O TRESTNÝCH ČINOCH S OBSAHOM EXTRÉMIZMU ZA SR V ROKU 2011</t>
  </si>
  <si>
    <t>PREHĽAD O ODSÚDENÝCH, OD POTRESTANIA KTORÝCH SÚD UPUSTIL V ROKU 2011</t>
  </si>
  <si>
    <t xml:space="preserve">  V ROKU 2011 </t>
  </si>
  <si>
    <t xml:space="preserve">ZASTAVENÍ A POSTÚPENÍ V ROKU 2011 </t>
  </si>
  <si>
    <t>V ROKU 2011</t>
  </si>
  <si>
    <t>O VPLYVE ALKOHOLU NA TRESTNÚ ČINNOSŤ (2007 - 2011)</t>
  </si>
  <si>
    <t>PREHĽAD O VPLYVE NÁVYKOVÝCH LÁTOK (DROG) NA TRESTNÚ ČINNOSŤ V ROKOCH 2007 - 2011</t>
  </si>
  <si>
    <t>OCHRANNÝCH OPATRENÍ ULOŽENÝCH V ROKU 2011</t>
  </si>
  <si>
    <t>K 31.12.2011</t>
  </si>
  <si>
    <t>NEPO K 31.12.2011</t>
  </si>
  <si>
    <t xml:space="preserve"> O VÝSLEDKOCH ODVOLACIEHO KONANIA V TRESTNÝCH VECIACH V ROKU 2011</t>
  </si>
  <si>
    <t>ŠP. TR. SÚD</t>
  </si>
  <si>
    <t>V ROKU 2011 PODĽA ZÁKONA č. 140/1961 Zb.</t>
  </si>
  <si>
    <t xml:space="preserve">POČET OSÔB,  KTORÝM SÚD ULOŽIL TREST DOMÁCEHO VÄZENIA A POVINNEJ PRÁCE    </t>
  </si>
  <si>
    <t xml:space="preserve">A POČET SÚDOM SCHVÁLENÝCH DOHÔD O VINE A TRESTE </t>
  </si>
  <si>
    <t>O POČTE ODSÚDENÝCH A TRESTOCH SPOLU V ROKU 2011</t>
  </si>
  <si>
    <t>Počet odsúdených, ktorí nenastúpili do výkonu trestu k 31.12.2011    spolu</t>
  </si>
  <si>
    <t>PODĽA  ZÁK. Č. 141/1961 Zb.</t>
  </si>
  <si>
    <t>PODĽA  ZÁK. Č. 301/2005 Z. z.</t>
  </si>
  <si>
    <t>O TRESTNOM ČINE TÝRANIA BLÍZKEJ A ZVERENEJ OSOBY ZA ROK 2011</t>
  </si>
  <si>
    <t>Počet</t>
  </si>
  <si>
    <t>§ 208 - POHLAVIE A VEK PÁCHATEĽA</t>
  </si>
  <si>
    <t>Pohlavie</t>
  </si>
  <si>
    <t>Vek páchateľa</t>
  </si>
  <si>
    <t>Muž</t>
  </si>
  <si>
    <t>Žena</t>
  </si>
  <si>
    <t>18-25 rokov</t>
  </si>
  <si>
    <t>25-35 rokov</t>
  </si>
  <si>
    <t>35-50 rokov</t>
  </si>
  <si>
    <t>50-60 rokov</t>
  </si>
  <si>
    <t>Nad 65 rokov</t>
  </si>
  <si>
    <t>PODĽA § 208</t>
  </si>
  <si>
    <t>V ROKU 2011 PODĽA ZÁKONA č. 300/2005 Z. z.</t>
  </si>
  <si>
    <t>TRESTY</t>
  </si>
  <si>
    <t>spáchaných</t>
  </si>
  <si>
    <t>Počet  odsúdených</t>
  </si>
</sst>
</file>

<file path=xl/styles.xml><?xml version="1.0" encoding="utf-8"?>
<styleSheet xmlns="http://schemas.openxmlformats.org/spreadsheetml/2006/main">
  <numFmts count="3">
    <numFmt numFmtId="43" formatCode="_-* #,##0.00\ _€_-;\-* #,##0.00\ _€_-;_-* &quot;-&quot;??\ _€_-;_-@_-"/>
    <numFmt numFmtId="164" formatCode="#,##0.0"/>
    <numFmt numFmtId="165" formatCode="0.0"/>
  </numFmts>
  <fonts count="34">
    <font>
      <sz val="10"/>
      <name val="Arial"/>
      <charset val="238"/>
    </font>
    <font>
      <sz val="10"/>
      <color theme="1"/>
      <name val="Calibri"/>
      <family val="2"/>
      <charset val="238"/>
      <scheme val="minor"/>
    </font>
    <font>
      <sz val="10"/>
      <name val="Arial"/>
      <family val="2"/>
      <charset val="238"/>
    </font>
    <font>
      <sz val="10"/>
      <name val="Times New Roman"/>
      <family val="1"/>
      <charset val="238"/>
    </font>
    <font>
      <b/>
      <sz val="10"/>
      <name val="Times New Roman"/>
      <family val="1"/>
      <charset val="238"/>
    </font>
    <font>
      <b/>
      <sz val="10"/>
      <name val="Arial"/>
      <family val="2"/>
      <charset val="238"/>
    </font>
    <font>
      <sz val="8"/>
      <name val="Arial"/>
      <family val="2"/>
      <charset val="238"/>
    </font>
    <font>
      <sz val="10"/>
      <name val="Arial"/>
      <family val="2"/>
      <charset val="238"/>
    </font>
    <font>
      <sz val="9"/>
      <name val="Arial"/>
      <family val="2"/>
      <charset val="238"/>
    </font>
    <font>
      <b/>
      <sz val="9"/>
      <name val="Arial"/>
      <family val="2"/>
      <charset val="238"/>
    </font>
    <font>
      <b/>
      <sz val="10"/>
      <name val="Arial ce"/>
      <charset val="238"/>
    </font>
    <font>
      <sz val="10"/>
      <name val="Arial CE"/>
      <charset val="238"/>
    </font>
    <font>
      <sz val="10"/>
      <color indexed="10"/>
      <name val="Arial"/>
      <family val="2"/>
      <charset val="238"/>
    </font>
    <font>
      <sz val="9"/>
      <name val="Arial"/>
      <family val="2"/>
      <charset val="238"/>
    </font>
    <font>
      <b/>
      <i/>
      <sz val="10"/>
      <name val="Arial"/>
      <family val="2"/>
      <charset val="238"/>
    </font>
    <font>
      <sz val="10"/>
      <color indexed="8"/>
      <name val="Arial"/>
      <family val="2"/>
      <charset val="238"/>
    </font>
    <font>
      <b/>
      <sz val="10"/>
      <color indexed="57"/>
      <name val="Arial"/>
      <family val="2"/>
      <charset val="238"/>
    </font>
    <font>
      <i/>
      <sz val="10"/>
      <name val="Arial"/>
      <family val="2"/>
      <charset val="238"/>
    </font>
    <font>
      <sz val="10"/>
      <name val="Arial"/>
      <family val="2"/>
      <charset val="238"/>
    </font>
    <font>
      <i/>
      <sz val="9"/>
      <name val="Arial"/>
      <family val="2"/>
      <charset val="238"/>
    </font>
    <font>
      <sz val="10"/>
      <color theme="1"/>
      <name val="Calibri"/>
      <family val="2"/>
      <charset val="238"/>
      <scheme val="minor"/>
    </font>
    <font>
      <b/>
      <sz val="9"/>
      <color theme="0"/>
      <name val="Arial"/>
      <family val="2"/>
      <charset val="238"/>
    </font>
    <font>
      <b/>
      <sz val="10"/>
      <color theme="0"/>
      <name val="Arial"/>
      <family val="2"/>
      <charset val="238"/>
    </font>
    <font>
      <sz val="10"/>
      <color rgb="FFFF0000"/>
      <name val="Arial"/>
      <family val="2"/>
      <charset val="238"/>
    </font>
    <font>
      <b/>
      <sz val="10"/>
      <color theme="1"/>
      <name val="Arial"/>
      <family val="2"/>
      <charset val="238"/>
    </font>
    <font>
      <sz val="10"/>
      <color theme="1"/>
      <name val="Arial"/>
      <family val="2"/>
      <charset val="238"/>
    </font>
    <font>
      <sz val="9"/>
      <color theme="1"/>
      <name val="Arial"/>
      <family val="2"/>
      <charset val="238"/>
    </font>
    <font>
      <sz val="10"/>
      <name val="Arial"/>
      <family val="2"/>
      <charset val="238"/>
    </font>
    <font>
      <sz val="9"/>
      <color theme="0" tint="-0.34998626667073579"/>
      <name val="Arial"/>
      <family val="2"/>
      <charset val="238"/>
    </font>
    <font>
      <sz val="10"/>
      <color theme="0" tint="-0.34998626667073579"/>
      <name val="Arial"/>
      <family val="2"/>
      <charset val="238"/>
    </font>
    <font>
      <b/>
      <sz val="9"/>
      <color theme="0" tint="-0.34998626667073579"/>
      <name val="Arial"/>
      <family val="2"/>
      <charset val="238"/>
    </font>
    <font>
      <b/>
      <sz val="10"/>
      <color theme="0" tint="-0.34998626667073579"/>
      <name val="Arial"/>
      <family val="2"/>
      <charset val="238"/>
    </font>
    <font>
      <sz val="9"/>
      <color rgb="FFFF0000"/>
      <name val="Arial"/>
      <family val="2"/>
      <charset val="238"/>
    </font>
    <font>
      <b/>
      <sz val="10"/>
      <color indexed="9"/>
      <name val="Arial"/>
      <family val="2"/>
      <charset val="238"/>
    </font>
  </fonts>
  <fills count="7">
    <fill>
      <patternFill patternType="none"/>
    </fill>
    <fill>
      <patternFill patternType="gray125"/>
    </fill>
    <fill>
      <patternFill patternType="lightGray"/>
    </fill>
    <fill>
      <patternFill patternType="solid">
        <fgColor theme="1"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rgb="FF99FFCC"/>
        <bgColor indexed="64"/>
      </patternFill>
    </fill>
  </fills>
  <borders count="6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0"/>
      </left>
      <right style="medium">
        <color theme="0"/>
      </right>
      <top style="medium">
        <color theme="0"/>
      </top>
      <bottom style="medium">
        <color theme="0"/>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style="double">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double">
        <color indexed="64"/>
      </right>
      <top/>
      <bottom/>
      <diagonal/>
    </border>
    <border>
      <left style="thin">
        <color indexed="64"/>
      </left>
      <right/>
      <top style="thin">
        <color indexed="64"/>
      </top>
      <bottom style="double">
        <color indexed="64"/>
      </bottom>
      <diagonal/>
    </border>
    <border>
      <left style="thin">
        <color indexed="64"/>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double">
        <color indexed="64"/>
      </bottom>
      <diagonal/>
    </border>
    <border>
      <left style="thin">
        <color indexed="64"/>
      </left>
      <right/>
      <top/>
      <bottom style="thin">
        <color indexed="64"/>
      </bottom>
      <diagonal/>
    </border>
    <border>
      <left style="medium">
        <color theme="0"/>
      </left>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diagonal/>
    </border>
    <border>
      <left/>
      <right/>
      <top style="double">
        <color indexed="64"/>
      </top>
      <bottom style="double">
        <color indexed="64"/>
      </bottom>
      <diagonal/>
    </border>
    <border>
      <left style="double">
        <color indexed="64"/>
      </left>
      <right style="thin">
        <color indexed="64"/>
      </right>
      <top/>
      <bottom/>
      <diagonal/>
    </border>
  </borders>
  <cellStyleXfs count="11">
    <xf numFmtId="0" fontId="0" fillId="0" borderId="0"/>
    <xf numFmtId="0" fontId="5" fillId="0" borderId="0">
      <alignment horizontal="center" vertical="top"/>
    </xf>
    <xf numFmtId="0" fontId="7" fillId="0" borderId="0"/>
    <xf numFmtId="0" fontId="20" fillId="0" borderId="0"/>
    <xf numFmtId="0" fontId="15" fillId="0" borderId="0"/>
    <xf numFmtId="0" fontId="18" fillId="2" borderId="0"/>
    <xf numFmtId="3" fontId="7" fillId="0" borderId="1" applyBorder="0">
      <alignment horizontal="right" vertical="center" wrapText="1" indent="1"/>
    </xf>
    <xf numFmtId="43" fontId="27" fillId="0" borderId="0" applyFont="0" applyFill="0" applyBorder="0" applyAlignment="0" applyProtection="0"/>
    <xf numFmtId="0" fontId="2" fillId="0" borderId="0"/>
    <xf numFmtId="3" fontId="2" fillId="0" borderId="1" applyBorder="0">
      <alignment horizontal="right" vertical="center" wrapText="1" indent="1"/>
    </xf>
    <xf numFmtId="0" fontId="1" fillId="0" borderId="0"/>
  </cellStyleXfs>
  <cellXfs count="978">
    <xf numFmtId="0" fontId="0" fillId="0" borderId="0" xfId="0"/>
    <xf numFmtId="0" fontId="0" fillId="0" borderId="0" xfId="0" applyAlignment="1">
      <alignment horizontal="center"/>
    </xf>
    <xf numFmtId="0" fontId="4" fillId="0" borderId="0" xfId="0" applyFont="1" applyAlignment="1"/>
    <xf numFmtId="0" fontId="0" fillId="0" borderId="0" xfId="0" applyBorder="1"/>
    <xf numFmtId="0" fontId="4" fillId="0" borderId="0" xfId="0" applyFont="1" applyBorder="1" applyAlignment="1">
      <alignment wrapText="1"/>
    </xf>
    <xf numFmtId="3" fontId="3" fillId="0" borderId="0" xfId="0" applyNumberFormat="1" applyFont="1" applyBorder="1" applyAlignment="1">
      <alignment horizontal="center" vertical="center" wrapText="1"/>
    </xf>
    <xf numFmtId="0" fontId="7" fillId="0" borderId="0" xfId="0" applyFont="1"/>
    <xf numFmtId="0" fontId="5" fillId="0" borderId="0" xfId="0" applyFont="1" applyBorder="1" applyAlignment="1"/>
    <xf numFmtId="0" fontId="5" fillId="0" borderId="0" xfId="0" applyFont="1" applyBorder="1" applyAlignment="1">
      <alignment wrapText="1"/>
    </xf>
    <xf numFmtId="49" fontId="7" fillId="0" borderId="0" xfId="0" applyNumberFormat="1" applyFont="1" applyBorder="1" applyAlignment="1">
      <alignment vertical="top"/>
    </xf>
    <xf numFmtId="49" fontId="7" fillId="0" borderId="0" xfId="0" applyNumberFormat="1" applyFont="1" applyBorder="1" applyAlignment="1"/>
    <xf numFmtId="3" fontId="7" fillId="0" borderId="4" xfId="0" applyNumberFormat="1" applyFont="1" applyBorder="1" applyAlignment="1">
      <alignment horizontal="right" vertical="center" wrapText="1" indent="1"/>
    </xf>
    <xf numFmtId="0" fontId="7" fillId="0" borderId="4" xfId="0" applyFont="1" applyBorder="1" applyAlignment="1">
      <alignment horizontal="right" vertical="center" wrapText="1" indent="1"/>
    </xf>
    <xf numFmtId="49" fontId="8" fillId="0" borderId="0" xfId="0" applyNumberFormat="1" applyFont="1" applyBorder="1" applyAlignment="1">
      <alignment vertical="center"/>
    </xf>
    <xf numFmtId="0" fontId="0" fillId="0" borderId="0" xfId="0" applyAlignment="1">
      <alignment vertical="center"/>
    </xf>
    <xf numFmtId="49" fontId="8" fillId="0" borderId="0" xfId="0" applyNumberFormat="1" applyFont="1" applyBorder="1" applyAlignment="1">
      <alignment vertical="center" wrapText="1"/>
    </xf>
    <xf numFmtId="49" fontId="8" fillId="0" borderId="0" xfId="0" applyNumberFormat="1" applyFont="1" applyBorder="1" applyAlignment="1"/>
    <xf numFmtId="3" fontId="0" fillId="0" borderId="0" xfId="0" applyNumberFormat="1"/>
    <xf numFmtId="3" fontId="7" fillId="0" borderId="4" xfId="0" applyNumberFormat="1" applyFont="1" applyBorder="1" applyAlignment="1">
      <alignment horizontal="right" vertical="center" wrapText="1" indent="2"/>
    </xf>
    <xf numFmtId="0" fontId="5" fillId="0" borderId="0" xfId="0" applyFont="1" applyBorder="1" applyAlignment="1">
      <alignment horizontal="center" vertical="center" wrapText="1"/>
    </xf>
    <xf numFmtId="3" fontId="5" fillId="0" borderId="0" xfId="0" applyNumberFormat="1" applyFont="1" applyBorder="1" applyAlignment="1">
      <alignment horizontal="center" vertical="center" wrapText="1"/>
    </xf>
    <xf numFmtId="1" fontId="0" fillId="0" borderId="0" xfId="0" applyNumberFormat="1"/>
    <xf numFmtId="0" fontId="0" fillId="0" borderId="0" xfId="0" applyAlignment="1">
      <alignment horizontal="center" vertical="center" wrapText="1"/>
    </xf>
    <xf numFmtId="0" fontId="0" fillId="0" borderId="0" xfId="0" applyAlignment="1">
      <alignment vertical="center" wrapText="1"/>
    </xf>
    <xf numFmtId="0" fontId="0" fillId="0" borderId="0" xfId="0" applyFill="1"/>
    <xf numFmtId="0" fontId="0" fillId="0" borderId="0" xfId="0" applyAlignment="1">
      <alignment horizontal="center" vertical="center"/>
    </xf>
    <xf numFmtId="0" fontId="0" fillId="0" borderId="0" xfId="0" applyBorder="1" applyAlignment="1">
      <alignment horizontal="center" vertical="center"/>
    </xf>
    <xf numFmtId="164" fontId="7" fillId="0" borderId="4" xfId="0" applyNumberFormat="1" applyFont="1" applyBorder="1" applyAlignment="1">
      <alignment horizontal="center" vertical="center" wrapText="1"/>
    </xf>
    <xf numFmtId="0" fontId="7" fillId="0" borderId="4" xfId="0" applyFont="1" applyBorder="1" applyAlignment="1">
      <alignment horizontal="right" vertical="center" wrapText="1" indent="2"/>
    </xf>
    <xf numFmtId="0" fontId="7" fillId="0" borderId="0" xfId="0" applyFont="1" applyAlignment="1">
      <alignment horizontal="center" vertical="center"/>
    </xf>
    <xf numFmtId="0" fontId="0" fillId="0" borderId="0" xfId="0" applyAlignment="1"/>
    <xf numFmtId="0" fontId="7" fillId="0" borderId="0" xfId="0" applyFont="1" applyBorder="1"/>
    <xf numFmtId="0" fontId="2" fillId="0" borderId="0" xfId="0" applyFont="1"/>
    <xf numFmtId="3" fontId="7" fillId="0" borderId="4" xfId="0" applyNumberFormat="1" applyFont="1" applyBorder="1" applyAlignment="1">
      <alignment horizontal="center" vertical="center" wrapText="1"/>
    </xf>
    <xf numFmtId="0" fontId="3" fillId="0" borderId="0" xfId="0" applyFont="1"/>
    <xf numFmtId="0" fontId="12" fillId="0" borderId="0" xfId="0" applyFont="1" applyAlignment="1">
      <alignment horizontal="center" vertical="center" wrapText="1"/>
    </xf>
    <xf numFmtId="0" fontId="0" fillId="0" borderId="0" xfId="0" applyFill="1" applyBorder="1"/>
    <xf numFmtId="164" fontId="5" fillId="0" borderId="4" xfId="0" applyNumberFormat="1" applyFont="1" applyBorder="1" applyAlignment="1">
      <alignment horizontal="center" vertical="center" wrapText="1"/>
    </xf>
    <xf numFmtId="0" fontId="5" fillId="0" borderId="0" xfId="0" applyFont="1"/>
    <xf numFmtId="3" fontId="13" fillId="0" borderId="0" xfId="0" applyNumberFormat="1" applyFont="1" applyBorder="1" applyAlignment="1">
      <alignment vertical="center" wrapText="1"/>
    </xf>
    <xf numFmtId="3" fontId="13" fillId="0" borderId="0" xfId="0" applyNumberFormat="1" applyFont="1" applyAlignment="1">
      <alignment vertical="center" wrapText="1"/>
    </xf>
    <xf numFmtId="3" fontId="13" fillId="0" borderId="0" xfId="0" applyNumberFormat="1" applyFont="1" applyFill="1" applyAlignment="1">
      <alignment vertical="center" wrapText="1"/>
    </xf>
    <xf numFmtId="3" fontId="13" fillId="0" borderId="0" xfId="0" applyNumberFormat="1" applyFont="1"/>
    <xf numFmtId="3" fontId="0" fillId="0" borderId="0" xfId="0" applyNumberFormat="1" applyAlignment="1">
      <alignment horizontal="center" vertical="center"/>
    </xf>
    <xf numFmtId="4" fontId="7" fillId="0" borderId="0" xfId="0" applyNumberFormat="1" applyFont="1" applyFill="1" applyBorder="1" applyAlignment="1">
      <alignment horizontal="center" vertical="center" wrapText="1"/>
    </xf>
    <xf numFmtId="4" fontId="16" fillId="0" borderId="0" xfId="0" applyNumberFormat="1" applyFont="1"/>
    <xf numFmtId="0" fontId="0" fillId="0" borderId="0" xfId="0" applyAlignment="1">
      <alignment horizontal="justify" vertical="top" wrapText="1"/>
    </xf>
    <xf numFmtId="164" fontId="0" fillId="0" borderId="0" xfId="0" applyNumberFormat="1"/>
    <xf numFmtId="3" fontId="9" fillId="0" borderId="0" xfId="0" applyNumberFormat="1" applyFont="1"/>
    <xf numFmtId="0" fontId="15" fillId="0" borderId="4" xfId="4" applyFont="1" applyFill="1" applyBorder="1" applyAlignment="1">
      <alignment horizontal="center" vertical="center" wrapText="1"/>
    </xf>
    <xf numFmtId="3" fontId="7" fillId="0" borderId="4" xfId="0" applyNumberFormat="1" applyFont="1" applyBorder="1" applyAlignment="1">
      <alignment horizontal="center" vertical="center"/>
    </xf>
    <xf numFmtId="0" fontId="14" fillId="0" borderId="0" xfId="0" applyFont="1" applyAlignment="1">
      <alignment horizontal="justify" vertical="top" wrapText="1"/>
    </xf>
    <xf numFmtId="0" fontId="17" fillId="0" borderId="0" xfId="0" applyFont="1" applyAlignment="1">
      <alignment horizontal="justify" vertical="top"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Fill="1" applyAlignment="1">
      <alignment horizontal="center" vertical="center" wrapText="1"/>
    </xf>
    <xf numFmtId="3" fontId="0" fillId="0" borderId="0" xfId="0" applyNumberFormat="1" applyAlignment="1"/>
    <xf numFmtId="49" fontId="13" fillId="0" borderId="0" xfId="0" applyNumberFormat="1" applyFont="1" applyAlignment="1">
      <alignment horizontal="left" vertical="center" wrapText="1"/>
    </xf>
    <xf numFmtId="0" fontId="0" fillId="0" borderId="0" xfId="0" applyAlignment="1">
      <alignment horizontal="right" vertical="center" wrapText="1" indent="2"/>
    </xf>
    <xf numFmtId="3" fontId="0" fillId="0" borderId="0" xfId="0" applyNumberFormat="1" applyAlignment="1">
      <alignment horizontal="right" vertical="center" wrapText="1" indent="2"/>
    </xf>
    <xf numFmtId="0" fontId="0" fillId="0" borderId="0" xfId="0" applyAlignment="1">
      <alignment horizontal="right" vertical="center" wrapText="1" indent="1"/>
    </xf>
    <xf numFmtId="164" fontId="0" fillId="0" borderId="0" xfId="0" applyNumberFormat="1" applyAlignment="1">
      <alignment horizontal="right" vertical="center" wrapText="1" indent="1"/>
    </xf>
    <xf numFmtId="3" fontId="7" fillId="0" borderId="0" xfId="6" applyBorder="1">
      <alignment horizontal="right" vertical="center" wrapText="1" indent="1"/>
    </xf>
    <xf numFmtId="3" fontId="5" fillId="0" borderId="0" xfId="6" applyFont="1" applyBorder="1">
      <alignment horizontal="right" vertical="center" wrapText="1" indent="1"/>
    </xf>
    <xf numFmtId="3" fontId="5" fillId="0" borderId="0" xfId="0" applyNumberFormat="1" applyFont="1" applyBorder="1" applyAlignment="1">
      <alignment horizontal="right" vertical="center" wrapText="1" indent="1"/>
    </xf>
    <xf numFmtId="164" fontId="5" fillId="0" borderId="0" xfId="0" applyNumberFormat="1" applyFont="1" applyBorder="1" applyAlignment="1">
      <alignment horizontal="center" vertical="center" wrapText="1"/>
    </xf>
    <xf numFmtId="3" fontId="5" fillId="0" borderId="0" xfId="0" applyNumberFormat="1" applyFont="1" applyFill="1" applyBorder="1" applyAlignment="1">
      <alignment horizontal="right" vertical="center" wrapText="1" indent="1"/>
    </xf>
    <xf numFmtId="3" fontId="5" fillId="0" borderId="0" xfId="0" applyNumberFormat="1" applyFont="1" applyFill="1" applyBorder="1" applyAlignment="1">
      <alignment horizontal="center" vertical="center" wrapText="1"/>
    </xf>
    <xf numFmtId="3" fontId="5" fillId="0" borderId="0" xfId="0" applyNumberFormat="1" applyFont="1" applyFill="1" applyBorder="1" applyAlignment="1">
      <alignment horizontal="right" vertical="center" wrapText="1" indent="2"/>
    </xf>
    <xf numFmtId="3" fontId="5" fillId="0" borderId="4" xfId="0" applyNumberFormat="1" applyFont="1" applyBorder="1" applyAlignment="1">
      <alignment horizontal="center" vertical="center" wrapText="1"/>
    </xf>
    <xf numFmtId="3" fontId="5" fillId="0" borderId="4" xfId="0" applyNumberFormat="1" applyFont="1" applyFill="1" applyBorder="1" applyAlignment="1">
      <alignment horizontal="center" vertical="center" wrapText="1"/>
    </xf>
    <xf numFmtId="0" fontId="7" fillId="0" borderId="0" xfId="2"/>
    <xf numFmtId="3" fontId="7" fillId="0" borderId="4" xfId="2" applyNumberFormat="1" applyFont="1" applyBorder="1" applyAlignment="1">
      <alignment horizontal="right" vertical="center" wrapText="1" indent="1"/>
    </xf>
    <xf numFmtId="4" fontId="7" fillId="0" borderId="4" xfId="2" applyNumberFormat="1" applyFont="1" applyBorder="1" applyAlignment="1">
      <alignment horizontal="center" vertical="center" wrapText="1"/>
    </xf>
    <xf numFmtId="0" fontId="7" fillId="0" borderId="4" xfId="2" applyBorder="1" applyAlignment="1">
      <alignment horizontal="right" vertical="center" indent="1"/>
    </xf>
    <xf numFmtId="3" fontId="7" fillId="0" borderId="4" xfId="2" applyNumberFormat="1" applyBorder="1" applyAlignment="1">
      <alignment horizontal="right" vertical="center" indent="1"/>
    </xf>
    <xf numFmtId="3" fontId="5" fillId="0" borderId="4" xfId="2" applyNumberFormat="1" applyFont="1" applyBorder="1" applyAlignment="1">
      <alignment horizontal="right" vertical="center" wrapText="1" indent="1"/>
    </xf>
    <xf numFmtId="4" fontId="5" fillId="0" borderId="4" xfId="2" applyNumberFormat="1" applyFont="1" applyBorder="1" applyAlignment="1">
      <alignment horizontal="center" vertical="center" wrapText="1"/>
    </xf>
    <xf numFmtId="3" fontId="7" fillId="0" borderId="0" xfId="2" applyNumberFormat="1"/>
    <xf numFmtId="0" fontId="7" fillId="0" borderId="0" xfId="2" applyBorder="1"/>
    <xf numFmtId="0" fontId="7" fillId="0" borderId="0" xfId="2" applyFont="1"/>
    <xf numFmtId="0" fontId="7" fillId="0" borderId="0" xfId="2" applyAlignment="1">
      <alignment horizontal="center" vertical="center" wrapText="1"/>
    </xf>
    <xf numFmtId="0" fontId="0" fillId="0" borderId="4" xfId="0" applyFill="1" applyBorder="1" applyAlignment="1">
      <alignment horizontal="center" vertical="center" wrapText="1"/>
    </xf>
    <xf numFmtId="3" fontId="7" fillId="0" borderId="4" xfId="0" applyNumberFormat="1" applyFont="1" applyFill="1" applyBorder="1" applyAlignment="1">
      <alignment horizontal="center" vertical="center" wrapText="1"/>
    </xf>
    <xf numFmtId="3" fontId="0" fillId="0" borderId="4" xfId="0" applyNumberFormat="1" applyFill="1" applyBorder="1" applyAlignment="1">
      <alignment horizontal="center" vertical="center" wrapText="1"/>
    </xf>
    <xf numFmtId="0" fontId="0" fillId="0" borderId="4" xfId="0" applyBorder="1" applyAlignment="1">
      <alignment horizontal="center" vertical="center"/>
    </xf>
    <xf numFmtId="0" fontId="7" fillId="0" borderId="0" xfId="0" applyFont="1" applyBorder="1" applyAlignment="1">
      <alignment horizontal="center" vertical="center"/>
    </xf>
    <xf numFmtId="3" fontId="0" fillId="0" borderId="4" xfId="0" applyNumberFormat="1" applyBorder="1" applyAlignment="1">
      <alignment horizontal="center" vertical="center" wrapText="1"/>
    </xf>
    <xf numFmtId="3" fontId="0" fillId="0" borderId="4" xfId="0" applyNumberFormat="1" applyBorder="1" applyAlignment="1">
      <alignment horizontal="center" vertical="center"/>
    </xf>
    <xf numFmtId="3" fontId="5" fillId="0" borderId="4" xfId="0" applyNumberFormat="1" applyFont="1" applyBorder="1" applyAlignment="1">
      <alignment horizontal="center" vertical="center"/>
    </xf>
    <xf numFmtId="3" fontId="7" fillId="0" borderId="0" xfId="6" applyBorder="1" applyAlignment="1">
      <alignment horizontal="center" vertical="center" wrapText="1"/>
    </xf>
    <xf numFmtId="3" fontId="5" fillId="0" borderId="0" xfId="6" applyFont="1" applyBorder="1" applyAlignment="1">
      <alignment horizontal="center" vertical="center" wrapText="1"/>
    </xf>
    <xf numFmtId="0" fontId="9" fillId="0" borderId="0" xfId="0" applyFont="1" applyBorder="1" applyAlignment="1">
      <alignment horizontal="center" vertical="center" wrapText="1"/>
    </xf>
    <xf numFmtId="0" fontId="0" fillId="0" borderId="0" xfId="0" applyBorder="1" applyAlignment="1">
      <alignment horizontal="center"/>
    </xf>
    <xf numFmtId="0" fontId="7" fillId="0" borderId="0" xfId="0" applyFont="1" applyBorder="1" applyAlignment="1">
      <alignment horizontal="center"/>
    </xf>
    <xf numFmtId="0" fontId="0" fillId="0" borderId="0" xfId="0" applyBorder="1" applyAlignment="1">
      <alignment horizontal="right" vertical="center" wrapText="1" indent="2"/>
    </xf>
    <xf numFmtId="0" fontId="0" fillId="0" borderId="0" xfId="0" applyBorder="1" applyAlignment="1">
      <alignment horizontal="right" vertical="center" wrapText="1" indent="1"/>
    </xf>
    <xf numFmtId="0" fontId="0" fillId="0" borderId="4" xfId="0" applyBorder="1" applyAlignment="1">
      <alignment horizontal="center" vertical="center" wrapText="1"/>
    </xf>
    <xf numFmtId="3" fontId="7" fillId="0" borderId="4" xfId="6" applyBorder="1" applyAlignment="1">
      <alignment horizontal="center" vertical="center" wrapText="1"/>
    </xf>
    <xf numFmtId="3" fontId="7" fillId="0" borderId="4" xfId="6" applyFont="1" applyBorder="1" applyAlignment="1">
      <alignment horizontal="center" vertical="center" wrapText="1"/>
    </xf>
    <xf numFmtId="0" fontId="7" fillId="0" borderId="4" xfId="6" applyNumberFormat="1" applyBorder="1" applyAlignment="1">
      <alignment horizontal="center" vertical="center" wrapText="1"/>
    </xf>
    <xf numFmtId="0" fontId="7" fillId="0" borderId="4" xfId="6" applyNumberFormat="1" applyFont="1" applyBorder="1" applyAlignment="1">
      <alignment horizontal="center" vertical="center" wrapText="1"/>
    </xf>
    <xf numFmtId="4" fontId="8" fillId="0" borderId="4" xfId="0" applyNumberFormat="1" applyFont="1" applyFill="1" applyBorder="1" applyAlignment="1">
      <alignment horizontal="center" vertical="center" wrapText="1"/>
    </xf>
    <xf numFmtId="0" fontId="0" fillId="0" borderId="0" xfId="0" applyBorder="1" applyAlignment="1"/>
    <xf numFmtId="0" fontId="15" fillId="0" borderId="4" xfId="4" applyFont="1" applyFill="1" applyBorder="1" applyAlignment="1">
      <alignment horizontal="right" vertical="center" wrapText="1" indent="1"/>
    </xf>
    <xf numFmtId="0" fontId="7" fillId="0" borderId="4" xfId="0" applyFont="1" applyFill="1" applyBorder="1" applyAlignment="1">
      <alignment horizontal="right" vertical="center" wrapText="1" indent="1"/>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horizontal="right" vertical="center" wrapText="1" indent="2"/>
    </xf>
    <xf numFmtId="0" fontId="5" fillId="0" borderId="0" xfId="0" applyFont="1" applyFill="1" applyBorder="1" applyAlignment="1">
      <alignment horizontal="right" vertical="center" wrapText="1" indent="1"/>
    </xf>
    <xf numFmtId="0" fontId="3" fillId="0" borderId="0" xfId="0" applyFont="1" applyAlignment="1">
      <alignment horizontal="center" vertical="center"/>
    </xf>
    <xf numFmtId="0" fontId="5" fillId="0" borderId="0"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2" fillId="3" borderId="6" xfId="0" applyFont="1" applyFill="1" applyBorder="1" applyAlignment="1">
      <alignment horizontal="center" vertical="center"/>
    </xf>
    <xf numFmtId="0" fontId="21" fillId="3" borderId="6" xfId="0" applyFont="1" applyFill="1" applyBorder="1" applyAlignment="1">
      <alignment horizontal="left" vertical="center" wrapText="1" indent="1"/>
    </xf>
    <xf numFmtId="3" fontId="7" fillId="0" borderId="4" xfId="6" applyBorder="1" applyAlignment="1">
      <alignment horizontal="right" vertical="center" wrapText="1" indent="2"/>
    </xf>
    <xf numFmtId="0" fontId="23" fillId="0" borderId="0" xfId="0" applyFont="1" applyAlignment="1"/>
    <xf numFmtId="0" fontId="5" fillId="4" borderId="6" xfId="0" applyFont="1" applyFill="1" applyBorder="1" applyAlignment="1">
      <alignment horizontal="center" vertical="center" wrapText="1"/>
    </xf>
    <xf numFmtId="0" fontId="9" fillId="4" borderId="6" xfId="0" applyFont="1" applyFill="1" applyBorder="1" applyAlignment="1">
      <alignment horizontal="left" vertical="center" wrapText="1" indent="1"/>
    </xf>
    <xf numFmtId="0" fontId="7" fillId="4" borderId="6" xfId="0" applyFont="1" applyFill="1" applyBorder="1" applyAlignment="1">
      <alignment horizontal="center" vertical="center" wrapText="1"/>
    </xf>
    <xf numFmtId="4" fontId="7" fillId="4" borderId="6" xfId="0" applyNumberFormat="1" applyFont="1" applyFill="1" applyBorder="1" applyAlignment="1">
      <alignment horizontal="center" vertical="center"/>
    </xf>
    <xf numFmtId="0" fontId="9" fillId="4" borderId="6" xfId="0" applyFont="1" applyFill="1" applyBorder="1" applyAlignment="1">
      <alignment horizontal="center" vertical="center" wrapText="1"/>
    </xf>
    <xf numFmtId="4" fontId="7" fillId="4" borderId="6" xfId="0" applyNumberFormat="1" applyFont="1" applyFill="1" applyBorder="1" applyAlignment="1">
      <alignment horizontal="center" vertical="center" wrapText="1"/>
    </xf>
    <xf numFmtId="2" fontId="7" fillId="4" borderId="6" xfId="0" applyNumberFormat="1" applyFont="1" applyFill="1" applyBorder="1" applyAlignment="1">
      <alignment horizontal="center" vertical="center" wrapText="1"/>
    </xf>
    <xf numFmtId="3" fontId="15" fillId="0" borderId="4" xfId="4" applyNumberFormat="1" applyFont="1" applyFill="1" applyBorder="1" applyAlignment="1">
      <alignment horizontal="center" vertical="center" wrapText="1"/>
    </xf>
    <xf numFmtId="10" fontId="5" fillId="0" borderId="0" xfId="0" applyNumberFormat="1" applyFont="1" applyFill="1"/>
    <xf numFmtId="10" fontId="0" fillId="0" borderId="0" xfId="0" applyNumberFormat="1" applyFill="1"/>
    <xf numFmtId="0" fontId="20" fillId="0" borderId="0" xfId="3"/>
    <xf numFmtId="0" fontId="20" fillId="0" borderId="0" xfId="3" applyBorder="1"/>
    <xf numFmtId="0" fontId="20" fillId="0" borderId="0" xfId="3" applyAlignment="1">
      <alignment horizontal="left" vertical="center"/>
    </xf>
    <xf numFmtId="0" fontId="25" fillId="0" borderId="4" xfId="3" applyFont="1" applyBorder="1" applyAlignment="1">
      <alignment horizontal="center" vertical="center" wrapText="1"/>
    </xf>
    <xf numFmtId="164" fontId="5" fillId="0" borderId="4" xfId="0" applyNumberFormat="1" applyFont="1" applyBorder="1" applyAlignment="1">
      <alignment horizontal="center" vertical="center"/>
    </xf>
    <xf numFmtId="0" fontId="7"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3" fontId="2" fillId="0" borderId="4" xfId="0" applyNumberFormat="1" applyFont="1" applyBorder="1" applyAlignment="1">
      <alignment horizontal="center" vertical="center" wrapText="1"/>
    </xf>
    <xf numFmtId="3" fontId="2" fillId="0" borderId="4" xfId="6" applyFont="1" applyBorder="1" applyAlignment="1">
      <alignment horizontal="right" vertical="center" wrapText="1" indent="2"/>
    </xf>
    <xf numFmtId="3" fontId="2" fillId="0" borderId="4" xfId="0" applyNumberFormat="1" applyFont="1" applyFill="1" applyBorder="1" applyAlignment="1">
      <alignment horizontal="center" vertical="center" wrapText="1"/>
    </xf>
    <xf numFmtId="0" fontId="2" fillId="0" borderId="0" xfId="0" applyFont="1" applyFill="1"/>
    <xf numFmtId="0" fontId="2" fillId="0" borderId="0" xfId="0" applyFont="1" applyAlignment="1"/>
    <xf numFmtId="0" fontId="2" fillId="0" borderId="0" xfId="0" applyFont="1" applyBorder="1"/>
    <xf numFmtId="0" fontId="21" fillId="0" borderId="0" xfId="0" applyFont="1" applyFill="1" applyAlignment="1">
      <alignment horizontal="center" vertical="center"/>
    </xf>
    <xf numFmtId="0" fontId="21" fillId="0" borderId="0" xfId="0" applyFont="1" applyFill="1" applyBorder="1" applyAlignment="1">
      <alignment horizontal="center" wrapText="1"/>
    </xf>
    <xf numFmtId="3" fontId="11" fillId="0" borderId="4" xfId="0" applyNumberFormat="1" applyFont="1" applyFill="1" applyBorder="1" applyAlignment="1">
      <alignment horizontal="right" vertical="center" wrapText="1" indent="2"/>
    </xf>
    <xf numFmtId="3" fontId="11" fillId="0" borderId="4" xfId="0" applyNumberFormat="1" applyFont="1" applyFill="1" applyBorder="1" applyAlignment="1">
      <alignment horizontal="right" vertical="center" wrapText="1" indent="3"/>
    </xf>
    <xf numFmtId="4" fontId="11" fillId="0" borderId="4" xfId="0" applyNumberFormat="1" applyFont="1" applyFill="1" applyBorder="1" applyAlignment="1">
      <alignment horizontal="center" vertical="center" wrapText="1"/>
    </xf>
    <xf numFmtId="4" fontId="7" fillId="0" borderId="4" xfId="6" applyNumberFormat="1" applyFill="1" applyBorder="1" applyAlignment="1">
      <alignment horizontal="center" vertical="center" wrapText="1"/>
    </xf>
    <xf numFmtId="3" fontId="2" fillId="0" borderId="4" xfId="2" applyNumberFormat="1" applyFont="1" applyBorder="1" applyAlignment="1">
      <alignment horizontal="right" vertical="center" wrapText="1" indent="1"/>
    </xf>
    <xf numFmtId="4" fontId="2" fillId="0" borderId="4" xfId="2" applyNumberFormat="1" applyFont="1" applyBorder="1" applyAlignment="1">
      <alignment horizontal="center" vertical="center" wrapText="1"/>
    </xf>
    <xf numFmtId="0" fontId="2" fillId="0" borderId="4" xfId="2" applyFont="1" applyBorder="1" applyAlignment="1">
      <alignment horizontal="right" vertical="center" wrapText="1" indent="1"/>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wrapText="1" indent="2"/>
    </xf>
    <xf numFmtId="0" fontId="5" fillId="0" borderId="0" xfId="0" applyFont="1" applyFill="1" applyBorder="1" applyAlignment="1">
      <alignment horizontal="right" vertical="center" wrapText="1" indent="1"/>
    </xf>
    <xf numFmtId="0" fontId="7" fillId="0" borderId="4" xfId="0" applyFont="1" applyBorder="1" applyAlignment="1">
      <alignment horizontal="center" vertical="center"/>
    </xf>
    <xf numFmtId="3" fontId="7" fillId="0" borderId="4" xfId="0" applyNumberFormat="1" applyFont="1" applyFill="1" applyBorder="1" applyAlignment="1">
      <alignment horizontal="right" vertical="center" wrapText="1" indent="2"/>
    </xf>
    <xf numFmtId="0" fontId="7" fillId="0" borderId="0" xfId="0" applyFont="1" applyBorder="1" applyAlignment="1"/>
    <xf numFmtId="3" fontId="7" fillId="0" borderId="4" xfId="6" applyBorder="1">
      <alignment horizontal="right" vertical="center" wrapText="1" indent="1"/>
    </xf>
    <xf numFmtId="164" fontId="0" fillId="0" borderId="0" xfId="0" applyNumberFormat="1" applyBorder="1" applyAlignment="1">
      <alignment horizontal="right" vertical="center" wrapText="1" indent="1"/>
    </xf>
    <xf numFmtId="165" fontId="0" fillId="0" borderId="0" xfId="0" applyNumberFormat="1" applyBorder="1" applyAlignment="1">
      <alignment horizontal="right" vertical="center" wrapText="1" indent="1"/>
    </xf>
    <xf numFmtId="3" fontId="7" fillId="0" borderId="4" xfId="0" applyNumberFormat="1" applyFont="1" applyFill="1" applyBorder="1" applyAlignment="1">
      <alignment horizontal="right" vertical="center" wrapText="1" indent="6"/>
    </xf>
    <xf numFmtId="3" fontId="2" fillId="0" borderId="4" xfId="0" applyNumberFormat="1" applyFont="1" applyBorder="1" applyAlignment="1">
      <alignment horizontal="right" vertical="center" wrapText="1" indent="2"/>
    </xf>
    <xf numFmtId="3" fontId="8" fillId="0" borderId="4" xfId="0" applyNumberFormat="1" applyFont="1" applyFill="1" applyBorder="1" applyAlignment="1">
      <alignment horizontal="right" vertical="center" wrapText="1" indent="2"/>
    </xf>
    <xf numFmtId="3" fontId="8" fillId="0" borderId="4" xfId="0" applyNumberFormat="1" applyFont="1" applyFill="1" applyBorder="1" applyAlignment="1">
      <alignment horizontal="right" vertical="center" wrapText="1" indent="1"/>
    </xf>
    <xf numFmtId="4" fontId="9" fillId="0" borderId="0" xfId="0" applyNumberFormat="1" applyFont="1" applyFill="1" applyBorder="1" applyAlignment="1">
      <alignment horizontal="center" vertical="center" wrapText="1"/>
    </xf>
    <xf numFmtId="3" fontId="9" fillId="0" borderId="0" xfId="0" applyNumberFormat="1" applyFont="1" applyFill="1" applyBorder="1" applyAlignment="1">
      <alignment horizontal="right" vertical="center" wrapText="1" indent="2"/>
    </xf>
    <xf numFmtId="3" fontId="9" fillId="0" borderId="0" xfId="0" applyNumberFormat="1" applyFont="1" applyFill="1" applyBorder="1" applyAlignment="1">
      <alignment horizontal="right" vertical="center" wrapText="1" indent="1"/>
    </xf>
    <xf numFmtId="3"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25" fillId="0" borderId="2" xfId="3" applyFont="1" applyBorder="1" applyAlignment="1">
      <alignment horizontal="center" vertical="center" wrapText="1"/>
    </xf>
    <xf numFmtId="164" fontId="2" fillId="4" borderId="6" xfId="0" applyNumberFormat="1" applyFont="1" applyFill="1" applyBorder="1" applyAlignment="1">
      <alignment horizontal="center" vertical="center" wrapText="1"/>
    </xf>
    <xf numFmtId="4" fontId="2" fillId="4" borderId="6" xfId="0" applyNumberFormat="1" applyFont="1" applyFill="1" applyBorder="1" applyAlignment="1">
      <alignment horizontal="center" vertical="center" wrapText="1"/>
    </xf>
    <xf numFmtId="3" fontId="7" fillId="0" borderId="2" xfId="0" applyNumberFormat="1" applyFont="1" applyBorder="1" applyAlignment="1">
      <alignment horizontal="right" vertical="center" wrapText="1" indent="2"/>
    </xf>
    <xf numFmtId="164" fontId="7" fillId="0" borderId="2" xfId="0" applyNumberFormat="1" applyFont="1" applyBorder="1" applyAlignment="1">
      <alignment horizontal="center" vertical="center" wrapText="1"/>
    </xf>
    <xf numFmtId="0" fontId="5"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7" fillId="0" borderId="3" xfId="0" applyFont="1" applyBorder="1" applyAlignment="1">
      <alignment horizontal="right" vertical="center" wrapText="1" indent="2"/>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3" fontId="7" fillId="0" borderId="9" xfId="0" applyNumberFormat="1" applyFont="1" applyBorder="1" applyAlignment="1">
      <alignment horizontal="right" vertical="center" wrapText="1" indent="2"/>
    </xf>
    <xf numFmtId="164" fontId="7" fillId="0" borderId="9" xfId="0" applyNumberFormat="1" applyFont="1" applyBorder="1" applyAlignment="1">
      <alignment horizontal="center" vertical="center" wrapText="1"/>
    </xf>
    <xf numFmtId="3" fontId="7" fillId="0" borderId="9" xfId="6" applyBorder="1" applyAlignment="1">
      <alignment horizontal="right" vertical="center" wrapText="1" indent="2"/>
    </xf>
    <xf numFmtId="164" fontId="7" fillId="0" borderId="10" xfId="0" applyNumberFormat="1" applyFont="1" applyBorder="1" applyAlignment="1">
      <alignment horizontal="center" vertical="center" wrapText="1"/>
    </xf>
    <xf numFmtId="164" fontId="7" fillId="0" borderId="20" xfId="0" applyNumberFormat="1" applyFont="1" applyBorder="1" applyAlignment="1">
      <alignment horizontal="center" vertical="center" wrapText="1"/>
    </xf>
    <xf numFmtId="0" fontId="5" fillId="0" borderId="21" xfId="0" applyFont="1" applyFill="1" applyBorder="1" applyAlignment="1">
      <alignment horizontal="center" vertical="center" wrapText="1"/>
    </xf>
    <xf numFmtId="3" fontId="7" fillId="0" borderId="5" xfId="0" applyNumberFormat="1" applyFont="1" applyBorder="1" applyAlignment="1">
      <alignment horizontal="right" vertical="center" wrapText="1" indent="2"/>
    </xf>
    <xf numFmtId="164" fontId="7" fillId="0" borderId="5" xfId="0" applyNumberFormat="1" applyFont="1" applyBorder="1" applyAlignment="1">
      <alignment horizontal="center" vertical="center" wrapText="1"/>
    </xf>
    <xf numFmtId="3" fontId="7" fillId="0" borderId="5" xfId="6" applyBorder="1" applyAlignment="1">
      <alignment horizontal="right" vertical="center" wrapText="1" indent="2"/>
    </xf>
    <xf numFmtId="164" fontId="7" fillId="0" borderId="23" xfId="0" applyNumberFormat="1" applyFont="1" applyBorder="1" applyAlignment="1">
      <alignment horizontal="center" vertical="center" wrapText="1"/>
    </xf>
    <xf numFmtId="0" fontId="5" fillId="0" borderId="7" xfId="0" applyFont="1" applyFill="1" applyBorder="1" applyAlignment="1">
      <alignment horizontal="center" vertical="center" wrapText="1"/>
    </xf>
    <xf numFmtId="3" fontId="5" fillId="0" borderId="24" xfId="0" applyNumberFormat="1" applyFont="1" applyBorder="1" applyAlignment="1">
      <alignment horizontal="right" vertical="center" wrapText="1" indent="2"/>
    </xf>
    <xf numFmtId="3" fontId="5" fillId="0" borderId="25" xfId="0" applyNumberFormat="1" applyFont="1" applyBorder="1" applyAlignment="1">
      <alignment horizontal="right" vertical="center" wrapText="1" indent="2"/>
    </xf>
    <xf numFmtId="164" fontId="5" fillId="0" borderId="25" xfId="0" applyNumberFormat="1" applyFont="1" applyBorder="1" applyAlignment="1">
      <alignment horizontal="center" vertical="center" wrapText="1"/>
    </xf>
    <xf numFmtId="3" fontId="5" fillId="0" borderId="25" xfId="6" applyFont="1" applyBorder="1" applyAlignment="1">
      <alignment horizontal="right" vertical="center" wrapText="1" indent="2"/>
    </xf>
    <xf numFmtId="164" fontId="5" fillId="0" borderId="26" xfId="0" applyNumberFormat="1" applyFont="1" applyBorder="1" applyAlignment="1">
      <alignment horizontal="center" vertical="center" wrapText="1"/>
    </xf>
    <xf numFmtId="0" fontId="5" fillId="0" borderId="18" xfId="0" applyFont="1" applyFill="1" applyBorder="1" applyAlignment="1">
      <alignment horizontal="center" vertical="center" wrapText="1"/>
    </xf>
    <xf numFmtId="0" fontId="7" fillId="0" borderId="27" xfId="0" applyFont="1" applyBorder="1" applyAlignment="1">
      <alignment horizontal="right" vertical="center" wrapText="1" indent="2"/>
    </xf>
    <xf numFmtId="0" fontId="7" fillId="0" borderId="5" xfId="0" applyFont="1" applyBorder="1" applyAlignment="1">
      <alignment horizontal="right" vertical="center" wrapText="1" indent="2"/>
    </xf>
    <xf numFmtId="3" fontId="7" fillId="0" borderId="5" xfId="6" applyBorder="1">
      <alignment horizontal="right" vertical="center" wrapText="1" indent="1"/>
    </xf>
    <xf numFmtId="3" fontId="5" fillId="0" borderId="28" xfId="0" applyNumberFormat="1" applyFont="1" applyBorder="1" applyAlignment="1">
      <alignment horizontal="right" vertical="center" wrapText="1" indent="2"/>
    </xf>
    <xf numFmtId="3" fontId="5" fillId="0" borderId="25" xfId="6" applyFont="1" applyBorder="1">
      <alignment horizontal="right" vertical="center" wrapText="1" indent="1"/>
    </xf>
    <xf numFmtId="3" fontId="7" fillId="0" borderId="3" xfId="0" applyNumberFormat="1" applyFont="1" applyFill="1" applyBorder="1" applyAlignment="1">
      <alignment horizontal="right" vertical="center" wrapText="1" indent="2"/>
    </xf>
    <xf numFmtId="3" fontId="7" fillId="0" borderId="3" xfId="0" applyNumberFormat="1" applyFont="1" applyBorder="1" applyAlignment="1">
      <alignment horizontal="right" vertical="center" wrapText="1" indent="2"/>
    </xf>
    <xf numFmtId="3" fontId="7" fillId="0" borderId="1" xfId="0" applyNumberFormat="1" applyFont="1" applyFill="1" applyBorder="1" applyAlignment="1">
      <alignment horizontal="right" vertical="center" wrapText="1" indent="2"/>
    </xf>
    <xf numFmtId="3" fontId="7" fillId="0" borderId="2" xfId="0" applyNumberFormat="1" applyFont="1" applyBorder="1" applyAlignment="1">
      <alignment horizontal="right" vertical="center" wrapText="1" indent="1"/>
    </xf>
    <xf numFmtId="3" fontId="7" fillId="0" borderId="2" xfId="6" applyBorder="1">
      <alignment horizontal="right" vertical="center" wrapText="1" indent="1"/>
    </xf>
    <xf numFmtId="3" fontId="7" fillId="0" borderId="27" xfId="0" applyNumberFormat="1" applyFont="1" applyBorder="1" applyAlignment="1">
      <alignment horizontal="right" vertical="center" wrapText="1" indent="2"/>
    </xf>
    <xf numFmtId="3" fontId="7" fillId="0" borderId="5" xfId="0" applyNumberFormat="1" applyFont="1" applyBorder="1" applyAlignment="1">
      <alignment horizontal="right" vertical="center" wrapText="1" indent="1"/>
    </xf>
    <xf numFmtId="3" fontId="5" fillId="0" borderId="28" xfId="0" applyNumberFormat="1" applyFont="1" applyFill="1" applyBorder="1" applyAlignment="1">
      <alignment horizontal="right" vertical="center" wrapText="1" indent="2"/>
    </xf>
    <xf numFmtId="3" fontId="5" fillId="0" borderId="25" xfId="0" applyNumberFormat="1" applyFont="1" applyBorder="1" applyAlignment="1">
      <alignment horizontal="right" vertical="center" wrapText="1" indent="1"/>
    </xf>
    <xf numFmtId="4" fontId="7" fillId="0" borderId="20" xfId="6" applyNumberFormat="1" applyFill="1" applyBorder="1" applyAlignment="1">
      <alignment horizontal="center" vertical="center" wrapText="1"/>
    </xf>
    <xf numFmtId="3" fontId="11" fillId="0" borderId="2" xfId="0" applyNumberFormat="1" applyFont="1" applyFill="1" applyBorder="1" applyAlignment="1">
      <alignment horizontal="right" vertical="center" wrapText="1" indent="2"/>
    </xf>
    <xf numFmtId="3" fontId="11" fillId="0" borderId="2" xfId="0" applyNumberFormat="1" applyFont="1" applyFill="1" applyBorder="1" applyAlignment="1">
      <alignment horizontal="right" vertical="center" wrapText="1" indent="3"/>
    </xf>
    <xf numFmtId="4" fontId="11" fillId="0" borderId="2" xfId="0" applyNumberFormat="1" applyFont="1" applyFill="1" applyBorder="1" applyAlignment="1">
      <alignment horizontal="center" vertical="center" wrapText="1"/>
    </xf>
    <xf numFmtId="4" fontId="7" fillId="0" borderId="2" xfId="6" applyNumberFormat="1" applyFill="1" applyBorder="1" applyAlignment="1">
      <alignment horizontal="center" vertical="center" wrapText="1"/>
    </xf>
    <xf numFmtId="4" fontId="7" fillId="0" borderId="29" xfId="6" applyNumberFormat="1" applyFill="1" applyBorder="1" applyAlignment="1">
      <alignment horizontal="center" vertical="center" wrapText="1"/>
    </xf>
    <xf numFmtId="0" fontId="11" fillId="0" borderId="11" xfId="0" applyFont="1" applyFill="1" applyBorder="1" applyAlignment="1">
      <alignment horizontal="center" vertical="center" wrapText="1"/>
    </xf>
    <xf numFmtId="3" fontId="7" fillId="0" borderId="11" xfId="6" applyFill="1" applyBorder="1" applyAlignment="1">
      <alignment horizontal="center" vertical="center" wrapText="1"/>
    </xf>
    <xf numFmtId="3" fontId="7" fillId="0" borderId="12" xfId="6" applyFill="1" applyBorder="1" applyAlignment="1">
      <alignment horizontal="center" vertical="center" wrapText="1"/>
    </xf>
    <xf numFmtId="3" fontId="11" fillId="0" borderId="1" xfId="0" applyNumberFormat="1" applyFont="1" applyFill="1" applyBorder="1" applyAlignment="1">
      <alignment horizontal="right" vertical="center" wrapText="1" indent="2"/>
    </xf>
    <xf numFmtId="3" fontId="11" fillId="0" borderId="3" xfId="0" applyNumberFormat="1" applyFont="1" applyFill="1" applyBorder="1" applyAlignment="1">
      <alignment horizontal="right" vertical="center" wrapText="1" indent="2"/>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1" xfId="0" applyFont="1" applyFill="1" applyBorder="1" applyAlignment="1">
      <alignment horizontal="center" vertical="center" wrapText="1"/>
    </xf>
    <xf numFmtId="3" fontId="11" fillId="0" borderId="27" xfId="0" applyNumberFormat="1" applyFont="1" applyFill="1" applyBorder="1" applyAlignment="1">
      <alignment horizontal="right" vertical="center" wrapText="1" indent="2"/>
    </xf>
    <xf numFmtId="3" fontId="11" fillId="0" borderId="5" xfId="0" applyNumberFormat="1" applyFont="1" applyFill="1" applyBorder="1" applyAlignment="1">
      <alignment horizontal="right" vertical="center" wrapText="1" indent="3"/>
    </xf>
    <xf numFmtId="4" fontId="11" fillId="0" borderId="5" xfId="0" applyNumberFormat="1" applyFont="1" applyFill="1" applyBorder="1" applyAlignment="1">
      <alignment horizontal="center" vertical="center" wrapText="1"/>
    </xf>
    <xf numFmtId="4" fontId="7" fillId="0" borderId="5" xfId="6" applyNumberFormat="1" applyFill="1" applyBorder="1" applyAlignment="1">
      <alignment horizontal="center" vertical="center" wrapText="1"/>
    </xf>
    <xf numFmtId="3" fontId="11" fillId="0" borderId="5" xfId="0" applyNumberFormat="1" applyFont="1" applyFill="1" applyBorder="1" applyAlignment="1">
      <alignment horizontal="right" vertical="center" wrapText="1" indent="2"/>
    </xf>
    <xf numFmtId="4" fontId="7" fillId="0" borderId="23" xfId="6" applyNumberForma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28" xfId="0" applyNumberFormat="1" applyFont="1" applyFill="1" applyBorder="1" applyAlignment="1">
      <alignment horizontal="right" vertical="center" wrapText="1" indent="2"/>
    </xf>
    <xf numFmtId="3" fontId="10" fillId="0" borderId="25" xfId="0" applyNumberFormat="1" applyFont="1" applyFill="1" applyBorder="1" applyAlignment="1">
      <alignment horizontal="right" vertical="center" wrapText="1" indent="3"/>
    </xf>
    <xf numFmtId="4" fontId="10" fillId="0" borderId="25" xfId="0" applyNumberFormat="1" applyFont="1" applyFill="1" applyBorder="1" applyAlignment="1">
      <alignment horizontal="center" vertical="center" wrapText="1"/>
    </xf>
    <xf numFmtId="4" fontId="5" fillId="0" borderId="25" xfId="6" applyNumberFormat="1" applyFont="1" applyFill="1" applyBorder="1" applyAlignment="1">
      <alignment horizontal="center" vertical="center" wrapText="1"/>
    </xf>
    <xf numFmtId="3" fontId="10" fillId="0" borderId="25" xfId="0" applyNumberFormat="1" applyFont="1" applyFill="1" applyBorder="1" applyAlignment="1">
      <alignment horizontal="right" vertical="center" wrapText="1" indent="2"/>
    </xf>
    <xf numFmtId="4" fontId="5" fillId="0" borderId="26" xfId="6" applyNumberFormat="1" applyFont="1" applyFill="1" applyBorder="1" applyAlignment="1">
      <alignment horizontal="center" vertical="center" wrapText="1"/>
    </xf>
    <xf numFmtId="4" fontId="7" fillId="0" borderId="20" xfId="2" applyNumberFormat="1" applyFont="1" applyBorder="1" applyAlignment="1">
      <alignment horizontal="center" vertical="center" wrapText="1"/>
    </xf>
    <xf numFmtId="4" fontId="5" fillId="0" borderId="20" xfId="2" applyNumberFormat="1" applyFont="1" applyBorder="1" applyAlignment="1">
      <alignment horizontal="center" vertical="center" wrapText="1"/>
    </xf>
    <xf numFmtId="3" fontId="7" fillId="0" borderId="2" xfId="2" applyNumberFormat="1" applyFont="1" applyBorder="1" applyAlignment="1">
      <alignment horizontal="right" vertical="center" wrapText="1" indent="1"/>
    </xf>
    <xf numFmtId="4" fontId="7" fillId="0" borderId="2" xfId="2" applyNumberFormat="1" applyFont="1" applyBorder="1" applyAlignment="1">
      <alignment horizontal="center" vertical="center" wrapText="1"/>
    </xf>
    <xf numFmtId="4" fontId="7" fillId="0" borderId="29" xfId="2" applyNumberFormat="1" applyFont="1" applyBorder="1" applyAlignment="1">
      <alignment horizontal="center" vertical="center" wrapText="1"/>
    </xf>
    <xf numFmtId="0" fontId="7" fillId="0" borderId="11" xfId="2" applyFont="1" applyFill="1" applyBorder="1" applyAlignment="1">
      <alignment horizontal="center" vertical="center" wrapText="1"/>
    </xf>
    <xf numFmtId="0" fontId="7" fillId="0" borderId="12" xfId="2" applyFont="1" applyFill="1" applyBorder="1" applyAlignment="1">
      <alignment horizontal="center" vertical="center" wrapText="1"/>
    </xf>
    <xf numFmtId="0" fontId="7" fillId="0" borderId="1" xfId="2" applyFont="1" applyBorder="1" applyAlignment="1">
      <alignment horizontal="center" vertical="center" wrapText="1"/>
    </xf>
    <xf numFmtId="0" fontId="7" fillId="0" borderId="3" xfId="2" applyFont="1" applyBorder="1" applyAlignment="1">
      <alignment horizontal="center" vertical="center" wrapText="1"/>
    </xf>
    <xf numFmtId="0" fontId="5" fillId="0" borderId="3" xfId="2" applyFont="1" applyFill="1" applyBorder="1" applyAlignment="1">
      <alignment horizontal="center" vertical="center" wrapText="1"/>
    </xf>
    <xf numFmtId="0" fontId="5" fillId="0" borderId="14" xfId="2" applyFont="1" applyBorder="1" applyAlignment="1">
      <alignment horizontal="center" vertical="center"/>
    </xf>
    <xf numFmtId="0" fontId="5" fillId="0" borderId="13" xfId="2" applyFont="1" applyFill="1" applyBorder="1" applyAlignment="1">
      <alignment horizontal="center" vertical="center" wrapText="1"/>
    </xf>
    <xf numFmtId="3" fontId="5" fillId="0" borderId="9" xfId="2" applyNumberFormat="1" applyFont="1" applyBorder="1" applyAlignment="1">
      <alignment horizontal="right" vertical="center" wrapText="1" indent="1"/>
    </xf>
    <xf numFmtId="4" fontId="5" fillId="0" borderId="9" xfId="2" applyNumberFormat="1" applyFont="1" applyBorder="1" applyAlignment="1">
      <alignment horizontal="center" vertical="center" wrapText="1"/>
    </xf>
    <xf numFmtId="4" fontId="5" fillId="0" borderId="10" xfId="2" applyNumberFormat="1"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27" xfId="2" applyFont="1" applyBorder="1" applyAlignment="1">
      <alignment horizontal="center" vertical="center" wrapText="1"/>
    </xf>
    <xf numFmtId="3" fontId="2" fillId="0" borderId="5" xfId="2" applyNumberFormat="1" applyFont="1" applyBorder="1" applyAlignment="1">
      <alignment horizontal="right" vertical="center" wrapText="1" indent="1"/>
    </xf>
    <xf numFmtId="4" fontId="2" fillId="0" borderId="5" xfId="2" applyNumberFormat="1" applyFont="1" applyBorder="1" applyAlignment="1">
      <alignment horizontal="center" vertical="center" wrapText="1"/>
    </xf>
    <xf numFmtId="4" fontId="2" fillId="0" borderId="23" xfId="2" applyNumberFormat="1" applyFont="1" applyBorder="1" applyAlignment="1">
      <alignment horizontal="center" vertical="center" wrapText="1"/>
    </xf>
    <xf numFmtId="3" fontId="5" fillId="0" borderId="11" xfId="2" applyNumberFormat="1" applyFont="1" applyBorder="1" applyAlignment="1">
      <alignment horizontal="right" vertical="center" wrapText="1" indent="1"/>
    </xf>
    <xf numFmtId="4" fontId="5" fillId="0" borderId="11" xfId="2" applyNumberFormat="1" applyFont="1" applyBorder="1" applyAlignment="1">
      <alignment horizontal="center" vertical="center"/>
    </xf>
    <xf numFmtId="4" fontId="5" fillId="0" borderId="12" xfId="2" applyNumberFormat="1" applyFont="1" applyBorder="1" applyAlignment="1">
      <alignment horizontal="center" vertical="center"/>
    </xf>
    <xf numFmtId="4" fontId="2" fillId="0" borderId="20" xfId="2" applyNumberFormat="1" applyFont="1" applyBorder="1" applyAlignment="1">
      <alignment horizontal="center" vertical="center" wrapText="1"/>
    </xf>
    <xf numFmtId="3" fontId="2" fillId="0" borderId="2" xfId="2" applyNumberFormat="1" applyFont="1" applyBorder="1" applyAlignment="1">
      <alignment horizontal="right" vertical="center" wrapText="1" indent="1"/>
    </xf>
    <xf numFmtId="4" fontId="2" fillId="0" borderId="2" xfId="2" applyNumberFormat="1" applyFont="1" applyBorder="1" applyAlignment="1">
      <alignment horizontal="center" vertical="center" wrapText="1"/>
    </xf>
    <xf numFmtId="4" fontId="2" fillId="0" borderId="29" xfId="2" applyNumberFormat="1" applyFont="1" applyBorder="1" applyAlignment="1">
      <alignment horizontal="center" vertical="center" wrapText="1"/>
    </xf>
    <xf numFmtId="0" fontId="2" fillId="0" borderId="11" xfId="2" applyFont="1" applyFill="1" applyBorder="1" applyAlignment="1">
      <alignment horizontal="center" vertical="center" wrapText="1"/>
    </xf>
    <xf numFmtId="0" fontId="2" fillId="0" borderId="12"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3" xfId="2" applyFont="1" applyBorder="1" applyAlignment="1">
      <alignment horizontal="center" vertical="center" wrapText="1"/>
    </xf>
    <xf numFmtId="0" fontId="2" fillId="0" borderId="3"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27" xfId="2" applyFont="1" applyBorder="1" applyAlignment="1">
      <alignment horizontal="center" vertical="center" wrapText="1"/>
    </xf>
    <xf numFmtId="3" fontId="7" fillId="0" borderId="5" xfId="2" applyNumberFormat="1" applyFont="1" applyBorder="1" applyAlignment="1">
      <alignment horizontal="right" vertical="center" wrapText="1" indent="1"/>
    </xf>
    <xf numFmtId="4" fontId="7" fillId="0" borderId="5" xfId="2" applyNumberFormat="1" applyFont="1" applyBorder="1" applyAlignment="1">
      <alignment horizontal="center" vertical="center" wrapText="1"/>
    </xf>
    <xf numFmtId="4" fontId="7" fillId="0" borderId="23" xfId="2" applyNumberFormat="1" applyFont="1" applyBorder="1" applyAlignment="1">
      <alignment horizontal="center" vertical="center" wrapText="1"/>
    </xf>
    <xf numFmtId="3" fontId="7" fillId="0" borderId="20" xfId="0" applyNumberFormat="1" applyFont="1" applyFill="1" applyBorder="1" applyAlignment="1">
      <alignment horizontal="right" vertical="center" wrapText="1" indent="6"/>
    </xf>
    <xf numFmtId="3" fontId="7" fillId="0" borderId="2" xfId="0" applyNumberFormat="1" applyFont="1" applyFill="1" applyBorder="1" applyAlignment="1">
      <alignment horizontal="right" vertical="center" wrapText="1" indent="6"/>
    </xf>
    <xf numFmtId="3" fontId="7" fillId="0" borderId="29" xfId="0" applyNumberFormat="1" applyFont="1" applyFill="1" applyBorder="1" applyAlignment="1">
      <alignment horizontal="right" vertical="center" wrapText="1" indent="6"/>
    </xf>
    <xf numFmtId="3" fontId="7" fillId="0" borderId="1" xfId="0" applyNumberFormat="1" applyFont="1" applyFill="1" applyBorder="1" applyAlignment="1">
      <alignment horizontal="right" vertical="center" wrapText="1" indent="7"/>
    </xf>
    <xf numFmtId="3" fontId="7" fillId="0" borderId="3" xfId="0" applyNumberFormat="1" applyFont="1" applyFill="1" applyBorder="1" applyAlignment="1">
      <alignment horizontal="right" vertical="center" wrapText="1" indent="7"/>
    </xf>
    <xf numFmtId="3" fontId="7" fillId="0" borderId="27" xfId="0" applyNumberFormat="1" applyFont="1" applyFill="1" applyBorder="1" applyAlignment="1">
      <alignment horizontal="right" vertical="center" wrapText="1" indent="7"/>
    </xf>
    <xf numFmtId="3" fontId="7" fillId="0" borderId="5" xfId="0" applyNumberFormat="1" applyFont="1" applyFill="1" applyBorder="1" applyAlignment="1">
      <alignment horizontal="right" vertical="center" wrapText="1" indent="6"/>
    </xf>
    <xf numFmtId="3" fontId="7" fillId="0" borderId="23" xfId="0" applyNumberFormat="1" applyFont="1" applyFill="1" applyBorder="1" applyAlignment="1">
      <alignment horizontal="right" vertical="center" wrapText="1" indent="6"/>
    </xf>
    <xf numFmtId="3" fontId="5" fillId="0" borderId="28" xfId="0" applyNumberFormat="1" applyFont="1" applyFill="1" applyBorder="1" applyAlignment="1">
      <alignment horizontal="right" vertical="center" wrapText="1" indent="7"/>
    </xf>
    <xf numFmtId="3" fontId="5" fillId="0" borderId="25" xfId="0" applyNumberFormat="1" applyFont="1" applyFill="1" applyBorder="1" applyAlignment="1">
      <alignment horizontal="right" vertical="center" wrapText="1" indent="6"/>
    </xf>
    <xf numFmtId="3" fontId="5" fillId="0" borderId="26" xfId="0" applyNumberFormat="1" applyFont="1" applyFill="1" applyBorder="1" applyAlignment="1">
      <alignment horizontal="right" vertical="center" wrapText="1" indent="6"/>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64" fontId="5" fillId="0" borderId="20" xfId="0" applyNumberFormat="1" applyFont="1" applyBorder="1" applyAlignment="1">
      <alignment horizontal="center" vertical="center" wrapText="1"/>
    </xf>
    <xf numFmtId="3" fontId="5" fillId="0" borderId="11" xfId="0" applyNumberFormat="1" applyFont="1" applyBorder="1" applyAlignment="1">
      <alignment horizontal="center" vertical="center" wrapText="1"/>
    </xf>
    <xf numFmtId="164" fontId="5" fillId="0" borderId="11" xfId="0" applyNumberFormat="1" applyFont="1" applyBorder="1" applyAlignment="1">
      <alignment horizontal="center" vertical="center" wrapText="1"/>
    </xf>
    <xf numFmtId="164" fontId="5" fillId="0" borderId="12" xfId="0" applyNumberFormat="1" applyFont="1" applyBorder="1" applyAlignment="1">
      <alignment horizontal="center" vertical="center" wrapText="1"/>
    </xf>
    <xf numFmtId="3" fontId="5" fillId="0" borderId="2"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164" fontId="5" fillId="0" borderId="29"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164" fontId="7" fillId="0" borderId="11" xfId="0" applyNumberFormat="1" applyFont="1" applyBorder="1" applyAlignment="1">
      <alignment horizontal="center" vertical="center" wrapText="1"/>
    </xf>
    <xf numFmtId="164" fontId="7" fillId="0" borderId="1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2" xfId="6" applyNumberFormat="1" applyBorder="1" applyAlignment="1">
      <alignment horizontal="center" vertical="center" wrapText="1"/>
    </xf>
    <xf numFmtId="164" fontId="7" fillId="0" borderId="29"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3" fontId="7" fillId="0" borderId="11" xfId="6"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164" fontId="2" fillId="0" borderId="20" xfId="0" applyNumberFormat="1" applyFont="1" applyBorder="1" applyAlignment="1">
      <alignment horizontal="center" vertical="center" wrapText="1"/>
    </xf>
    <xf numFmtId="3" fontId="7" fillId="0" borderId="2" xfId="6"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7" fillId="0" borderId="14" xfId="0" applyFont="1" applyBorder="1" applyAlignment="1">
      <alignment horizontal="center" vertical="center" wrapText="1"/>
    </xf>
    <xf numFmtId="164" fontId="5" fillId="0" borderId="20" xfId="0" applyNumberFormat="1" applyFont="1" applyBorder="1" applyAlignment="1">
      <alignment horizontal="center" vertical="center"/>
    </xf>
    <xf numFmtId="0" fontId="0" fillId="0" borderId="2" xfId="0" applyBorder="1" applyAlignment="1">
      <alignment horizontal="center" vertical="center" wrapText="1"/>
    </xf>
    <xf numFmtId="0" fontId="5" fillId="0" borderId="14" xfId="0" applyFont="1"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7" fillId="0" borderId="32" xfId="0" applyFont="1" applyBorder="1" applyAlignment="1">
      <alignment horizontal="center" vertical="center" wrapText="1"/>
    </xf>
    <xf numFmtId="164" fontId="2" fillId="0" borderId="11" xfId="0" applyNumberFormat="1" applyFont="1" applyBorder="1" applyAlignment="1">
      <alignment horizontal="center" vertical="center" wrapText="1"/>
    </xf>
    <xf numFmtId="164" fontId="2" fillId="0" borderId="12" xfId="0" applyNumberFormat="1" applyFont="1" applyBorder="1" applyAlignment="1">
      <alignment horizontal="center" vertical="center" wrapText="1"/>
    </xf>
    <xf numFmtId="3" fontId="7" fillId="0" borderId="2" xfId="0" applyNumberFormat="1" applyFont="1" applyFill="1" applyBorder="1" applyAlignment="1">
      <alignment horizontal="right" vertical="center" wrapText="1" indent="2"/>
    </xf>
    <xf numFmtId="0" fontId="7" fillId="0" borderId="11" xfId="0" applyFont="1" applyFill="1" applyBorder="1" applyAlignment="1">
      <alignment horizontal="center" vertical="center" wrapText="1"/>
    </xf>
    <xf numFmtId="0" fontId="5" fillId="0" borderId="33" xfId="0" applyFont="1" applyFill="1" applyBorder="1" applyAlignment="1">
      <alignment horizontal="center" vertical="center" wrapText="1"/>
    </xf>
    <xf numFmtId="3" fontId="5" fillId="0" borderId="34" xfId="0" applyNumberFormat="1" applyFont="1" applyFill="1" applyBorder="1" applyAlignment="1">
      <alignment horizontal="right" vertical="center" wrapText="1" indent="2"/>
    </xf>
    <xf numFmtId="3" fontId="5" fillId="0" borderId="35" xfId="0" applyNumberFormat="1" applyFont="1" applyBorder="1" applyAlignment="1">
      <alignment horizontal="center" vertical="center" wrapText="1"/>
    </xf>
    <xf numFmtId="164" fontId="5" fillId="0" borderId="35" xfId="0" applyNumberFormat="1" applyFont="1" applyBorder="1" applyAlignment="1">
      <alignment horizontal="center" vertical="center" wrapText="1"/>
    </xf>
    <xf numFmtId="3" fontId="5" fillId="0" borderId="35" xfId="0" applyNumberFormat="1" applyFont="1" applyFill="1" applyBorder="1" applyAlignment="1">
      <alignment horizontal="right" vertical="center" wrapText="1" indent="2"/>
    </xf>
    <xf numFmtId="164" fontId="5" fillId="0" borderId="36" xfId="0" applyNumberFormat="1" applyFont="1" applyBorder="1" applyAlignment="1">
      <alignment horizontal="center" vertical="center" wrapText="1"/>
    </xf>
    <xf numFmtId="3" fontId="7" fillId="0" borderId="14" xfId="0" applyNumberFormat="1" applyFont="1" applyBorder="1" applyAlignment="1">
      <alignment horizontal="right" vertical="center" wrapText="1" indent="2"/>
    </xf>
    <xf numFmtId="3" fontId="7" fillId="0" borderId="11" xfId="0" applyNumberFormat="1" applyFont="1" applyBorder="1" applyAlignment="1">
      <alignment horizontal="right" vertical="center" wrapText="1" indent="2"/>
    </xf>
    <xf numFmtId="0" fontId="28" fillId="0" borderId="4" xfId="0" applyFont="1" applyBorder="1"/>
    <xf numFmtId="3" fontId="28" fillId="0" borderId="4" xfId="0" applyNumberFormat="1" applyFont="1" applyBorder="1" applyAlignment="1">
      <alignment vertical="center" wrapText="1"/>
    </xf>
    <xf numFmtId="164" fontId="28" fillId="0" borderId="4" xfId="0" applyNumberFormat="1" applyFont="1" applyBorder="1" applyAlignment="1">
      <alignment horizontal="center" vertical="center" wrapText="1"/>
    </xf>
    <xf numFmtId="3" fontId="29" fillId="0" borderId="0" xfId="0" applyNumberFormat="1" applyFont="1" applyAlignment="1">
      <alignment horizontal="center" vertical="center"/>
    </xf>
    <xf numFmtId="0" fontId="29" fillId="0" borderId="0" xfId="0" applyFont="1" applyAlignment="1">
      <alignment horizontal="center" vertical="center"/>
    </xf>
    <xf numFmtId="0" fontId="28" fillId="0" borderId="30" xfId="0" applyFont="1" applyBorder="1" applyAlignment="1">
      <alignment vertical="center"/>
    </xf>
    <xf numFmtId="0" fontId="28" fillId="0" borderId="31" xfId="0" applyFont="1" applyBorder="1" applyAlignment="1">
      <alignment vertical="center"/>
    </xf>
    <xf numFmtId="0" fontId="28" fillId="0" borderId="3" xfId="0" applyFont="1" applyBorder="1" applyAlignment="1">
      <alignment vertical="center"/>
    </xf>
    <xf numFmtId="3" fontId="29" fillId="0" borderId="0" xfId="0" applyNumberFormat="1" applyFont="1" applyBorder="1" applyAlignment="1">
      <alignment horizontal="center" vertical="center"/>
    </xf>
    <xf numFmtId="3" fontId="29" fillId="0" borderId="0" xfId="6" applyFont="1" applyBorder="1" applyAlignment="1">
      <alignment horizontal="center" vertical="center" wrapText="1"/>
    </xf>
    <xf numFmtId="0" fontId="29" fillId="0" borderId="0" xfId="0" applyFont="1" applyBorder="1" applyAlignment="1">
      <alignment horizontal="center" vertical="center"/>
    </xf>
    <xf numFmtId="3" fontId="28" fillId="0" borderId="4" xfId="0" applyNumberFormat="1" applyFont="1" applyFill="1" applyBorder="1" applyAlignment="1">
      <alignment vertical="center" wrapText="1"/>
    </xf>
    <xf numFmtId="0" fontId="29" fillId="0" borderId="0" xfId="0" applyFont="1" applyAlignment="1">
      <alignment horizontal="center" vertical="center" wrapText="1"/>
    </xf>
    <xf numFmtId="0" fontId="29" fillId="0" borderId="0" xfId="0" applyFont="1"/>
    <xf numFmtId="3" fontId="30" fillId="0" borderId="0" xfId="0" applyNumberFormat="1" applyFont="1"/>
    <xf numFmtId="164" fontId="28" fillId="0" borderId="0" xfId="0" applyNumberFormat="1" applyFont="1" applyAlignment="1">
      <alignment horizontal="center" vertical="center"/>
    </xf>
    <xf numFmtId="43" fontId="31" fillId="0" borderId="0" xfId="7" applyFont="1" applyBorder="1" applyAlignment="1">
      <alignment horizontal="center" vertical="center"/>
    </xf>
    <xf numFmtId="2" fontId="7" fillId="0" borderId="20" xfId="0" applyNumberFormat="1" applyFont="1" applyFill="1" applyBorder="1" applyAlignment="1">
      <alignment horizontal="center" vertical="center" wrapText="1"/>
    </xf>
    <xf numFmtId="4" fontId="7" fillId="0" borderId="20" xfId="0" applyNumberFormat="1" applyFont="1" applyFill="1" applyBorder="1" applyAlignment="1">
      <alignment horizontal="center" vertical="center" wrapText="1"/>
    </xf>
    <xf numFmtId="4" fontId="5" fillId="0" borderId="20"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4" fontId="5" fillId="0" borderId="12" xfId="0"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2" fontId="7" fillId="0" borderId="29" xfId="0" applyNumberFormat="1" applyFont="1" applyFill="1" applyBorder="1" applyAlignment="1">
      <alignment horizontal="center" vertical="center" wrapText="1"/>
    </xf>
    <xf numFmtId="3" fontId="7" fillId="0" borderId="5" xfId="0" applyNumberFormat="1" applyFont="1" applyFill="1" applyBorder="1" applyAlignment="1">
      <alignment horizontal="center" vertical="center" wrapText="1"/>
    </xf>
    <xf numFmtId="4" fontId="7" fillId="0" borderId="23" xfId="0" applyNumberFormat="1" applyFont="1" applyFill="1" applyBorder="1" applyAlignment="1">
      <alignment horizontal="center" vertical="center" wrapText="1"/>
    </xf>
    <xf numFmtId="3" fontId="5" fillId="0" borderId="9" xfId="0" applyNumberFormat="1" applyFont="1" applyFill="1" applyBorder="1" applyAlignment="1">
      <alignment horizontal="center" vertical="center" wrapText="1"/>
    </xf>
    <xf numFmtId="4" fontId="5" fillId="0" borderId="10"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7" xfId="0" applyFont="1" applyFill="1" applyBorder="1" applyAlignment="1">
      <alignment horizontal="center" vertical="center" wrapText="1"/>
    </xf>
    <xf numFmtId="4" fontId="5" fillId="0" borderId="20" xfId="0" applyNumberFormat="1" applyFont="1" applyBorder="1" applyAlignment="1">
      <alignment horizontal="center" vertical="center" wrapText="1"/>
    </xf>
    <xf numFmtId="4" fontId="5" fillId="0" borderId="12" xfId="0" applyNumberFormat="1" applyFont="1" applyBorder="1" applyAlignment="1">
      <alignment horizontal="center" vertical="center" wrapText="1"/>
    </xf>
    <xf numFmtId="4" fontId="7" fillId="0" borderId="29" xfId="0" applyNumberFormat="1" applyFont="1" applyFill="1" applyBorder="1" applyAlignment="1">
      <alignment horizontal="center" vertical="center" wrapText="1"/>
    </xf>
    <xf numFmtId="0" fontId="7" fillId="0" borderId="27" xfId="0" applyFont="1" applyBorder="1" applyAlignment="1">
      <alignment horizontal="center" vertical="center" wrapText="1"/>
    </xf>
    <xf numFmtId="4" fontId="7" fillId="0" borderId="23" xfId="0" applyNumberFormat="1" applyFont="1" applyBorder="1" applyAlignment="1">
      <alignment horizontal="center" vertical="center" wrapText="1"/>
    </xf>
    <xf numFmtId="4" fontId="5" fillId="0" borderId="10" xfId="0" applyNumberFormat="1" applyFont="1" applyBorder="1" applyAlignment="1">
      <alignment horizontal="center" vertical="center" wrapText="1"/>
    </xf>
    <xf numFmtId="0" fontId="25" fillId="0" borderId="3" xfId="3" applyFont="1" applyBorder="1" applyAlignment="1">
      <alignment horizontal="center" vertical="center" wrapText="1"/>
    </xf>
    <xf numFmtId="3" fontId="2" fillId="0" borderId="2" xfId="0" applyNumberFormat="1" applyFont="1" applyBorder="1" applyAlignment="1">
      <alignment horizontal="right" vertical="center" wrapText="1" indent="2"/>
    </xf>
    <xf numFmtId="3" fontId="2" fillId="0" borderId="2" xfId="6" applyFont="1" applyBorder="1" applyAlignment="1">
      <alignment horizontal="right" vertical="center" wrapText="1" indent="2"/>
    </xf>
    <xf numFmtId="0" fontId="2" fillId="5" borderId="11" xfId="0" applyFont="1" applyFill="1" applyBorder="1" applyAlignment="1">
      <alignment horizontal="center" vertical="center" wrapText="1"/>
    </xf>
    <xf numFmtId="0" fontId="2" fillId="5" borderId="11" xfId="6" applyNumberFormat="1" applyFont="1" applyFill="1" applyBorder="1" applyAlignment="1">
      <alignment horizontal="center" vertical="center" wrapText="1"/>
    </xf>
    <xf numFmtId="0" fontId="2" fillId="5" borderId="12" xfId="0" applyFont="1" applyFill="1" applyBorder="1" applyAlignment="1">
      <alignment horizontal="center" vertical="center" wrapText="1"/>
    </xf>
    <xf numFmtId="3" fontId="2" fillId="0" borderId="1" xfId="0" applyNumberFormat="1" applyFont="1" applyBorder="1" applyAlignment="1">
      <alignment horizontal="right" vertical="center" wrapText="1" indent="2"/>
    </xf>
    <xf numFmtId="3" fontId="2" fillId="0" borderId="3" xfId="0" applyNumberFormat="1" applyFont="1" applyBorder="1" applyAlignment="1">
      <alignment horizontal="right" vertical="center" wrapText="1" indent="2"/>
    </xf>
    <xf numFmtId="0" fontId="5" fillId="5"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1" xfId="0" applyFont="1" applyFill="1" applyBorder="1" applyAlignment="1">
      <alignment horizontal="center" vertical="center" wrapText="1"/>
    </xf>
    <xf numFmtId="3" fontId="2" fillId="0" borderId="27" xfId="0" applyNumberFormat="1" applyFont="1" applyBorder="1" applyAlignment="1">
      <alignment horizontal="right" vertical="center" wrapText="1" indent="2"/>
    </xf>
    <xf numFmtId="3" fontId="2" fillId="0" borderId="5" xfId="0" applyNumberFormat="1" applyFont="1" applyBorder="1" applyAlignment="1">
      <alignment horizontal="right" vertical="center" wrapText="1" indent="2"/>
    </xf>
    <xf numFmtId="3" fontId="2" fillId="0" borderId="5" xfId="6" applyFont="1" applyBorder="1" applyAlignment="1">
      <alignment horizontal="right" vertical="center" wrapText="1" indent="2"/>
    </xf>
    <xf numFmtId="0" fontId="5" fillId="5" borderId="7" xfId="0" applyFont="1" applyFill="1" applyBorder="1" applyAlignment="1">
      <alignment horizontal="center" vertical="center" wrapText="1"/>
    </xf>
    <xf numFmtId="3" fontId="2" fillId="0" borderId="29" xfId="0" applyNumberFormat="1" applyFont="1" applyBorder="1" applyAlignment="1">
      <alignment horizontal="center" vertical="center" wrapText="1"/>
    </xf>
    <xf numFmtId="3" fontId="2" fillId="0" borderId="20" xfId="0" applyNumberFormat="1" applyFont="1" applyBorder="1" applyAlignment="1">
      <alignment horizontal="center" vertical="center" wrapText="1"/>
    </xf>
    <xf numFmtId="3" fontId="2" fillId="0" borderId="23" xfId="0" applyNumberFormat="1" applyFont="1" applyBorder="1" applyAlignment="1">
      <alignment horizontal="center" vertical="center" wrapText="1"/>
    </xf>
    <xf numFmtId="3" fontId="5" fillId="0" borderId="26"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3" fontId="5" fillId="0" borderId="25" xfId="0" applyNumberFormat="1" applyFont="1" applyBorder="1" applyAlignment="1">
      <alignment horizontal="center" vertical="center" wrapText="1"/>
    </xf>
    <xf numFmtId="0" fontId="25" fillId="0" borderId="5" xfId="3" applyFont="1" applyBorder="1" applyAlignment="1">
      <alignment horizontal="center" vertical="center" wrapText="1"/>
    </xf>
    <xf numFmtId="0" fontId="25" fillId="0" borderId="1" xfId="3" applyFont="1" applyBorder="1" applyAlignment="1">
      <alignment horizontal="center" vertical="center" wrapText="1"/>
    </xf>
    <xf numFmtId="0" fontId="25" fillId="0" borderId="27" xfId="3" applyFont="1" applyBorder="1" applyAlignment="1">
      <alignment horizontal="center" vertical="center" wrapText="1"/>
    </xf>
    <xf numFmtId="0" fontId="24" fillId="0" borderId="37" xfId="3" applyFont="1" applyFill="1" applyBorder="1" applyAlignment="1">
      <alignment horizontal="left" vertical="center" wrapText="1" indent="1"/>
    </xf>
    <xf numFmtId="0" fontId="25" fillId="0" borderId="17" xfId="3" applyFont="1" applyFill="1" applyBorder="1" applyAlignment="1">
      <alignment horizontal="left" vertical="center" wrapText="1" indent="1"/>
    </xf>
    <xf numFmtId="0" fontId="25" fillId="0" borderId="18" xfId="3" applyFont="1" applyFill="1" applyBorder="1" applyAlignment="1">
      <alignment horizontal="left" vertical="center" wrapText="1" indent="1"/>
    </xf>
    <xf numFmtId="0" fontId="24" fillId="0" borderId="38"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35" xfId="3" applyFont="1" applyFill="1" applyBorder="1" applyAlignment="1">
      <alignment horizontal="center" vertical="center"/>
    </xf>
    <xf numFmtId="0" fontId="24" fillId="0" borderId="14" xfId="3" applyFont="1" applyFill="1" applyBorder="1" applyAlignment="1">
      <alignment horizontal="center" vertical="center"/>
    </xf>
    <xf numFmtId="0" fontId="24" fillId="0" borderId="11" xfId="3" applyFont="1" applyFill="1" applyBorder="1" applyAlignment="1">
      <alignment horizontal="center" vertical="center"/>
    </xf>
    <xf numFmtId="0" fontId="24" fillId="0" borderId="12" xfId="3" applyFont="1" applyFill="1" applyBorder="1" applyAlignment="1">
      <alignment horizontal="center" vertical="center"/>
    </xf>
    <xf numFmtId="0" fontId="25" fillId="0" borderId="21" xfId="3" applyFont="1" applyFill="1" applyBorder="1" applyAlignment="1">
      <alignment horizontal="left" vertical="center" wrapText="1" indent="1"/>
    </xf>
    <xf numFmtId="0" fontId="25" fillId="0" borderId="41" xfId="3" applyFont="1" applyFill="1" applyBorder="1" applyAlignment="1">
      <alignment horizontal="left" vertical="center" wrapText="1" indent="1"/>
    </xf>
    <xf numFmtId="0" fontId="25" fillId="0" borderId="10" xfId="3" applyFont="1" applyBorder="1" applyAlignment="1">
      <alignment horizontal="center" vertical="center" wrapText="1"/>
    </xf>
    <xf numFmtId="0" fontId="25" fillId="0" borderId="20" xfId="3" applyFont="1" applyBorder="1" applyAlignment="1">
      <alignment horizontal="center" vertical="center" wrapText="1"/>
    </xf>
    <xf numFmtId="0" fontId="25" fillId="0" borderId="33" xfId="3" applyFont="1" applyFill="1" applyBorder="1" applyAlignment="1">
      <alignment horizontal="left" vertical="center" wrapText="1" indent="1"/>
    </xf>
    <xf numFmtId="0" fontId="24" fillId="0" borderId="33" xfId="3" applyFont="1" applyFill="1" applyBorder="1" applyAlignment="1">
      <alignment horizontal="left" vertical="center" wrapText="1" inden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4" fillId="0" borderId="0" xfId="0" applyFont="1" applyFill="1" applyAlignment="1">
      <alignment horizontal="justify" vertical="top" wrapText="1"/>
    </xf>
    <xf numFmtId="0" fontId="5" fillId="0" borderId="1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17" xfId="0" applyFont="1" applyFill="1" applyBorder="1" applyAlignment="1">
      <alignment horizontal="center" vertical="center" wrapText="1"/>
    </xf>
    <xf numFmtId="3" fontId="7" fillId="0" borderId="20" xfId="0" applyNumberFormat="1" applyFont="1" applyBorder="1" applyAlignment="1">
      <alignment horizontal="center" vertical="center" wrapText="1"/>
    </xf>
    <xf numFmtId="3" fontId="0" fillId="0" borderId="20" xfId="0" applyNumberFormat="1" applyBorder="1" applyAlignment="1">
      <alignment horizontal="center" vertical="center"/>
    </xf>
    <xf numFmtId="3" fontId="5" fillId="0" borderId="20" xfId="0" applyNumberFormat="1" applyFont="1" applyBorder="1" applyAlignment="1">
      <alignment horizontal="center" vertical="center" wrapText="1"/>
    </xf>
    <xf numFmtId="3" fontId="5" fillId="0" borderId="20" xfId="0" applyNumberFormat="1" applyFont="1" applyBorder="1" applyAlignment="1">
      <alignment horizontal="center" vertical="center"/>
    </xf>
    <xf numFmtId="3" fontId="5" fillId="0" borderId="11" xfId="0" applyNumberFormat="1" applyFont="1" applyBorder="1" applyAlignment="1">
      <alignment horizontal="center" vertical="center"/>
    </xf>
    <xf numFmtId="3" fontId="5" fillId="0" borderId="12" xfId="0" applyNumberFormat="1" applyFont="1" applyBorder="1" applyAlignment="1">
      <alignment horizontal="center" vertical="center"/>
    </xf>
    <xf numFmtId="3" fontId="7" fillId="0" borderId="29" xfId="0" applyNumberFormat="1" applyFont="1" applyBorder="1" applyAlignment="1">
      <alignment horizontal="center" vertical="center" wrapText="1"/>
    </xf>
    <xf numFmtId="0" fontId="7" fillId="0" borderId="5" xfId="0" applyFont="1" applyFill="1" applyBorder="1" applyAlignment="1">
      <alignment horizontal="center" vertical="center" wrapText="1"/>
    </xf>
    <xf numFmtId="3" fontId="7" fillId="0" borderId="5" xfId="0" applyNumberFormat="1" applyFont="1" applyBorder="1" applyAlignment="1">
      <alignment horizontal="center" vertical="center" wrapText="1"/>
    </xf>
    <xf numFmtId="3" fontId="7" fillId="0" borderId="23" xfId="0" applyNumberFormat="1" applyFont="1" applyBorder="1" applyAlignment="1">
      <alignment horizontal="center" vertical="center" wrapText="1"/>
    </xf>
    <xf numFmtId="3" fontId="5" fillId="0" borderId="9"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3" fontId="0" fillId="0" borderId="20" xfId="0" applyNumberFormat="1" applyBorder="1" applyAlignment="1">
      <alignment horizontal="center" vertical="center" wrapText="1"/>
    </xf>
    <xf numFmtId="0" fontId="5" fillId="0" borderId="11" xfId="0" applyFont="1" applyBorder="1" applyAlignment="1">
      <alignment horizontal="center" vertical="center"/>
    </xf>
    <xf numFmtId="3" fontId="0" fillId="0" borderId="5" xfId="0" applyNumberFormat="1" applyBorder="1" applyAlignment="1">
      <alignment horizontal="center" vertical="center"/>
    </xf>
    <xf numFmtId="3" fontId="0" fillId="0" borderId="23" xfId="0" applyNumberFormat="1" applyBorder="1" applyAlignment="1">
      <alignment horizontal="center" vertical="center"/>
    </xf>
    <xf numFmtId="0" fontId="7" fillId="0" borderId="20" xfId="0" applyFont="1" applyBorder="1" applyAlignment="1">
      <alignment horizontal="center" vertical="center" wrapText="1"/>
    </xf>
    <xf numFmtId="0" fontId="0" fillId="0" borderId="20" xfId="0" applyBorder="1" applyAlignment="1">
      <alignment horizontal="center" vertical="center"/>
    </xf>
    <xf numFmtId="3" fontId="7" fillId="0" borderId="20" xfId="0" applyNumberFormat="1"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wrapText="1"/>
    </xf>
    <xf numFmtId="0" fontId="7" fillId="0" borderId="5" xfId="0" applyFont="1" applyBorder="1" applyAlignment="1">
      <alignment horizontal="center" vertical="center"/>
    </xf>
    <xf numFmtId="0" fontId="7" fillId="0" borderId="23" xfId="0" applyFont="1" applyBorder="1" applyAlignment="1">
      <alignment horizontal="center" vertical="center"/>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0" fontId="0" fillId="0" borderId="3" xfId="0" applyBorder="1" applyAlignment="1">
      <alignment horizontal="center" vertical="center"/>
    </xf>
    <xf numFmtId="0" fontId="0" fillId="0" borderId="27" xfId="0" applyBorder="1" applyAlignment="1">
      <alignment horizontal="center" vertical="center"/>
    </xf>
    <xf numFmtId="0" fontId="5" fillId="0" borderId="13" xfId="0" applyFont="1" applyBorder="1" applyAlignment="1">
      <alignment horizontal="center" vertical="center" wrapText="1"/>
    </xf>
    <xf numFmtId="0" fontId="5" fillId="0" borderId="3" xfId="0" applyFont="1" applyBorder="1" applyAlignment="1">
      <alignment horizontal="center" vertical="center"/>
    </xf>
    <xf numFmtId="1" fontId="7" fillId="0" borderId="27" xfId="0" applyNumberFormat="1" applyFont="1" applyBorder="1" applyAlignment="1">
      <alignment horizontal="center" vertical="center" wrapText="1"/>
    </xf>
    <xf numFmtId="0" fontId="7" fillId="0" borderId="23"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7" fillId="0" borderId="11" xfId="0" applyFont="1" applyFill="1" applyBorder="1" applyAlignment="1">
      <alignment horizontal="right" vertical="center" wrapText="1" indent="1"/>
    </xf>
    <xf numFmtId="3" fontId="7" fillId="0" borderId="11" xfId="6" applyFill="1" applyBorder="1">
      <alignment horizontal="right" vertical="center" wrapText="1" indent="1"/>
    </xf>
    <xf numFmtId="3" fontId="7" fillId="0" borderId="1" xfId="0" applyNumberFormat="1" applyFont="1" applyBorder="1" applyAlignment="1">
      <alignment horizontal="right" vertical="center" wrapText="1" indent="1"/>
    </xf>
    <xf numFmtId="3" fontId="7" fillId="0" borderId="3" xfId="0" applyNumberFormat="1" applyFont="1" applyBorder="1" applyAlignment="1">
      <alignment horizontal="right" vertical="center" wrapText="1" indent="1"/>
    </xf>
    <xf numFmtId="0" fontId="9" fillId="0" borderId="21" xfId="0" applyFont="1" applyFill="1" applyBorder="1" applyAlignment="1">
      <alignment horizontal="center" vertical="center" wrapText="1"/>
    </xf>
    <xf numFmtId="3" fontId="7" fillId="0" borderId="27" xfId="0" applyNumberFormat="1" applyFont="1" applyBorder="1" applyAlignment="1">
      <alignment horizontal="right" vertical="center" wrapText="1" indent="1"/>
    </xf>
    <xf numFmtId="0" fontId="7" fillId="0" borderId="5" xfId="0" applyFont="1" applyBorder="1" applyAlignment="1">
      <alignment horizontal="right" vertical="center" wrapText="1" indent="1"/>
    </xf>
    <xf numFmtId="3" fontId="5" fillId="0" borderId="28" xfId="0" applyNumberFormat="1" applyFont="1" applyFill="1" applyBorder="1" applyAlignment="1">
      <alignment horizontal="right" vertical="center" wrapText="1" indent="1"/>
    </xf>
    <xf numFmtId="3" fontId="5" fillId="0" borderId="25" xfId="0" applyNumberFormat="1" applyFont="1" applyFill="1" applyBorder="1" applyAlignment="1">
      <alignment horizontal="right" vertical="center" wrapText="1" indent="1"/>
    </xf>
    <xf numFmtId="164" fontId="5" fillId="0" borderId="25" xfId="6" applyNumberFormat="1" applyFont="1" applyBorder="1" applyAlignment="1">
      <alignment horizontal="center" vertical="center" wrapText="1"/>
    </xf>
    <xf numFmtId="0" fontId="7" fillId="0" borderId="42" xfId="0" applyFont="1" applyFill="1" applyBorder="1" applyAlignment="1">
      <alignment horizontal="center" vertical="center" wrapText="1"/>
    </xf>
    <xf numFmtId="3" fontId="7" fillId="0" borderId="44" xfId="0" applyNumberFormat="1" applyFont="1" applyFill="1" applyBorder="1" applyAlignment="1">
      <alignment horizontal="right" vertical="center" wrapText="1" indent="1"/>
    </xf>
    <xf numFmtId="0" fontId="7" fillId="0" borderId="45" xfId="0" applyFont="1" applyFill="1" applyBorder="1" applyAlignment="1">
      <alignment horizontal="right" vertical="center" wrapText="1" indent="1"/>
    </xf>
    <xf numFmtId="0" fontId="7" fillId="0" borderId="46" xfId="0" applyFont="1" applyFill="1" applyBorder="1" applyAlignment="1">
      <alignment horizontal="right" vertical="center" wrapText="1" indent="1"/>
    </xf>
    <xf numFmtId="3" fontId="5" fillId="0" borderId="47" xfId="0" applyNumberFormat="1" applyFont="1" applyBorder="1" applyAlignment="1">
      <alignment horizontal="right" vertical="center" wrapText="1" indent="1"/>
    </xf>
    <xf numFmtId="3" fontId="7" fillId="0" borderId="9" xfId="0" applyNumberFormat="1" applyFont="1" applyFill="1" applyBorder="1" applyAlignment="1">
      <alignment horizontal="center" vertical="center" wrapText="1"/>
    </xf>
    <xf numFmtId="3" fontId="15" fillId="0" borderId="20" xfId="4" applyNumberFormat="1" applyFont="1" applyFill="1" applyBorder="1" applyAlignment="1">
      <alignment horizontal="right" vertical="center" wrapText="1" indent="2"/>
    </xf>
    <xf numFmtId="3" fontId="5" fillId="0" borderId="34" xfId="0" applyNumberFormat="1" applyFont="1" applyBorder="1" applyAlignment="1">
      <alignment horizontal="right" vertical="center" wrapText="1" indent="1"/>
    </xf>
    <xf numFmtId="3" fontId="5" fillId="0" borderId="35" xfId="0" applyNumberFormat="1" applyFont="1" applyBorder="1" applyAlignment="1">
      <alignment horizontal="right" vertical="center" wrapText="1" indent="1"/>
    </xf>
    <xf numFmtId="3" fontId="5" fillId="0" borderId="36" xfId="0" applyNumberFormat="1" applyFont="1" applyBorder="1" applyAlignment="1">
      <alignment horizontal="right" vertical="center" wrapText="1" indent="2"/>
    </xf>
    <xf numFmtId="3" fontId="7" fillId="0" borderId="14" xfId="0" applyNumberFormat="1" applyFont="1" applyBorder="1" applyAlignment="1">
      <alignment horizontal="right" vertical="center" wrapText="1" indent="1"/>
    </xf>
    <xf numFmtId="0" fontId="7" fillId="0" borderId="11" xfId="0" applyFont="1" applyBorder="1" applyAlignment="1">
      <alignment horizontal="right" vertical="center" wrapText="1" indent="1"/>
    </xf>
    <xf numFmtId="3" fontId="7" fillId="0" borderId="11" xfId="0" applyNumberFormat="1" applyFont="1" applyBorder="1" applyAlignment="1">
      <alignment horizontal="right" vertical="center" wrapText="1" indent="1"/>
    </xf>
    <xf numFmtId="3" fontId="7" fillId="0" borderId="12" xfId="0" applyNumberFormat="1" applyFont="1" applyFill="1" applyBorder="1" applyAlignment="1">
      <alignment horizontal="right" vertical="center" wrapText="1" indent="2"/>
    </xf>
    <xf numFmtId="0" fontId="7" fillId="0" borderId="2" xfId="0" applyFont="1" applyBorder="1" applyAlignment="1">
      <alignment horizontal="right" vertical="center" wrapText="1" indent="1"/>
    </xf>
    <xf numFmtId="3" fontId="15" fillId="0" borderId="29" xfId="4" applyNumberFormat="1" applyFont="1" applyFill="1" applyBorder="1" applyAlignment="1">
      <alignment horizontal="right" vertical="center" wrapText="1" indent="2"/>
    </xf>
    <xf numFmtId="0" fontId="15" fillId="0" borderId="20" xfId="4" applyFont="1" applyFill="1" applyBorder="1" applyAlignment="1">
      <alignment horizontal="right" vertical="center" wrapText="1" indent="1"/>
    </xf>
    <xf numFmtId="0" fontId="15" fillId="0" borderId="2" xfId="4" applyFont="1" applyFill="1" applyBorder="1" applyAlignment="1">
      <alignment horizontal="right" vertical="center" wrapText="1" indent="1"/>
    </xf>
    <xf numFmtId="0" fontId="15" fillId="0" borderId="29" xfId="4" applyFont="1" applyFill="1" applyBorder="1" applyAlignment="1">
      <alignment horizontal="right" vertical="center" wrapText="1" indent="1"/>
    </xf>
    <xf numFmtId="0" fontId="7" fillId="0" borderId="1" xfId="0" applyFont="1" applyBorder="1" applyAlignment="1">
      <alignment horizontal="right" vertical="center" wrapText="1" indent="1"/>
    </xf>
    <xf numFmtId="0" fontId="7" fillId="0" borderId="3" xfId="0" applyFont="1" applyBorder="1" applyAlignment="1">
      <alignment horizontal="right" vertical="center" wrapText="1" indent="1"/>
    </xf>
    <xf numFmtId="0" fontId="7" fillId="0" borderId="27" xfId="0" applyFont="1" applyBorder="1" applyAlignment="1">
      <alignment horizontal="right" vertical="center" wrapText="1" indent="1"/>
    </xf>
    <xf numFmtId="0" fontId="7" fillId="0" borderId="5" xfId="0" applyFont="1" applyBorder="1" applyAlignment="1">
      <alignment horizontal="center" vertical="center" wrapText="1"/>
    </xf>
    <xf numFmtId="0" fontId="15" fillId="0" borderId="5" xfId="4" applyFont="1" applyFill="1" applyBorder="1" applyAlignment="1">
      <alignment horizontal="right" vertical="center" wrapText="1" indent="1"/>
    </xf>
    <xf numFmtId="0" fontId="15" fillId="0" borderId="23" xfId="4" applyFont="1" applyFill="1" applyBorder="1" applyAlignment="1">
      <alignment horizontal="right" vertical="center" wrapText="1" indent="1"/>
    </xf>
    <xf numFmtId="3" fontId="5" fillId="0" borderId="28" xfId="0" applyNumberFormat="1" applyFont="1" applyBorder="1" applyAlignment="1">
      <alignment horizontal="right" vertical="center" wrapText="1" indent="1"/>
    </xf>
    <xf numFmtId="3" fontId="5" fillId="0" borderId="26" xfId="0" applyNumberFormat="1" applyFont="1" applyBorder="1" applyAlignment="1">
      <alignment horizontal="right" vertical="center" wrapText="1" indent="1"/>
    </xf>
    <xf numFmtId="0" fontId="15" fillId="0" borderId="5" xfId="4" applyFont="1" applyFill="1" applyBorder="1" applyAlignment="1">
      <alignment horizontal="center" vertical="center" wrapText="1"/>
    </xf>
    <xf numFmtId="164" fontId="2" fillId="0" borderId="2"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164" fontId="2" fillId="0" borderId="39" xfId="0" applyNumberFormat="1" applyFont="1" applyBorder="1" applyAlignment="1">
      <alignment horizontal="center" vertical="center" wrapText="1"/>
    </xf>
    <xf numFmtId="164" fontId="2" fillId="0" borderId="35" xfId="0" applyNumberFormat="1" applyFont="1" applyBorder="1" applyAlignment="1">
      <alignment horizontal="center" vertical="center" wrapText="1"/>
    </xf>
    <xf numFmtId="164" fontId="2" fillId="0" borderId="48"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0" fontId="7" fillId="0" borderId="5" xfId="0" applyFont="1" applyFill="1" applyBorder="1" applyAlignment="1">
      <alignment horizontal="right" vertical="center" wrapText="1" indent="1"/>
    </xf>
    <xf numFmtId="0" fontId="7" fillId="0" borderId="13" xfId="0" applyFont="1" applyBorder="1" applyAlignment="1">
      <alignment horizontal="right" vertical="center" wrapText="1" indent="1"/>
    </xf>
    <xf numFmtId="0" fontId="7" fillId="0" borderId="9" xfId="0" applyFont="1" applyBorder="1" applyAlignment="1">
      <alignment horizontal="right" vertical="center" wrapText="1" indent="1"/>
    </xf>
    <xf numFmtId="0" fontId="15" fillId="0" borderId="9" xfId="4" applyFont="1" applyFill="1" applyBorder="1" applyAlignment="1">
      <alignment horizontal="center" vertical="center" wrapText="1"/>
    </xf>
    <xf numFmtId="0" fontId="15" fillId="0" borderId="9" xfId="4" applyFont="1" applyFill="1" applyBorder="1" applyAlignment="1">
      <alignment horizontal="right" vertical="center" wrapText="1" indent="1"/>
    </xf>
    <xf numFmtId="0" fontId="15" fillId="0" borderId="10" xfId="4" applyFont="1" applyFill="1" applyBorder="1" applyAlignment="1">
      <alignment horizontal="right" vertical="center" wrapText="1" indent="1"/>
    </xf>
    <xf numFmtId="0" fontId="7" fillId="0" borderId="20" xfId="4" applyFont="1" applyFill="1" applyBorder="1" applyAlignment="1">
      <alignment horizontal="right" vertical="center" wrapText="1" indent="1"/>
    </xf>
    <xf numFmtId="0" fontId="7" fillId="0" borderId="14" xfId="0" applyFont="1" applyBorder="1" applyAlignment="1">
      <alignment horizontal="right" vertical="center" wrapText="1" indent="1"/>
    </xf>
    <xf numFmtId="0" fontId="7" fillId="0" borderId="11" xfId="0" applyFont="1" applyBorder="1" applyAlignment="1">
      <alignment horizontal="center" vertical="center" wrapText="1"/>
    </xf>
    <xf numFmtId="0" fontId="7" fillId="0" borderId="12" xfId="0" applyFont="1" applyFill="1" applyBorder="1" applyAlignment="1">
      <alignment horizontal="right" vertical="center" wrapText="1" indent="1"/>
    </xf>
    <xf numFmtId="165" fontId="2" fillId="0" borderId="4" xfId="0" applyNumberFormat="1" applyFont="1" applyBorder="1" applyAlignment="1">
      <alignment horizontal="center" vertical="center" wrapText="1"/>
    </xf>
    <xf numFmtId="0" fontId="7" fillId="0" borderId="20" xfId="0" applyFont="1" applyFill="1" applyBorder="1" applyAlignment="1">
      <alignment horizontal="right" vertical="center" wrapText="1" indent="1"/>
    </xf>
    <xf numFmtId="165" fontId="2" fillId="0" borderId="2" xfId="0" applyNumberFormat="1" applyFont="1" applyBorder="1" applyAlignment="1">
      <alignment horizontal="center" vertical="center" wrapText="1"/>
    </xf>
    <xf numFmtId="0" fontId="7" fillId="0" borderId="2" xfId="0" applyFont="1" applyFill="1" applyBorder="1" applyAlignment="1">
      <alignment horizontal="right" vertical="center" wrapText="1" indent="1"/>
    </xf>
    <xf numFmtId="0" fontId="7" fillId="0" borderId="29" xfId="0" applyFont="1" applyFill="1" applyBorder="1" applyAlignment="1">
      <alignment horizontal="right" vertical="center" wrapText="1" indent="1"/>
    </xf>
    <xf numFmtId="165" fontId="2" fillId="0" borderId="5" xfId="0" applyNumberFormat="1" applyFont="1" applyBorder="1" applyAlignment="1">
      <alignment horizontal="center" vertical="center" wrapText="1"/>
    </xf>
    <xf numFmtId="0" fontId="7" fillId="0" borderId="23" xfId="0" applyFont="1" applyFill="1" applyBorder="1" applyAlignment="1">
      <alignment horizontal="right" vertical="center" wrapText="1" indent="1"/>
    </xf>
    <xf numFmtId="165" fontId="5" fillId="0" borderId="25" xfId="0" applyNumberFormat="1" applyFont="1" applyBorder="1" applyAlignment="1">
      <alignment horizontal="center" vertical="center" wrapText="1"/>
    </xf>
    <xf numFmtId="3" fontId="5" fillId="0" borderId="26" xfId="0" applyNumberFormat="1" applyFont="1" applyFill="1" applyBorder="1" applyAlignment="1">
      <alignment horizontal="right" vertical="center" wrapText="1" inden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0" xfId="0" applyFont="1" applyFill="1" applyBorder="1" applyAlignment="1">
      <alignment horizontal="center" vertical="center" wrapText="1"/>
    </xf>
    <xf numFmtId="3" fontId="5" fillId="0" borderId="25"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Border="1" applyAlignment="1">
      <alignment horizontal="center" vertical="center"/>
    </xf>
    <xf numFmtId="3" fontId="5" fillId="0" borderId="28" xfId="0" applyNumberFormat="1" applyFont="1" applyBorder="1" applyAlignment="1">
      <alignment horizontal="center" vertical="center" wrapText="1"/>
    </xf>
    <xf numFmtId="0" fontId="7" fillId="0" borderId="10" xfId="0"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5" xfId="0"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3" fontId="5" fillId="0" borderId="28" xfId="0" applyNumberFormat="1" applyFont="1" applyFill="1" applyBorder="1" applyAlignment="1">
      <alignment horizontal="center" vertical="center" wrapText="1"/>
    </xf>
    <xf numFmtId="164" fontId="5" fillId="0" borderId="25" xfId="0" applyNumberFormat="1" applyFont="1" applyFill="1" applyBorder="1" applyAlignment="1">
      <alignment horizontal="center" vertical="center" wrapText="1"/>
    </xf>
    <xf numFmtId="3" fontId="5" fillId="0" borderId="26" xfId="0" applyNumberFormat="1" applyFont="1" applyFill="1" applyBorder="1" applyAlignment="1">
      <alignment horizontal="center" vertical="center" wrapText="1"/>
    </xf>
    <xf numFmtId="164" fontId="2" fillId="0" borderId="39" xfId="0" applyNumberFormat="1" applyFont="1" applyFill="1" applyBorder="1" applyAlignment="1">
      <alignment horizontal="center" vertical="center" wrapText="1"/>
    </xf>
    <xf numFmtId="164" fontId="2" fillId="0" borderId="48" xfId="0" applyNumberFormat="1" applyFont="1" applyFill="1" applyBorder="1" applyAlignment="1">
      <alignment horizontal="center" vertical="center" wrapText="1"/>
    </xf>
    <xf numFmtId="164" fontId="2" fillId="0" borderId="11" xfId="0" applyNumberFormat="1" applyFont="1" applyFill="1" applyBorder="1" applyAlignment="1">
      <alignment horizontal="center" vertical="center" wrapText="1"/>
    </xf>
    <xf numFmtId="3" fontId="5" fillId="0" borderId="34" xfId="0" applyNumberFormat="1" applyFont="1" applyFill="1" applyBorder="1" applyAlignment="1">
      <alignment horizontal="center" vertical="center" wrapText="1"/>
    </xf>
    <xf numFmtId="164" fontId="5" fillId="0" borderId="35" xfId="0" applyNumberFormat="1" applyFont="1" applyFill="1" applyBorder="1" applyAlignment="1">
      <alignment horizontal="center" vertical="center" wrapText="1"/>
    </xf>
    <xf numFmtId="3" fontId="5" fillId="0" borderId="35" xfId="0" applyNumberFormat="1" applyFont="1" applyFill="1" applyBorder="1" applyAlignment="1">
      <alignment horizontal="center" vertical="center" wrapText="1"/>
    </xf>
    <xf numFmtId="3" fontId="5" fillId="0" borderId="36" xfId="0" applyNumberFormat="1" applyFont="1" applyFill="1" applyBorder="1" applyAlignment="1">
      <alignment horizontal="right" vertical="center" wrapText="1" indent="1"/>
    </xf>
    <xf numFmtId="3" fontId="2" fillId="0" borderId="20"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27" xfId="0" applyNumberFormat="1"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3" fontId="2" fillId="0" borderId="23" xfId="0" applyNumberFormat="1" applyFont="1" applyFill="1" applyBorder="1" applyAlignment="1">
      <alignment horizontal="center" vertical="center" wrapText="1"/>
    </xf>
    <xf numFmtId="3" fontId="7" fillId="0" borderId="0" xfId="2" applyNumberFormat="1" applyFill="1"/>
    <xf numFmtId="0" fontId="5"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32" fillId="0" borderId="0" xfId="0" applyFont="1" applyAlignment="1">
      <alignment horizontal="center" vertical="center"/>
    </xf>
    <xf numFmtId="0" fontId="8" fillId="0" borderId="4" xfId="0" applyFont="1" applyFill="1" applyBorder="1" applyAlignment="1">
      <alignment horizontal="center" vertical="center" wrapText="1"/>
    </xf>
    <xf numFmtId="4" fontId="8" fillId="0" borderId="4" xfId="6" applyNumberFormat="1" applyFont="1" applyFill="1" applyBorder="1" applyAlignment="1">
      <alignment horizontal="center" vertical="center" wrapText="1"/>
    </xf>
    <xf numFmtId="4" fontId="9" fillId="0" borderId="0" xfId="6" applyNumberFormat="1" applyFont="1" applyFill="1" applyBorder="1" applyAlignment="1">
      <alignment horizontal="center" vertical="center" wrapText="1"/>
    </xf>
    <xf numFmtId="0" fontId="8" fillId="0" borderId="4" xfId="0" applyFont="1" applyFill="1" applyBorder="1" applyAlignment="1">
      <alignment horizontal="right" vertical="center" wrapText="1" indent="2"/>
    </xf>
    <xf numFmtId="3" fontId="8" fillId="0" borderId="4" xfId="0" applyNumberFormat="1" applyFont="1" applyFill="1" applyBorder="1" applyAlignment="1">
      <alignment horizontal="center" vertical="center" wrapText="1"/>
    </xf>
    <xf numFmtId="0" fontId="9" fillId="0" borderId="0" xfId="0" applyFont="1" applyFill="1" applyBorder="1" applyAlignment="1">
      <alignment horizontal="right" vertical="center" wrapText="1" indent="3"/>
    </xf>
    <xf numFmtId="3" fontId="8" fillId="0" borderId="3" xfId="0" applyNumberFormat="1" applyFont="1" applyFill="1" applyBorder="1" applyAlignment="1">
      <alignment horizontal="right" vertical="center" wrapText="1" indent="2"/>
    </xf>
    <xf numFmtId="0" fontId="9" fillId="0" borderId="18" xfId="0" applyFont="1" applyFill="1" applyBorder="1" applyAlignment="1">
      <alignment horizontal="center" vertical="center" wrapText="1"/>
    </xf>
    <xf numFmtId="0" fontId="8" fillId="0" borderId="3" xfId="0" applyFont="1" applyFill="1" applyBorder="1" applyAlignment="1">
      <alignment horizontal="right" vertical="center" wrapText="1" indent="2"/>
    </xf>
    <xf numFmtId="4" fontId="8" fillId="0" borderId="30" xfId="0" applyNumberFormat="1" applyFont="1" applyFill="1" applyBorder="1" applyAlignment="1">
      <alignment horizontal="center" vertical="center" wrapText="1"/>
    </xf>
    <xf numFmtId="2" fontId="8" fillId="0" borderId="18" xfId="0" applyNumberFormat="1" applyFont="1" applyFill="1" applyBorder="1" applyAlignment="1">
      <alignment horizontal="center" vertical="center" wrapText="1"/>
    </xf>
    <xf numFmtId="3" fontId="8" fillId="0" borderId="27" xfId="0" applyNumberFormat="1" applyFont="1" applyFill="1" applyBorder="1" applyAlignment="1">
      <alignment horizontal="right" vertical="center" wrapText="1" indent="2"/>
    </xf>
    <xf numFmtId="3" fontId="8" fillId="0" borderId="5" xfId="0" applyNumberFormat="1" applyFont="1" applyFill="1" applyBorder="1" applyAlignment="1">
      <alignment horizontal="right" vertical="center" wrapText="1" indent="1"/>
    </xf>
    <xf numFmtId="4" fontId="8" fillId="0" borderId="5" xfId="0" applyNumberFormat="1" applyFont="1" applyFill="1" applyBorder="1" applyAlignment="1">
      <alignment horizontal="center" vertical="center" wrapText="1"/>
    </xf>
    <xf numFmtId="4" fontId="8" fillId="0" borderId="5" xfId="6" applyNumberFormat="1" applyFont="1" applyFill="1" applyBorder="1" applyAlignment="1">
      <alignment horizontal="center" vertical="center" wrapText="1"/>
    </xf>
    <xf numFmtId="4" fontId="8" fillId="0" borderId="50" xfId="0" applyNumberFormat="1" applyFont="1" applyFill="1" applyBorder="1" applyAlignment="1">
      <alignment horizontal="center" vertical="center" wrapText="1"/>
    </xf>
    <xf numFmtId="2" fontId="8" fillId="0" borderId="21"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3" fontId="9" fillId="0" borderId="28" xfId="0" applyNumberFormat="1" applyFont="1" applyFill="1" applyBorder="1" applyAlignment="1">
      <alignment horizontal="right" vertical="center" wrapText="1" indent="2"/>
    </xf>
    <xf numFmtId="3" fontId="9" fillId="0" borderId="25" xfId="0" applyNumberFormat="1" applyFont="1" applyFill="1" applyBorder="1" applyAlignment="1">
      <alignment horizontal="right" vertical="center" wrapText="1" indent="1"/>
    </xf>
    <xf numFmtId="4" fontId="9" fillId="0" borderId="25" xfId="0" applyNumberFormat="1" applyFont="1" applyFill="1" applyBorder="1" applyAlignment="1">
      <alignment horizontal="center" vertical="center" wrapText="1"/>
    </xf>
    <xf numFmtId="4" fontId="9" fillId="0" borderId="25" xfId="6" applyNumberFormat="1" applyFont="1" applyFill="1" applyBorder="1" applyAlignment="1">
      <alignment horizontal="center" vertical="center" wrapText="1"/>
    </xf>
    <xf numFmtId="3" fontId="9" fillId="0" borderId="25" xfId="0" applyNumberFormat="1" applyFont="1" applyFill="1" applyBorder="1" applyAlignment="1">
      <alignment horizontal="center" vertical="center" wrapText="1"/>
    </xf>
    <xf numFmtId="4" fontId="9" fillId="0" borderId="51" xfId="0" applyNumberFormat="1" applyFont="1" applyFill="1" applyBorder="1" applyAlignment="1">
      <alignment horizontal="center" vertical="center" wrapText="1"/>
    </xf>
    <xf numFmtId="2" fontId="9" fillId="0" borderId="7" xfId="0" applyNumberFormat="1" applyFont="1" applyFill="1" applyBorder="1" applyAlignment="1">
      <alignment horizontal="center" vertical="center" wrapText="1"/>
    </xf>
    <xf numFmtId="0" fontId="8" fillId="0" borderId="27" xfId="0" applyFont="1" applyFill="1" applyBorder="1" applyAlignment="1">
      <alignment horizontal="right" vertical="center" wrapText="1" indent="2"/>
    </xf>
    <xf numFmtId="3" fontId="8"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3" fontId="8" fillId="0" borderId="5" xfId="0" applyNumberFormat="1" applyFont="1" applyFill="1" applyBorder="1" applyAlignment="1">
      <alignment horizontal="right" vertical="center" wrapText="1" indent="2"/>
    </xf>
    <xf numFmtId="0" fontId="9" fillId="0" borderId="28" xfId="0" applyFont="1" applyFill="1" applyBorder="1" applyAlignment="1">
      <alignment horizontal="right" vertical="center" wrapText="1" indent="2"/>
    </xf>
    <xf numFmtId="0" fontId="9" fillId="0" borderId="25" xfId="0" applyFont="1" applyFill="1" applyBorder="1" applyAlignment="1">
      <alignment horizontal="center" vertical="center" wrapText="1"/>
    </xf>
    <xf numFmtId="0" fontId="9" fillId="0" borderId="25" xfId="0" applyFont="1" applyFill="1" applyBorder="1" applyAlignment="1">
      <alignment horizontal="right" vertical="center" wrapText="1" indent="2"/>
    </xf>
    <xf numFmtId="0" fontId="8" fillId="0" borderId="50" xfId="0" applyFont="1" applyFill="1" applyBorder="1" applyAlignment="1">
      <alignment horizontal="center" vertical="center" wrapText="1"/>
    </xf>
    <xf numFmtId="3" fontId="9" fillId="0" borderId="24" xfId="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0" fontId="8" fillId="0" borderId="1" xfId="0" applyFont="1" applyFill="1" applyBorder="1" applyAlignment="1">
      <alignment horizontal="right" vertical="center" wrapText="1" indent="2"/>
    </xf>
    <xf numFmtId="0" fontId="8" fillId="0" borderId="2" xfId="0" applyFont="1" applyFill="1" applyBorder="1" applyAlignment="1">
      <alignment horizontal="center" vertical="center" wrapText="1"/>
    </xf>
    <xf numFmtId="4" fontId="8" fillId="0" borderId="2" xfId="0" applyNumberFormat="1" applyFont="1" applyFill="1" applyBorder="1" applyAlignment="1">
      <alignment horizontal="center" vertical="center" wrapText="1"/>
    </xf>
    <xf numFmtId="0" fontId="8" fillId="0" borderId="2" xfId="0" applyFont="1" applyFill="1" applyBorder="1" applyAlignment="1">
      <alignment horizontal="right" vertical="center" wrapText="1" indent="2"/>
    </xf>
    <xf numFmtId="4" fontId="8" fillId="0" borderId="52" xfId="0" applyNumberFormat="1" applyFont="1" applyFill="1" applyBorder="1" applyAlignment="1">
      <alignment horizontal="center" vertical="center" wrapText="1"/>
    </xf>
    <xf numFmtId="2" fontId="8" fillId="0" borderId="17"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42" xfId="0" applyFont="1" applyFill="1" applyBorder="1" applyAlignment="1">
      <alignment horizontal="center" vertical="center" wrapText="1"/>
    </xf>
    <xf numFmtId="3" fontId="8" fillId="0" borderId="1" xfId="0" applyNumberFormat="1" applyFont="1" applyFill="1" applyBorder="1" applyAlignment="1">
      <alignment horizontal="right" vertical="center" wrapText="1" indent="2"/>
    </xf>
    <xf numFmtId="3" fontId="8" fillId="0" borderId="2" xfId="0" applyNumberFormat="1" applyFont="1" applyFill="1" applyBorder="1" applyAlignment="1">
      <alignment horizontal="right" vertical="center" wrapText="1" indent="1"/>
    </xf>
    <xf numFmtId="4" fontId="8" fillId="0" borderId="2" xfId="6" applyNumberFormat="1" applyFont="1" applyFill="1" applyBorder="1" applyAlignment="1">
      <alignment horizontal="center" vertical="center" wrapText="1"/>
    </xf>
    <xf numFmtId="3" fontId="7" fillId="0" borderId="8" xfId="0" applyNumberFormat="1" applyFont="1" applyBorder="1" applyAlignment="1">
      <alignment horizontal="right" vertical="center" wrapText="1" indent="2"/>
    </xf>
    <xf numFmtId="3" fontId="7" fillId="0" borderId="19" xfId="0" applyNumberFormat="1" applyFont="1" applyBorder="1" applyAlignment="1">
      <alignment horizontal="right" vertical="center" wrapText="1" indent="2"/>
    </xf>
    <xf numFmtId="3" fontId="7" fillId="0" borderId="22" xfId="0" applyNumberFormat="1" applyFont="1" applyBorder="1" applyAlignment="1">
      <alignment horizontal="right" vertical="center" wrapText="1" indent="2"/>
    </xf>
    <xf numFmtId="0" fontId="7" fillId="0" borderId="1" xfId="0" applyFont="1" applyBorder="1" applyAlignment="1">
      <alignment horizontal="right" vertical="center" wrapText="1" indent="2"/>
    </xf>
    <xf numFmtId="0" fontId="7" fillId="0" borderId="2" xfId="0" applyFont="1" applyBorder="1" applyAlignment="1">
      <alignment horizontal="right" vertical="center" wrapText="1" indent="2"/>
    </xf>
    <xf numFmtId="3" fontId="7" fillId="0" borderId="2" xfId="6" applyBorder="1" applyAlignment="1">
      <alignment horizontal="right" vertical="center" wrapText="1" indent="2"/>
    </xf>
    <xf numFmtId="3" fontId="7" fillId="0" borderId="0" xfId="6" applyBorder="1">
      <alignment horizontal="right" vertical="center" wrapText="1" indent="1"/>
    </xf>
    <xf numFmtId="0" fontId="2" fillId="0" borderId="0" xfId="0" applyFont="1" applyAlignment="1">
      <alignment horizontal="center" vertical="center"/>
    </xf>
    <xf numFmtId="4" fontId="2" fillId="0" borderId="53" xfId="0" applyNumberFormat="1" applyFont="1" applyFill="1" applyBorder="1" applyAlignment="1">
      <alignment horizontal="center" vertical="center"/>
    </xf>
    <xf numFmtId="4" fontId="2" fillId="4" borderId="6" xfId="0" applyNumberFormat="1"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2" fillId="0" borderId="4" xfId="0" applyFont="1" applyFill="1" applyBorder="1" applyAlignment="1">
      <alignment horizontal="right" vertical="center" wrapText="1" indent="5"/>
    </xf>
    <xf numFmtId="0" fontId="2" fillId="0" borderId="5" xfId="0" applyFont="1" applyFill="1" applyBorder="1" applyAlignment="1">
      <alignment horizontal="right" vertical="center" wrapText="1" indent="5"/>
    </xf>
    <xf numFmtId="0" fontId="2" fillId="0" borderId="2" xfId="0" applyFont="1" applyFill="1" applyBorder="1" applyAlignment="1">
      <alignment horizontal="right" vertical="center" wrapText="1" indent="5"/>
    </xf>
    <xf numFmtId="0" fontId="2" fillId="0" borderId="14" xfId="0" applyFont="1" applyFill="1" applyBorder="1" applyAlignment="1">
      <alignment horizontal="center" vertical="center" wrapText="1"/>
    </xf>
    <xf numFmtId="0" fontId="2" fillId="0" borderId="1" xfId="0" applyFont="1" applyFill="1" applyBorder="1" applyAlignment="1">
      <alignment horizontal="right" vertical="center" wrapText="1" indent="5"/>
    </xf>
    <xf numFmtId="0" fontId="2" fillId="0" borderId="3" xfId="0" applyFont="1" applyFill="1" applyBorder="1" applyAlignment="1">
      <alignment horizontal="right" vertical="center" wrapText="1" indent="5"/>
    </xf>
    <xf numFmtId="0" fontId="2" fillId="0" borderId="27" xfId="0" applyFont="1" applyFill="1" applyBorder="1" applyAlignment="1">
      <alignment horizontal="right" vertical="center" wrapText="1" indent="5"/>
    </xf>
    <xf numFmtId="0" fontId="2" fillId="0" borderId="10" xfId="0" applyFont="1" applyFill="1" applyBorder="1" applyAlignment="1">
      <alignment horizontal="right" vertical="center" wrapText="1" indent="5"/>
    </xf>
    <xf numFmtId="0" fontId="2" fillId="0" borderId="20" xfId="0" applyFont="1" applyFill="1" applyBorder="1" applyAlignment="1">
      <alignment horizontal="right" vertical="center" wrapText="1" indent="5"/>
    </xf>
    <xf numFmtId="0" fontId="2" fillId="0" borderId="12" xfId="0" applyFont="1" applyFill="1" applyBorder="1" applyAlignment="1">
      <alignment horizontal="right" vertical="center" wrapText="1" indent="5"/>
    </xf>
    <xf numFmtId="0" fontId="5" fillId="0" borderId="28" xfId="0" applyFont="1" applyFill="1" applyBorder="1" applyAlignment="1">
      <alignment horizontal="right" vertical="center" wrapText="1" indent="5"/>
    </xf>
    <xf numFmtId="0" fontId="5" fillId="0" borderId="25" xfId="0" applyFont="1" applyFill="1" applyBorder="1" applyAlignment="1">
      <alignment horizontal="center" vertical="center" wrapText="1"/>
    </xf>
    <xf numFmtId="0" fontId="5" fillId="0" borderId="25" xfId="0" applyFont="1" applyFill="1" applyBorder="1" applyAlignment="1">
      <alignment horizontal="right" vertical="center" wrapText="1" indent="5"/>
    </xf>
    <xf numFmtId="0" fontId="5" fillId="0" borderId="26" xfId="0" applyFont="1" applyFill="1" applyBorder="1" applyAlignment="1">
      <alignment horizontal="right" vertical="center" wrapText="1" indent="5"/>
    </xf>
    <xf numFmtId="3" fontId="7" fillId="0" borderId="1" xfId="0" applyNumberFormat="1" applyFont="1" applyBorder="1" applyAlignment="1">
      <alignment horizontal="right" vertical="center" wrapText="1" indent="5"/>
    </xf>
    <xf numFmtId="3" fontId="7" fillId="0" borderId="2" xfId="0" applyNumberFormat="1" applyFont="1" applyBorder="1" applyAlignment="1">
      <alignment horizontal="right" vertical="center" wrapText="1" indent="5"/>
    </xf>
    <xf numFmtId="3" fontId="7" fillId="0" borderId="29" xfId="0" applyNumberFormat="1" applyFont="1" applyBorder="1" applyAlignment="1">
      <alignment horizontal="right" vertical="center" wrapText="1" indent="5"/>
    </xf>
    <xf numFmtId="3" fontId="7" fillId="0" borderId="3" xfId="0" applyNumberFormat="1" applyFont="1" applyBorder="1" applyAlignment="1">
      <alignment horizontal="right" vertical="center" wrapText="1" indent="5"/>
    </xf>
    <xf numFmtId="3" fontId="7" fillId="0" borderId="4" xfId="0" applyNumberFormat="1" applyFont="1" applyBorder="1" applyAlignment="1">
      <alignment horizontal="right" vertical="center" wrapText="1" indent="5"/>
    </xf>
    <xf numFmtId="3" fontId="7" fillId="0" borderId="20" xfId="0" applyNumberFormat="1" applyFont="1" applyBorder="1" applyAlignment="1">
      <alignment horizontal="right" vertical="center" wrapText="1" indent="5"/>
    </xf>
    <xf numFmtId="3" fontId="7" fillId="0" borderId="27" xfId="0" applyNumberFormat="1" applyFont="1" applyBorder="1" applyAlignment="1">
      <alignment horizontal="right" vertical="center" wrapText="1" indent="5"/>
    </xf>
    <xf numFmtId="3" fontId="7" fillId="0" borderId="5" xfId="0" applyNumberFormat="1" applyFont="1" applyBorder="1" applyAlignment="1">
      <alignment horizontal="right" vertical="center" wrapText="1" indent="5"/>
    </xf>
    <xf numFmtId="3" fontId="7" fillId="0" borderId="23" xfId="0" applyNumberFormat="1" applyFont="1" applyBorder="1" applyAlignment="1">
      <alignment horizontal="right" vertical="center" wrapText="1" indent="5"/>
    </xf>
    <xf numFmtId="3" fontId="5" fillId="0" borderId="28" xfId="0" applyNumberFormat="1" applyFont="1" applyBorder="1" applyAlignment="1">
      <alignment horizontal="right" vertical="center" wrapText="1" indent="5"/>
    </xf>
    <xf numFmtId="3" fontId="5" fillId="0" borderId="25" xfId="0" applyNumberFormat="1" applyFont="1" applyBorder="1" applyAlignment="1">
      <alignment horizontal="right" vertical="center" wrapText="1" indent="5"/>
    </xf>
    <xf numFmtId="3" fontId="5" fillId="0" borderId="26" xfId="0" applyNumberFormat="1" applyFont="1" applyBorder="1" applyAlignment="1">
      <alignment horizontal="right" vertical="center" wrapText="1" indent="5"/>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3" fontId="2" fillId="0" borderId="4" xfId="4" applyNumberFormat="1" applyFont="1" applyFill="1" applyBorder="1" applyAlignment="1">
      <alignment horizontal="center" vertical="center" wrapText="1"/>
    </xf>
    <xf numFmtId="0" fontId="0" fillId="0" borderId="7" xfId="0" applyBorder="1" applyAlignment="1">
      <alignment horizontal="center"/>
    </xf>
    <xf numFmtId="3" fontId="2" fillId="0" borderId="3" xfId="4" applyNumberFormat="1" applyFont="1" applyFill="1" applyBorder="1" applyAlignment="1">
      <alignment horizontal="center" vertical="center" wrapText="1"/>
    </xf>
    <xf numFmtId="3" fontId="2" fillId="0" borderId="27" xfId="4" applyNumberFormat="1" applyFont="1" applyFill="1" applyBorder="1" applyAlignment="1">
      <alignment horizontal="center" vertical="center" wrapText="1"/>
    </xf>
    <xf numFmtId="3" fontId="2" fillId="0" borderId="5" xfId="4" applyNumberFormat="1" applyFont="1" applyFill="1" applyBorder="1" applyAlignment="1">
      <alignment horizontal="center" vertical="center" wrapText="1"/>
    </xf>
    <xf numFmtId="3" fontId="5" fillId="0" borderId="28" xfId="4" applyNumberFormat="1" applyFont="1" applyFill="1" applyBorder="1" applyAlignment="1">
      <alignment horizontal="center" vertical="center" wrapText="1"/>
    </xf>
    <xf numFmtId="3" fontId="2" fillId="0" borderId="1" xfId="4" applyNumberFormat="1" applyFont="1" applyFill="1" applyBorder="1" applyAlignment="1">
      <alignment horizontal="center" vertical="center" wrapText="1"/>
    </xf>
    <xf numFmtId="3" fontId="2" fillId="0" borderId="2" xfId="4" applyNumberFormat="1" applyFont="1" applyFill="1" applyBorder="1" applyAlignment="1">
      <alignment horizontal="center" vertical="center" wrapText="1"/>
    </xf>
    <xf numFmtId="164" fontId="7" fillId="0" borderId="4" xfId="0" applyNumberFormat="1" applyFont="1" applyFill="1" applyBorder="1" applyAlignment="1">
      <alignment horizontal="center" vertical="center" wrapText="1"/>
    </xf>
    <xf numFmtId="0" fontId="15" fillId="0" borderId="4" xfId="4" applyFill="1" applyBorder="1" applyAlignment="1">
      <alignment horizontal="center" vertical="center" wrapText="1"/>
    </xf>
    <xf numFmtId="0" fontId="15" fillId="0" borderId="5" xfId="4" applyFill="1" applyBorder="1" applyAlignment="1">
      <alignment horizontal="center" vertical="center" wrapText="1"/>
    </xf>
    <xf numFmtId="164" fontId="7" fillId="0" borderId="2" xfId="0" applyNumberFormat="1" applyFont="1" applyFill="1" applyBorder="1" applyAlignment="1">
      <alignment horizontal="center" vertical="center" wrapText="1"/>
    </xf>
    <xf numFmtId="3" fontId="15" fillId="0" borderId="3" xfId="4" applyNumberFormat="1" applyFont="1" applyFill="1" applyBorder="1" applyAlignment="1">
      <alignment horizontal="center" vertical="center" wrapText="1"/>
    </xf>
    <xf numFmtId="3" fontId="15" fillId="0" borderId="27" xfId="4" applyNumberFormat="1" applyFont="1" applyFill="1" applyBorder="1" applyAlignment="1">
      <alignment horizontal="center" vertical="center" wrapText="1"/>
    </xf>
    <xf numFmtId="3" fontId="15" fillId="0" borderId="5" xfId="4" applyNumberFormat="1" applyFont="1" applyFill="1" applyBorder="1" applyAlignment="1">
      <alignment horizontal="center" vertical="center" wrapText="1"/>
    </xf>
    <xf numFmtId="164" fontId="7" fillId="0" borderId="5" xfId="0" applyNumberFormat="1" applyFont="1" applyFill="1" applyBorder="1" applyAlignment="1">
      <alignment horizontal="center" vertical="center" wrapText="1"/>
    </xf>
    <xf numFmtId="3" fontId="15" fillId="0" borderId="1" xfId="4" applyNumberFormat="1" applyFont="1" applyFill="1" applyBorder="1" applyAlignment="1">
      <alignment horizontal="center" vertical="center" wrapText="1"/>
    </xf>
    <xf numFmtId="3" fontId="15" fillId="0" borderId="2" xfId="4" applyNumberFormat="1" applyFont="1" applyFill="1" applyBorder="1" applyAlignment="1">
      <alignment horizontal="center" vertical="center" wrapText="1"/>
    </xf>
    <xf numFmtId="0" fontId="15" fillId="0" borderId="2" xfId="4" applyFont="1" applyFill="1" applyBorder="1" applyAlignment="1">
      <alignment horizontal="center" vertical="center" wrapText="1"/>
    </xf>
    <xf numFmtId="0" fontId="5" fillId="0" borderId="28" xfId="0" applyFont="1" applyFill="1" applyBorder="1" applyAlignment="1">
      <alignment horizontal="center" vertical="center" wrapText="1"/>
    </xf>
    <xf numFmtId="3" fontId="2" fillId="0" borderId="29" xfId="0" applyNumberFormat="1" applyFont="1" applyFill="1" applyBorder="1" applyAlignment="1">
      <alignment horizontal="center" vertical="center" wrapText="1"/>
    </xf>
    <xf numFmtId="3" fontId="7" fillId="0" borderId="29" xfId="0" applyNumberFormat="1" applyFont="1" applyFill="1" applyBorder="1" applyAlignment="1">
      <alignment horizontal="center" vertical="center" wrapText="1"/>
    </xf>
    <xf numFmtId="3" fontId="7" fillId="0" borderId="20" xfId="0" applyNumberFormat="1" applyFont="1" applyFill="1" applyBorder="1" applyAlignment="1">
      <alignment horizontal="center" vertical="center" wrapText="1"/>
    </xf>
    <xf numFmtId="3" fontId="7" fillId="0" borderId="23" xfId="0" applyNumberFormat="1" applyFont="1" applyFill="1" applyBorder="1" applyAlignment="1">
      <alignment horizontal="center" vertical="center" wrapText="1"/>
    </xf>
    <xf numFmtId="0" fontId="5" fillId="0" borderId="0" xfId="0" applyFont="1" applyAlignment="1">
      <alignment horizontal="center" vertical="center"/>
    </xf>
    <xf numFmtId="3" fontId="13" fillId="0" borderId="0" xfId="0" applyNumberFormat="1" applyFont="1" applyAlignment="1">
      <alignment horizontal="center" vertical="center" wrapText="1"/>
    </xf>
    <xf numFmtId="3" fontId="0" fillId="0" borderId="0" xfId="0" applyNumberFormat="1" applyAlignment="1">
      <alignment horizontal="center"/>
    </xf>
    <xf numFmtId="0" fontId="5" fillId="0" borderId="26" xfId="0" applyFont="1" applyFill="1" applyBorder="1" applyAlignment="1">
      <alignment horizontal="center" vertical="center" wrapText="1"/>
    </xf>
    <xf numFmtId="0" fontId="2" fillId="0" borderId="0" xfId="8"/>
    <xf numFmtId="0" fontId="2" fillId="0" borderId="11" xfId="8" applyFont="1" applyFill="1" applyBorder="1" applyAlignment="1">
      <alignment horizontal="center" vertical="center" wrapText="1"/>
    </xf>
    <xf numFmtId="3" fontId="2" fillId="0" borderId="11" xfId="9" applyFill="1" applyBorder="1" applyAlignment="1">
      <alignment horizontal="center" vertical="center" wrapText="1"/>
    </xf>
    <xf numFmtId="3" fontId="2" fillId="0" borderId="12" xfId="9" applyFill="1" applyBorder="1" applyAlignment="1">
      <alignment horizontal="center" vertical="center" wrapText="1"/>
    </xf>
    <xf numFmtId="0" fontId="5" fillId="0" borderId="17" xfId="8" applyFont="1" applyFill="1" applyBorder="1" applyAlignment="1">
      <alignment horizontal="center" vertical="center" wrapText="1"/>
    </xf>
    <xf numFmtId="3" fontId="2" fillId="0" borderId="1" xfId="8" applyNumberFormat="1" applyFont="1" applyFill="1" applyBorder="1" applyAlignment="1">
      <alignment horizontal="right" vertical="center" wrapText="1" indent="2"/>
    </xf>
    <xf numFmtId="3" fontId="2" fillId="0" borderId="2" xfId="8" applyNumberFormat="1" applyFont="1" applyFill="1" applyBorder="1" applyAlignment="1">
      <alignment horizontal="right" vertical="center" wrapText="1" indent="2"/>
    </xf>
    <xf numFmtId="3" fontId="2" fillId="0" borderId="2" xfId="9" applyFill="1" applyBorder="1" applyAlignment="1">
      <alignment horizontal="right" vertical="center" wrapText="1" indent="2"/>
    </xf>
    <xf numFmtId="3" fontId="2" fillId="0" borderId="29" xfId="9" applyFill="1" applyBorder="1" applyAlignment="1">
      <alignment horizontal="right" vertical="center" wrapText="1" indent="2"/>
    </xf>
    <xf numFmtId="3" fontId="2" fillId="0" borderId="0" xfId="8" applyNumberFormat="1"/>
    <xf numFmtId="0" fontId="5" fillId="0" borderId="18" xfId="8" applyFont="1" applyFill="1" applyBorder="1" applyAlignment="1">
      <alignment horizontal="center" vertical="center" wrapText="1"/>
    </xf>
    <xf numFmtId="3" fontId="2" fillId="0" borderId="3" xfId="8" applyNumberFormat="1" applyFont="1" applyFill="1" applyBorder="1" applyAlignment="1">
      <alignment horizontal="right" vertical="center" wrapText="1" indent="2"/>
    </xf>
    <xf numFmtId="3" fontId="2" fillId="0" borderId="4" xfId="8" applyNumberFormat="1" applyFont="1" applyFill="1" applyBorder="1" applyAlignment="1">
      <alignment horizontal="right" vertical="center" wrapText="1" indent="2"/>
    </xf>
    <xf numFmtId="3" fontId="2" fillId="0" borderId="4" xfId="9" applyFill="1" applyBorder="1" applyAlignment="1">
      <alignment horizontal="right" vertical="center" wrapText="1" indent="2"/>
    </xf>
    <xf numFmtId="3" fontId="2" fillId="0" borderId="20" xfId="9" applyFill="1" applyBorder="1" applyAlignment="1">
      <alignment horizontal="right" vertical="center" wrapText="1" indent="2"/>
    </xf>
    <xf numFmtId="3" fontId="2" fillId="0" borderId="4" xfId="9" applyFont="1" applyFill="1" applyBorder="1" applyAlignment="1">
      <alignment horizontal="right" vertical="center" wrapText="1" indent="2"/>
    </xf>
    <xf numFmtId="3" fontId="2" fillId="0" borderId="20" xfId="9" applyFont="1" applyFill="1" applyBorder="1" applyAlignment="1">
      <alignment horizontal="right" vertical="center" wrapText="1" indent="2"/>
    </xf>
    <xf numFmtId="3" fontId="2" fillId="0" borderId="20" xfId="8" applyNumberFormat="1" applyFont="1" applyFill="1" applyBorder="1" applyAlignment="1">
      <alignment horizontal="right" vertical="center" wrapText="1" indent="2"/>
    </xf>
    <xf numFmtId="0" fontId="5" fillId="0" borderId="21" xfId="8" applyFont="1" applyFill="1" applyBorder="1" applyAlignment="1">
      <alignment horizontal="center" vertical="center" wrapText="1"/>
    </xf>
    <xf numFmtId="3" fontId="2" fillId="0" borderId="27" xfId="8" applyNumberFormat="1" applyFont="1" applyFill="1" applyBorder="1" applyAlignment="1">
      <alignment horizontal="right" vertical="center" wrapText="1" indent="2"/>
    </xf>
    <xf numFmtId="3" fontId="2" fillId="0" borderId="5" xfId="8" applyNumberFormat="1" applyFont="1" applyFill="1" applyBorder="1" applyAlignment="1">
      <alignment horizontal="right" vertical="center" wrapText="1" indent="2"/>
    </xf>
    <xf numFmtId="3" fontId="2" fillId="0" borderId="23" xfId="8" applyNumberFormat="1" applyFont="1" applyFill="1" applyBorder="1" applyAlignment="1">
      <alignment horizontal="right" vertical="center" wrapText="1" indent="2"/>
    </xf>
    <xf numFmtId="0" fontId="5" fillId="0" borderId="7" xfId="8" applyFont="1" applyFill="1" applyBorder="1" applyAlignment="1">
      <alignment horizontal="center" vertical="center" wrapText="1"/>
    </xf>
    <xf numFmtId="3" fontId="5" fillId="0" borderId="28" xfId="8" applyNumberFormat="1" applyFont="1" applyFill="1" applyBorder="1" applyAlignment="1">
      <alignment horizontal="right" vertical="center" wrapText="1" indent="2"/>
    </xf>
    <xf numFmtId="3" fontId="5" fillId="0" borderId="25" xfId="8" applyNumberFormat="1" applyFont="1" applyFill="1" applyBorder="1" applyAlignment="1">
      <alignment horizontal="right" vertical="center" wrapText="1" indent="2"/>
    </xf>
    <xf numFmtId="3" fontId="5" fillId="0" borderId="26" xfId="8" applyNumberFormat="1" applyFont="1" applyFill="1" applyBorder="1" applyAlignment="1">
      <alignment horizontal="right" vertical="center" wrapText="1" indent="2"/>
    </xf>
    <xf numFmtId="0" fontId="5" fillId="0" borderId="0" xfId="8" applyFont="1" applyBorder="1" applyAlignment="1">
      <alignment horizontal="center" vertical="center" wrapText="1"/>
    </xf>
    <xf numFmtId="3" fontId="5" fillId="0" borderId="0" xfId="8" applyNumberFormat="1" applyFont="1" applyBorder="1" applyAlignment="1">
      <alignment horizontal="center" vertical="center" wrapText="1"/>
    </xf>
    <xf numFmtId="0" fontId="8" fillId="0" borderId="0" xfId="8" applyFont="1"/>
    <xf numFmtId="0" fontId="9" fillId="0" borderId="0" xfId="8" applyFont="1" applyAlignment="1">
      <alignment horizontal="left" vertical="center" wrapText="1"/>
    </xf>
    <xf numFmtId="0" fontId="9" fillId="0" borderId="0" xfId="8" applyFont="1" applyAlignment="1">
      <alignment horizontal="center" vertical="center" wrapText="1"/>
    </xf>
    <xf numFmtId="0" fontId="8" fillId="0" borderId="0" xfId="8" applyFont="1" applyAlignment="1">
      <alignment horizontal="center" vertical="center" wrapText="1"/>
    </xf>
    <xf numFmtId="0" fontId="2" fillId="0" borderId="1" xfId="8" applyFont="1" applyBorder="1" applyAlignment="1">
      <alignment horizontal="right" vertical="center" wrapText="1" indent="3"/>
    </xf>
    <xf numFmtId="0" fontId="2" fillId="0" borderId="2" xfId="8" applyFont="1" applyBorder="1" applyAlignment="1">
      <alignment horizontal="right" vertical="center" wrapText="1" indent="5"/>
    </xf>
    <xf numFmtId="0" fontId="2" fillId="0" borderId="2" xfId="8" applyFont="1" applyBorder="1" applyAlignment="1">
      <alignment horizontal="right" vertical="center" wrapText="1" indent="4"/>
    </xf>
    <xf numFmtId="0" fontId="2" fillId="0" borderId="29" xfId="8" applyFont="1" applyBorder="1" applyAlignment="1">
      <alignment horizontal="right" vertical="center" wrapText="1" indent="4"/>
    </xf>
    <xf numFmtId="0" fontId="2" fillId="0" borderId="3" xfId="8" applyFont="1" applyBorder="1" applyAlignment="1">
      <alignment horizontal="right" vertical="center" wrapText="1" indent="3"/>
    </xf>
    <xf numFmtId="0" fontId="2" fillId="0" borderId="4" xfId="8" applyFont="1" applyBorder="1" applyAlignment="1">
      <alignment horizontal="right" vertical="center" wrapText="1" indent="5"/>
    </xf>
    <xf numFmtId="0" fontId="2" fillId="0" borderId="4" xfId="8" applyFont="1" applyBorder="1" applyAlignment="1">
      <alignment horizontal="right" vertical="center" wrapText="1" indent="4"/>
    </xf>
    <xf numFmtId="0" fontId="2" fillId="0" borderId="20" xfId="8" applyFont="1" applyBorder="1" applyAlignment="1">
      <alignment horizontal="right" vertical="center" wrapText="1" indent="4"/>
    </xf>
    <xf numFmtId="0" fontId="2" fillId="0" borderId="0" xfId="8" applyFont="1" applyFill="1" applyBorder="1" applyAlignment="1">
      <alignment horizontal="right" vertical="center" wrapText="1" indent="4"/>
    </xf>
    <xf numFmtId="0" fontId="2" fillId="0" borderId="27" xfId="8" applyFont="1" applyBorder="1" applyAlignment="1">
      <alignment horizontal="right" vertical="center" wrapText="1" indent="3"/>
    </xf>
    <xf numFmtId="0" fontId="2" fillId="0" borderId="5" xfId="8" applyFont="1" applyBorder="1" applyAlignment="1">
      <alignment horizontal="right" vertical="center" wrapText="1" indent="5"/>
    </xf>
    <xf numFmtId="0" fontId="2" fillId="0" borderId="5" xfId="8" applyFont="1" applyBorder="1" applyAlignment="1">
      <alignment horizontal="right" vertical="center" wrapText="1" indent="4"/>
    </xf>
    <xf numFmtId="0" fontId="2" fillId="0" borderId="23" xfId="8" applyFont="1" applyBorder="1" applyAlignment="1">
      <alignment horizontal="right" vertical="center" wrapText="1" indent="4"/>
    </xf>
    <xf numFmtId="3" fontId="5" fillId="0" borderId="28" xfId="8" applyNumberFormat="1" applyFont="1" applyBorder="1" applyAlignment="1">
      <alignment horizontal="right" vertical="center" wrapText="1" indent="3"/>
    </xf>
    <xf numFmtId="3" fontId="5" fillId="0" borderId="28" xfId="8" applyNumberFormat="1" applyFont="1" applyBorder="1" applyAlignment="1">
      <alignment horizontal="right" vertical="center" wrapText="1" indent="5"/>
    </xf>
    <xf numFmtId="3" fontId="5" fillId="0" borderId="28" xfId="8" applyNumberFormat="1" applyFont="1" applyBorder="1" applyAlignment="1">
      <alignment horizontal="right" vertical="center" wrapText="1" indent="4"/>
    </xf>
    <xf numFmtId="3" fontId="5" fillId="0" borderId="47" xfId="8" applyNumberFormat="1" applyFont="1" applyBorder="1" applyAlignment="1">
      <alignment horizontal="right" vertical="center" wrapText="1" indent="4"/>
    </xf>
    <xf numFmtId="0" fontId="2" fillId="0" borderId="12" xfId="8" applyFont="1" applyFill="1" applyBorder="1" applyAlignment="1">
      <alignment horizontal="center" vertical="center" wrapText="1"/>
    </xf>
    <xf numFmtId="3" fontId="2" fillId="0" borderId="2" xfId="8" applyNumberFormat="1" applyFont="1" applyFill="1" applyBorder="1" applyAlignment="1">
      <alignment horizontal="right" vertical="center" wrapText="1" indent="1"/>
    </xf>
    <xf numFmtId="2" fontId="2" fillId="0" borderId="2" xfId="8" applyNumberFormat="1" applyFont="1" applyFill="1" applyBorder="1" applyAlignment="1">
      <alignment horizontal="center" vertical="center" wrapText="1"/>
    </xf>
    <xf numFmtId="0" fontId="2" fillId="0" borderId="2" xfId="8" applyFont="1" applyFill="1" applyBorder="1" applyAlignment="1">
      <alignment horizontal="right" vertical="center" wrapText="1" indent="1"/>
    </xf>
    <xf numFmtId="4" fontId="2" fillId="0" borderId="2" xfId="9" applyNumberFormat="1" applyFill="1" applyBorder="1" applyAlignment="1">
      <alignment horizontal="center" vertical="center" wrapText="1"/>
    </xf>
    <xf numFmtId="0" fontId="2" fillId="0" borderId="2" xfId="8" applyFont="1" applyFill="1" applyBorder="1" applyAlignment="1">
      <alignment horizontal="center" vertical="center" wrapText="1"/>
    </xf>
    <xf numFmtId="2" fontId="2" fillId="0" borderId="29" xfId="8" applyNumberFormat="1" applyFont="1" applyFill="1" applyBorder="1" applyAlignment="1">
      <alignment horizontal="center" vertical="center" wrapText="1"/>
    </xf>
    <xf numFmtId="2" fontId="2" fillId="0" borderId="0" xfId="8" applyNumberFormat="1"/>
    <xf numFmtId="3" fontId="2" fillId="0" borderId="4" xfId="8" applyNumberFormat="1" applyFont="1" applyFill="1" applyBorder="1" applyAlignment="1">
      <alignment horizontal="right" vertical="center" wrapText="1" indent="1"/>
    </xf>
    <xf numFmtId="2" fontId="2" fillId="0" borderId="4" xfId="8" applyNumberFormat="1" applyFont="1" applyFill="1" applyBorder="1" applyAlignment="1">
      <alignment horizontal="center" vertical="center" wrapText="1"/>
    </xf>
    <xf numFmtId="0" fontId="2" fillId="0" borderId="4" xfId="8" applyFont="1" applyFill="1" applyBorder="1" applyAlignment="1">
      <alignment horizontal="right" vertical="center" wrapText="1" indent="1"/>
    </xf>
    <xf numFmtId="4" fontId="2" fillId="0" borderId="4" xfId="9" applyNumberFormat="1" applyFill="1" applyBorder="1" applyAlignment="1">
      <alignment horizontal="center" vertical="center" wrapText="1"/>
    </xf>
    <xf numFmtId="0" fontId="2" fillId="0" borderId="4" xfId="8" applyFont="1" applyFill="1" applyBorder="1" applyAlignment="1">
      <alignment horizontal="center" vertical="center" wrapText="1"/>
    </xf>
    <xf numFmtId="2" fontId="2" fillId="0" borderId="20" xfId="8" applyNumberFormat="1" applyFont="1" applyFill="1" applyBorder="1" applyAlignment="1">
      <alignment horizontal="center" vertical="center" wrapText="1"/>
    </xf>
    <xf numFmtId="0" fontId="5" fillId="0" borderId="16" xfId="8" applyFont="1" applyFill="1" applyBorder="1" applyAlignment="1">
      <alignment horizontal="center" vertical="center" wrapText="1"/>
    </xf>
    <xf numFmtId="3" fontId="2" fillId="0" borderId="14" xfId="8" applyNumberFormat="1" applyFont="1" applyFill="1" applyBorder="1" applyAlignment="1">
      <alignment horizontal="right" vertical="center" wrapText="1" indent="2"/>
    </xf>
    <xf numFmtId="3" fontId="2" fillId="0" borderId="11" xfId="8" applyNumberFormat="1" applyFont="1" applyFill="1" applyBorder="1" applyAlignment="1">
      <alignment horizontal="right" vertical="center" wrapText="1" indent="1"/>
    </xf>
    <xf numFmtId="2" fontId="2" fillId="0" borderId="11" xfId="8" applyNumberFormat="1" applyFont="1" applyFill="1" applyBorder="1" applyAlignment="1">
      <alignment horizontal="center" vertical="center" wrapText="1"/>
    </xf>
    <xf numFmtId="0" fontId="2" fillId="0" borderId="11" xfId="8" applyFont="1" applyFill="1" applyBorder="1" applyAlignment="1">
      <alignment horizontal="right" vertical="center" wrapText="1" indent="1"/>
    </xf>
    <xf numFmtId="4" fontId="2" fillId="0" borderId="11" xfId="9" applyNumberFormat="1" applyFill="1" applyBorder="1" applyAlignment="1">
      <alignment horizontal="center" vertical="center" wrapText="1"/>
    </xf>
    <xf numFmtId="2" fontId="2" fillId="0" borderId="12" xfId="8" applyNumberFormat="1" applyFont="1" applyFill="1" applyBorder="1" applyAlignment="1">
      <alignment horizontal="center" vertical="center" wrapText="1"/>
    </xf>
    <xf numFmtId="0" fontId="5" fillId="0" borderId="33" xfId="8" applyFont="1" applyFill="1" applyBorder="1" applyAlignment="1">
      <alignment horizontal="center" vertical="center" wrapText="1"/>
    </xf>
    <xf numFmtId="3" fontId="5" fillId="0" borderId="34" xfId="8" applyNumberFormat="1" applyFont="1" applyFill="1" applyBorder="1" applyAlignment="1">
      <alignment horizontal="center" vertical="center" wrapText="1"/>
    </xf>
    <xf numFmtId="3" fontId="5" fillId="0" borderId="35" xfId="8" applyNumberFormat="1" applyFont="1" applyFill="1" applyBorder="1" applyAlignment="1">
      <alignment horizontal="center" vertical="center" wrapText="1"/>
    </xf>
    <xf numFmtId="2" fontId="5" fillId="0" borderId="35" xfId="8" applyNumberFormat="1" applyFont="1" applyFill="1" applyBorder="1" applyAlignment="1">
      <alignment horizontal="center" vertical="center" wrapText="1"/>
    </xf>
    <xf numFmtId="4" fontId="5" fillId="0" borderId="35" xfId="9" applyNumberFormat="1" applyFont="1" applyFill="1" applyBorder="1" applyAlignment="1">
      <alignment horizontal="center" vertical="center" wrapText="1"/>
    </xf>
    <xf numFmtId="2" fontId="5" fillId="0" borderId="36" xfId="8" applyNumberFormat="1" applyFont="1" applyFill="1" applyBorder="1" applyAlignment="1">
      <alignment horizontal="center" vertical="center" wrapText="1"/>
    </xf>
    <xf numFmtId="0" fontId="2" fillId="0" borderId="0" xfId="8" applyFont="1"/>
    <xf numFmtId="0" fontId="2" fillId="0" borderId="0" xfId="8" applyAlignment="1">
      <alignment horizontal="center"/>
    </xf>
    <xf numFmtId="0" fontId="25" fillId="0" borderId="0" xfId="10" applyFont="1"/>
    <xf numFmtId="0" fontId="1" fillId="0" borderId="0" xfId="10"/>
    <xf numFmtId="0" fontId="24" fillId="0" borderId="39" xfId="10" applyFont="1" applyBorder="1" applyAlignment="1">
      <alignment horizontal="center" vertical="center"/>
    </xf>
    <xf numFmtId="0" fontId="24" fillId="0" borderId="35" xfId="10" applyFont="1" applyBorder="1" applyAlignment="1">
      <alignment horizontal="center" vertical="center"/>
    </xf>
    <xf numFmtId="0" fontId="24" fillId="0" borderId="11" xfId="10" applyFont="1" applyBorder="1" applyAlignment="1">
      <alignment horizontal="center" vertical="center"/>
    </xf>
    <xf numFmtId="0" fontId="24" fillId="0" borderId="12" xfId="10" applyFont="1" applyBorder="1" applyAlignment="1">
      <alignment horizontal="center" vertical="center"/>
    </xf>
    <xf numFmtId="0" fontId="24" fillId="0" borderId="7" xfId="10" applyFont="1" applyBorder="1" applyAlignment="1">
      <alignment horizontal="center" vertical="center"/>
    </xf>
    <xf numFmtId="0" fontId="24" fillId="0" borderId="14" xfId="10" applyFont="1" applyBorder="1" applyAlignment="1">
      <alignment horizontal="center" vertical="center"/>
    </xf>
    <xf numFmtId="0" fontId="25" fillId="0" borderId="2" xfId="10" applyFont="1" applyBorder="1" applyAlignment="1">
      <alignment horizontal="center" vertical="center"/>
    </xf>
    <xf numFmtId="0" fontId="25" fillId="0" borderId="29" xfId="10" applyFont="1" applyBorder="1" applyAlignment="1">
      <alignment horizontal="center" vertical="center"/>
    </xf>
    <xf numFmtId="0" fontId="25" fillId="0" borderId="4" xfId="10" applyFont="1" applyBorder="1" applyAlignment="1">
      <alignment horizontal="center" vertical="center"/>
    </xf>
    <xf numFmtId="0" fontId="25" fillId="0" borderId="20" xfId="10" applyFont="1" applyBorder="1" applyAlignment="1">
      <alignment horizontal="center" vertical="center"/>
    </xf>
    <xf numFmtId="0" fontId="25" fillId="0" borderId="5" xfId="10" applyFont="1" applyBorder="1" applyAlignment="1">
      <alignment horizontal="center" vertical="center"/>
    </xf>
    <xf numFmtId="0" fontId="25" fillId="0" borderId="23" xfId="10" applyFont="1" applyBorder="1" applyAlignment="1">
      <alignment horizontal="center" vertical="center"/>
    </xf>
    <xf numFmtId="0" fontId="25" fillId="0" borderId="1" xfId="10" applyFont="1" applyBorder="1" applyAlignment="1">
      <alignment horizontal="right" vertical="center" wrapText="1" indent="3"/>
    </xf>
    <xf numFmtId="0" fontId="25" fillId="0" borderId="2" xfId="10" applyFont="1" applyBorder="1" applyAlignment="1">
      <alignment horizontal="right" vertical="center" wrapText="1" indent="3"/>
    </xf>
    <xf numFmtId="0" fontId="25" fillId="0" borderId="3" xfId="10" applyFont="1" applyBorder="1" applyAlignment="1">
      <alignment horizontal="right" vertical="center" wrapText="1" indent="3"/>
    </xf>
    <xf numFmtId="0" fontId="25" fillId="0" borderId="4" xfId="10" applyFont="1" applyBorder="1" applyAlignment="1">
      <alignment horizontal="right" vertical="center" wrapText="1" indent="3"/>
    </xf>
    <xf numFmtId="0" fontId="25" fillId="0" borderId="27" xfId="10" applyFont="1" applyBorder="1" applyAlignment="1">
      <alignment horizontal="right" vertical="center" wrapText="1" indent="3"/>
    </xf>
    <xf numFmtId="0" fontId="25" fillId="0" borderId="5" xfId="10" applyFont="1" applyBorder="1" applyAlignment="1">
      <alignment horizontal="right" vertical="center" wrapText="1" indent="3"/>
    </xf>
    <xf numFmtId="0" fontId="25" fillId="0" borderId="57" xfId="10" applyFont="1" applyBorder="1"/>
    <xf numFmtId="0" fontId="24" fillId="0" borderId="28" xfId="10" applyFont="1" applyBorder="1" applyAlignment="1">
      <alignment horizontal="right" vertical="center" wrapText="1" indent="3"/>
    </xf>
    <xf numFmtId="0" fontId="24" fillId="0" borderId="28" xfId="10" applyFont="1" applyBorder="1" applyAlignment="1">
      <alignment horizontal="center" vertical="center" wrapText="1"/>
    </xf>
    <xf numFmtId="0" fontId="24" fillId="0" borderId="58" xfId="10" applyFont="1" applyBorder="1" applyAlignment="1">
      <alignment horizontal="center" vertical="center" wrapText="1"/>
    </xf>
    <xf numFmtId="0" fontId="25" fillId="0" borderId="29" xfId="10" applyFont="1" applyBorder="1" applyAlignment="1">
      <alignment horizontal="center" vertical="center" wrapText="1"/>
    </xf>
    <xf numFmtId="0" fontId="25" fillId="0" borderId="20" xfId="10" applyFont="1" applyBorder="1" applyAlignment="1">
      <alignment horizontal="center" vertical="center" wrapText="1"/>
    </xf>
    <xf numFmtId="0" fontId="25" fillId="0" borderId="23" xfId="10" applyFont="1" applyBorder="1" applyAlignment="1">
      <alignment horizontal="center" vertical="center" wrapText="1"/>
    </xf>
    <xf numFmtId="0" fontId="1" fillId="0" borderId="57" xfId="10" applyBorder="1"/>
    <xf numFmtId="0" fontId="24" fillId="0" borderId="17" xfId="10" applyFont="1" applyBorder="1" applyAlignment="1">
      <alignment horizontal="center" vertical="center" wrapText="1"/>
    </xf>
    <xf numFmtId="0" fontId="24" fillId="0" borderId="18" xfId="10" applyFont="1" applyBorder="1" applyAlignment="1">
      <alignment horizontal="center" vertical="center" wrapText="1"/>
    </xf>
    <xf numFmtId="0" fontId="24" fillId="0" borderId="21" xfId="10" applyFont="1" applyBorder="1" applyAlignment="1">
      <alignment horizontal="center" vertical="center" wrapText="1"/>
    </xf>
    <xf numFmtId="0" fontId="24" fillId="0" borderId="48" xfId="10" applyFont="1" applyBorder="1" applyAlignment="1">
      <alignment horizontal="center" vertical="center"/>
    </xf>
    <xf numFmtId="0" fontId="24" fillId="0" borderId="47" xfId="10" applyFont="1" applyBorder="1" applyAlignment="1">
      <alignment horizontal="center" vertical="center" wrapText="1"/>
    </xf>
    <xf numFmtId="0" fontId="25" fillId="0" borderId="9" xfId="10" applyFont="1" applyBorder="1" applyAlignment="1">
      <alignment horizontal="center" vertical="center" wrapText="1"/>
    </xf>
    <xf numFmtId="0" fontId="25" fillId="0" borderId="4" xfId="10" applyFont="1" applyBorder="1" applyAlignment="1">
      <alignment horizontal="center" vertical="center" wrapText="1"/>
    </xf>
    <xf numFmtId="0" fontId="25" fillId="0" borderId="11" xfId="10" applyFont="1" applyBorder="1" applyAlignment="1">
      <alignment horizontal="center" vertical="center" wrapText="1"/>
    </xf>
    <xf numFmtId="0" fontId="0" fillId="6" borderId="0" xfId="0" applyFill="1"/>
    <xf numFmtId="4" fontId="0" fillId="6" borderId="0" xfId="0" applyNumberFormat="1" applyFill="1" applyAlignment="1">
      <alignment vertical="center"/>
    </xf>
    <xf numFmtId="4" fontId="0" fillId="0" borderId="0" xfId="0" applyNumberFormat="1" applyAlignment="1">
      <alignment vertical="center"/>
    </xf>
    <xf numFmtId="4" fontId="5" fillId="0" borderId="0" xfId="0" applyNumberFormat="1" applyFont="1"/>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49" fontId="19" fillId="0" borderId="0" xfId="0" applyNumberFormat="1" applyFont="1" applyFill="1" applyBorder="1" applyAlignment="1">
      <alignment horizontal="left" vertical="center" wrapText="1"/>
    </xf>
    <xf numFmtId="0" fontId="5" fillId="0" borderId="0" xfId="0" applyFont="1" applyFill="1" applyAlignment="1">
      <alignment horizontal="center" vertical="center"/>
    </xf>
    <xf numFmtId="0" fontId="7" fillId="0" borderId="0" xfId="0" applyFont="1" applyBorder="1" applyAlignment="1">
      <alignment horizontal="center"/>
    </xf>
    <xf numFmtId="0" fontId="5" fillId="0" borderId="1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7" xfId="0" applyFont="1" applyFill="1" applyBorder="1" applyAlignment="1">
      <alignment horizontal="center" vertical="center" wrapText="1"/>
    </xf>
    <xf numFmtId="49" fontId="19" fillId="0" borderId="0" xfId="0" applyNumberFormat="1" applyFont="1" applyFill="1" applyAlignment="1">
      <alignment horizontal="left" vertical="center"/>
    </xf>
    <xf numFmtId="49" fontId="8" fillId="0" borderId="0" xfId="0" applyNumberFormat="1" applyFont="1" applyFill="1" applyBorder="1" applyAlignment="1">
      <alignment horizontal="left" vertical="center" wrapText="1"/>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9" fillId="0" borderId="0" xfId="0" applyFont="1" applyBorder="1" applyAlignment="1">
      <alignment horizontal="center" vertical="center" wrapText="1"/>
    </xf>
    <xf numFmtId="0" fontId="0" fillId="0" borderId="0" xfId="0" applyBorder="1" applyAlignment="1">
      <alignment horizontal="center"/>
    </xf>
    <xf numFmtId="49" fontId="19" fillId="0" borderId="0" xfId="0" applyNumberFormat="1" applyFont="1" applyFill="1" applyAlignment="1">
      <alignment horizontal="left" vertical="center" wrapText="1"/>
    </xf>
    <xf numFmtId="0" fontId="5" fillId="0" borderId="0" xfId="0" applyFont="1" applyFill="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49" fontId="19" fillId="0" borderId="0" xfId="0" applyNumberFormat="1" applyFont="1" applyFill="1" applyBorder="1" applyAlignment="1">
      <alignment vertical="center" wrapText="1"/>
    </xf>
    <xf numFmtId="0" fontId="7" fillId="0" borderId="0" xfId="0" applyFont="1" applyBorder="1" applyAlignment="1">
      <alignment horizontal="center" vertical="center"/>
    </xf>
    <xf numFmtId="0" fontId="10" fillId="0" borderId="0" xfId="0" applyFont="1" applyFill="1" applyAlignment="1">
      <alignment horizontal="center" vertical="center"/>
    </xf>
    <xf numFmtId="0" fontId="10" fillId="0" borderId="0" xfId="0" applyFont="1" applyAlignment="1">
      <alignment horizontal="center" vertical="center"/>
    </xf>
    <xf numFmtId="0" fontId="10" fillId="0" borderId="15"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3" xfId="0" applyFont="1" applyFill="1" applyBorder="1" applyAlignment="1">
      <alignment horizontal="right" vertical="center" wrapText="1" indent="2"/>
    </xf>
    <xf numFmtId="0" fontId="10" fillId="0" borderId="14" xfId="0" applyFont="1" applyFill="1" applyBorder="1" applyAlignment="1">
      <alignment horizontal="right" vertical="center" wrapText="1" indent="2"/>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4" xfId="0" applyFont="1" applyFill="1" applyBorder="1" applyAlignment="1">
      <alignment horizontal="center" vertical="center" wrapText="1"/>
    </xf>
    <xf numFmtId="3" fontId="7" fillId="0" borderId="4" xfId="6" applyFill="1" applyBorder="1" applyAlignment="1">
      <alignment horizontal="center" vertical="center" wrapText="1"/>
    </xf>
    <xf numFmtId="3" fontId="7" fillId="0" borderId="20" xfId="6" applyFill="1" applyBorder="1">
      <alignment horizontal="right" vertical="center" wrapText="1" indent="1"/>
    </xf>
    <xf numFmtId="0" fontId="5" fillId="0" borderId="17" xfId="2" applyFont="1" applyFill="1" applyBorder="1" applyAlignment="1">
      <alignment horizontal="center" vertical="center" wrapText="1"/>
    </xf>
    <xf numFmtId="0" fontId="5" fillId="0" borderId="18" xfId="2" applyFont="1" applyFill="1" applyBorder="1" applyAlignment="1">
      <alignment horizontal="center" vertical="center" wrapText="1"/>
    </xf>
    <xf numFmtId="0" fontId="5" fillId="0" borderId="21" xfId="2" applyFont="1" applyFill="1" applyBorder="1" applyAlignment="1">
      <alignment horizontal="center" vertical="center" wrapText="1"/>
    </xf>
    <xf numFmtId="0" fontId="5" fillId="0" borderId="15" xfId="2" applyFont="1" applyFill="1" applyBorder="1" applyAlignment="1">
      <alignment horizontal="center" vertical="center" wrapText="1"/>
    </xf>
    <xf numFmtId="0" fontId="5" fillId="0" borderId="16" xfId="2" applyFont="1" applyFill="1" applyBorder="1" applyAlignment="1">
      <alignment horizontal="center" vertical="center" wrapText="1"/>
    </xf>
    <xf numFmtId="0" fontId="5" fillId="0" borderId="0" xfId="2" applyFont="1" applyFill="1" applyBorder="1" applyAlignment="1">
      <alignment horizontal="center" vertical="center"/>
    </xf>
    <xf numFmtId="0" fontId="7" fillId="0" borderId="0" xfId="2" applyFont="1" applyBorder="1" applyAlignment="1">
      <alignment horizontal="center"/>
    </xf>
    <xf numFmtId="0" fontId="5" fillId="0" borderId="13"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7" fillId="0" borderId="11" xfId="2" applyFill="1" applyBorder="1"/>
    <xf numFmtId="0" fontId="5" fillId="0" borderId="10"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32"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2" fillId="0" borderId="0" xfId="2" applyFont="1" applyBorder="1" applyAlignment="1">
      <alignment horizontal="center"/>
    </xf>
    <xf numFmtId="0" fontId="5" fillId="0" borderId="0" xfId="0" applyFont="1" applyAlignment="1">
      <alignment horizontal="center" vertical="center"/>
    </xf>
    <xf numFmtId="0" fontId="5" fillId="0" borderId="43" xfId="0" applyFont="1" applyFill="1" applyBorder="1" applyAlignment="1">
      <alignment horizontal="center" vertical="center" wrapText="1"/>
    </xf>
    <xf numFmtId="0" fontId="7" fillId="0" borderId="0" xfId="0" applyFont="1" applyBorder="1" applyAlignment="1">
      <alignment horizontal="right" vertical="center" wrapText="1" indent="2"/>
    </xf>
    <xf numFmtId="0" fontId="7" fillId="0" borderId="0" xfId="0" applyFont="1" applyBorder="1" applyAlignment="1">
      <alignment horizontal="right" vertical="center" wrapText="1" indent="1"/>
    </xf>
    <xf numFmtId="3" fontId="7" fillId="0" borderId="0" xfId="6" applyBorder="1">
      <alignment horizontal="right" vertical="center" wrapText="1" indent="1"/>
    </xf>
    <xf numFmtId="3" fontId="7" fillId="0" borderId="9" xfId="6" applyFill="1" applyBorder="1" applyAlignment="1">
      <alignment horizontal="center" vertical="center" wrapText="1"/>
    </xf>
    <xf numFmtId="0" fontId="2" fillId="0" borderId="0" xfId="0" applyFont="1" applyFill="1" applyBorder="1" applyAlignment="1">
      <alignment horizontal="center" vertical="center"/>
    </xf>
    <xf numFmtId="0" fontId="25" fillId="0" borderId="20" xfId="3" applyFont="1" applyBorder="1" applyAlignment="1">
      <alignment horizontal="center" vertical="center" wrapText="1"/>
    </xf>
    <xf numFmtId="0" fontId="25" fillId="0" borderId="4"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4" fillId="0" borderId="13" xfId="3" applyFont="1" applyFill="1" applyBorder="1" applyAlignment="1">
      <alignment horizontal="center" vertical="center"/>
    </xf>
    <xf numFmtId="0" fontId="24" fillId="0" borderId="9" xfId="3" applyFont="1" applyFill="1" applyBorder="1" applyAlignment="1">
      <alignment horizontal="center" vertical="center"/>
    </xf>
    <xf numFmtId="0" fontId="24" fillId="0" borderId="10" xfId="3" applyFont="1" applyFill="1" applyBorder="1" applyAlignment="1">
      <alignment horizontal="center" vertical="center"/>
    </xf>
    <xf numFmtId="0" fontId="25" fillId="0" borderId="1" xfId="3" applyFont="1" applyBorder="1" applyAlignment="1">
      <alignment horizontal="center" vertical="center" wrapText="1"/>
    </xf>
    <xf numFmtId="0" fontId="25" fillId="0" borderId="3" xfId="3" applyFont="1" applyBorder="1" applyAlignment="1">
      <alignment horizontal="center" vertical="center" wrapText="1"/>
    </xf>
    <xf numFmtId="0" fontId="25" fillId="0" borderId="2" xfId="3" applyFont="1" applyBorder="1" applyAlignment="1">
      <alignment horizontal="center" vertical="center" wrapText="1"/>
    </xf>
    <xf numFmtId="0" fontId="22" fillId="0" borderId="0" xfId="0" applyFont="1" applyFill="1" applyBorder="1" applyAlignment="1">
      <alignment horizontal="center" vertical="center"/>
    </xf>
    <xf numFmtId="0" fontId="25" fillId="0" borderId="31" xfId="3" applyFont="1" applyFill="1" applyBorder="1" applyAlignment="1">
      <alignment horizontal="center" vertical="center" wrapText="1"/>
    </xf>
    <xf numFmtId="0" fontId="26" fillId="0" borderId="0" xfId="3" applyFont="1" applyFill="1" applyBorder="1" applyAlignment="1">
      <alignment horizontal="left" vertical="center" wrapText="1" indent="1"/>
    </xf>
    <xf numFmtId="0" fontId="25" fillId="0" borderId="19" xfId="3" applyFont="1" applyBorder="1" applyAlignment="1">
      <alignment horizontal="center" vertical="center" wrapText="1"/>
    </xf>
    <xf numFmtId="0" fontId="25" fillId="0" borderId="32" xfId="3" applyFont="1" applyBorder="1" applyAlignment="1">
      <alignment horizontal="center" vertical="center" wrapText="1"/>
    </xf>
    <xf numFmtId="0" fontId="24" fillId="0" borderId="37" xfId="10" applyFont="1" applyBorder="1" applyAlignment="1">
      <alignment horizontal="center" vertical="center"/>
    </xf>
    <xf numFmtId="0" fontId="24" fillId="0" borderId="33" xfId="10" applyFont="1" applyBorder="1" applyAlignment="1">
      <alignment horizontal="center" vertical="center"/>
    </xf>
    <xf numFmtId="0" fontId="24" fillId="0" borderId="54" xfId="10" applyFont="1" applyBorder="1" applyAlignment="1">
      <alignment horizontal="center" vertical="center"/>
    </xf>
    <xf numFmtId="0" fontId="24" fillId="0" borderId="13" xfId="10" applyFont="1" applyBorder="1" applyAlignment="1">
      <alignment horizontal="center" vertical="center"/>
    </xf>
    <xf numFmtId="0" fontId="24" fillId="0" borderId="49" xfId="10" applyFont="1" applyBorder="1" applyAlignment="1">
      <alignment horizontal="center" vertical="center"/>
    </xf>
    <xf numFmtId="0" fontId="24" fillId="0" borderId="55" xfId="10" applyFont="1" applyBorder="1" applyAlignment="1">
      <alignment horizontal="center" vertical="center"/>
    </xf>
    <xf numFmtId="0" fontId="24" fillId="0" borderId="56" xfId="10" applyFont="1" applyBorder="1" applyAlignment="1">
      <alignment horizontal="center" vertical="center"/>
    </xf>
    <xf numFmtId="0" fontId="24" fillId="0" borderId="0" xfId="10" applyFont="1" applyAlignment="1">
      <alignment horizontal="center" vertical="center"/>
    </xf>
    <xf numFmtId="0" fontId="24" fillId="0" borderId="41" xfId="10" applyFont="1" applyBorder="1" applyAlignment="1">
      <alignment horizontal="center" vertical="center"/>
    </xf>
    <xf numFmtId="0" fontId="24" fillId="0" borderId="9" xfId="10" applyFont="1" applyBorder="1" applyAlignment="1">
      <alignment horizontal="center" vertical="center"/>
    </xf>
    <xf numFmtId="0" fontId="24" fillId="0" borderId="10" xfId="10" applyFont="1" applyBorder="1" applyAlignment="1">
      <alignment horizontal="center" vertical="center"/>
    </xf>
    <xf numFmtId="0" fontId="24" fillId="0" borderId="0" xfId="10" applyFont="1" applyBorder="1" applyAlignment="1">
      <alignment horizontal="center" vertical="center"/>
    </xf>
    <xf numFmtId="0" fontId="24" fillId="0" borderId="38" xfId="10" applyFont="1" applyBorder="1" applyAlignment="1">
      <alignment horizontal="center" vertical="center" wrapText="1"/>
    </xf>
    <xf numFmtId="0" fontId="24" fillId="0" borderId="59" xfId="10" applyFont="1" applyBorder="1" applyAlignment="1">
      <alignment horizontal="center" vertical="center" wrapText="1"/>
    </xf>
    <xf numFmtId="0" fontId="24" fillId="0" borderId="40" xfId="10" applyFont="1" applyBorder="1" applyAlignment="1">
      <alignment horizontal="center" vertical="center" wrapText="1"/>
    </xf>
    <xf numFmtId="0" fontId="24" fillId="0" borderId="5" xfId="10" applyFont="1" applyBorder="1" applyAlignment="1">
      <alignment horizontal="center" vertical="center"/>
    </xf>
    <xf numFmtId="0" fontId="24" fillId="0" borderId="35" xfId="10" applyFont="1" applyBorder="1" applyAlignment="1">
      <alignment horizontal="center" vertical="center"/>
    </xf>
    <xf numFmtId="0" fontId="24" fillId="0" borderId="23" xfId="10" applyFont="1" applyBorder="1" applyAlignment="1">
      <alignment horizontal="center" vertical="center"/>
    </xf>
    <xf numFmtId="0" fontId="24" fillId="0" borderId="36" xfId="10" applyFont="1" applyBorder="1" applyAlignment="1">
      <alignment horizontal="center" vertical="center"/>
    </xf>
    <xf numFmtId="0" fontId="0" fillId="0" borderId="0" xfId="0" applyAlignment="1">
      <alignment horizontal="left" vertical="center"/>
    </xf>
    <xf numFmtId="0" fontId="5" fillId="0" borderId="3" xfId="0" applyFont="1" applyFill="1" applyBorder="1" applyAlignment="1">
      <alignment horizontal="right" vertical="center" wrapText="1" indent="2"/>
    </xf>
    <xf numFmtId="0" fontId="5" fillId="0" borderId="14" xfId="0" applyFont="1" applyFill="1" applyBorder="1" applyAlignment="1">
      <alignment horizontal="right" vertical="center" wrapText="1" indent="2"/>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5" fillId="0" borderId="0" xfId="0" applyFont="1" applyFill="1" applyBorder="1" applyAlignment="1">
      <alignment horizontal="right" vertical="center" wrapText="1" indent="2"/>
    </xf>
    <xf numFmtId="0" fontId="5" fillId="0" borderId="0" xfId="0" applyFont="1" applyFill="1" applyBorder="1" applyAlignment="1">
      <alignment horizontal="right" vertical="center" wrapText="1" indent="1"/>
    </xf>
    <xf numFmtId="0" fontId="5" fillId="0" borderId="11" xfId="0" applyFont="1" applyFill="1" applyBorder="1" applyAlignment="1">
      <alignment horizontal="right" vertical="center" wrapText="1" indent="2"/>
    </xf>
    <xf numFmtId="0" fontId="5" fillId="0" borderId="0" xfId="0" applyFont="1" applyFill="1" applyAlignment="1">
      <alignment horizontal="center"/>
    </xf>
    <xf numFmtId="0" fontId="7" fillId="0" borderId="0" xfId="0" applyFont="1" applyFill="1" applyBorder="1" applyAlignment="1">
      <alignment horizontal="center"/>
    </xf>
    <xf numFmtId="0" fontId="9" fillId="0" borderId="18"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14" xfId="0" applyFont="1" applyFill="1" applyBorder="1" applyAlignment="1">
      <alignment horizontal="right" vertical="center" wrapText="1" indent="2"/>
    </xf>
    <xf numFmtId="0" fontId="2" fillId="0" borderId="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1" xfId="0" applyFont="1" applyFill="1" applyBorder="1" applyAlignment="1">
      <alignment horizontal="right" vertical="center" wrapText="1" indent="2"/>
    </xf>
    <xf numFmtId="0" fontId="2" fillId="5" borderId="20"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2" fillId="0" borderId="4" xfId="8" applyFont="1" applyFill="1" applyBorder="1" applyAlignment="1">
      <alignment horizontal="center" vertical="center" wrapText="1"/>
    </xf>
    <xf numFmtId="3" fontId="2" fillId="0" borderId="4" xfId="9" applyFill="1" applyBorder="1" applyAlignment="1">
      <alignment horizontal="center" vertical="center" wrapText="1"/>
    </xf>
    <xf numFmtId="0" fontId="2" fillId="0" borderId="11" xfId="8" applyFont="1" applyFill="1" applyBorder="1" applyAlignment="1">
      <alignment horizontal="center" vertical="center" wrapText="1"/>
    </xf>
    <xf numFmtId="3" fontId="2" fillId="0" borderId="20" xfId="9" applyFill="1" applyBorder="1" applyAlignment="1">
      <alignment horizontal="center" vertical="center" wrapText="1"/>
    </xf>
    <xf numFmtId="0" fontId="33" fillId="0" borderId="0" xfId="8" applyFont="1" applyFill="1" applyAlignment="1">
      <alignment horizontal="center" vertical="center" wrapText="1"/>
    </xf>
    <xf numFmtId="0" fontId="5" fillId="0" borderId="0" xfId="8" applyFont="1" applyFill="1" applyAlignment="1">
      <alignment horizontal="center" vertical="center" wrapText="1"/>
    </xf>
    <xf numFmtId="0" fontId="2" fillId="0" borderId="0" xfId="8" applyFont="1" applyFill="1" applyBorder="1" applyAlignment="1">
      <alignment horizontal="center"/>
    </xf>
    <xf numFmtId="0" fontId="5" fillId="0" borderId="15" xfId="8" applyFont="1" applyFill="1" applyBorder="1" applyAlignment="1">
      <alignment horizontal="center" vertical="center" wrapText="1"/>
    </xf>
    <xf numFmtId="0" fontId="5" fillId="0" borderId="18" xfId="8" applyFont="1" applyFill="1" applyBorder="1" applyAlignment="1">
      <alignment horizontal="center" vertical="center" wrapText="1"/>
    </xf>
    <xf numFmtId="0" fontId="5" fillId="0" borderId="16" xfId="8" applyFont="1" applyFill="1" applyBorder="1" applyAlignment="1">
      <alignment horizontal="center" vertical="center" wrapText="1"/>
    </xf>
    <xf numFmtId="0" fontId="5" fillId="0" borderId="13" xfId="8" applyFont="1" applyFill="1" applyBorder="1" applyAlignment="1">
      <alignment horizontal="center" vertical="center" wrapText="1"/>
    </xf>
    <xf numFmtId="0" fontId="5" fillId="0" borderId="3" xfId="8" applyFont="1" applyFill="1" applyBorder="1" applyAlignment="1">
      <alignment horizontal="right" vertical="center" wrapText="1" indent="2"/>
    </xf>
    <xf numFmtId="0" fontId="5" fillId="0" borderId="14" xfId="8" applyFont="1" applyFill="1" applyBorder="1" applyAlignment="1">
      <alignment horizontal="right" vertical="center" wrapText="1" indent="2"/>
    </xf>
    <xf numFmtId="0" fontId="5" fillId="0" borderId="9" xfId="8" applyFont="1" applyFill="1" applyBorder="1" applyAlignment="1">
      <alignment horizontal="center" vertical="center" wrapText="1"/>
    </xf>
    <xf numFmtId="0" fontId="5" fillId="0" borderId="10" xfId="8" applyFont="1" applyFill="1" applyBorder="1" applyAlignment="1">
      <alignment horizontal="center" vertical="center" wrapText="1"/>
    </xf>
    <xf numFmtId="0" fontId="5" fillId="0" borderId="4" xfId="8" applyFont="1" applyFill="1" applyBorder="1" applyAlignment="1">
      <alignment horizontal="center" vertical="center" wrapText="1"/>
    </xf>
    <xf numFmtId="0" fontId="2" fillId="0" borderId="4" xfId="8" applyFont="1" applyFill="1" applyBorder="1" applyAlignment="1">
      <alignment horizontal="right" vertical="center" wrapText="1" indent="2"/>
    </xf>
    <xf numFmtId="0" fontId="2" fillId="0" borderId="11" xfId="8" applyFont="1" applyFill="1" applyBorder="1" applyAlignment="1">
      <alignment horizontal="right" vertical="center" wrapText="1" indent="2"/>
    </xf>
    <xf numFmtId="0" fontId="5" fillId="0" borderId="0" xfId="8" applyFont="1" applyFill="1" applyAlignment="1">
      <alignment horizontal="center" vertical="center"/>
    </xf>
    <xf numFmtId="0" fontId="2" fillId="0" borderId="0" xfId="8" applyFont="1" applyBorder="1" applyAlignment="1">
      <alignment horizontal="center"/>
    </xf>
    <xf numFmtId="3" fontId="2" fillId="0" borderId="12" xfId="9" applyFill="1" applyBorder="1" applyAlignment="1">
      <alignment horizontal="center" vertical="center" wrapText="1"/>
    </xf>
    <xf numFmtId="49" fontId="19" fillId="0" borderId="0" xfId="8" applyNumberFormat="1" applyFont="1" applyFill="1" applyAlignment="1">
      <alignment horizontal="center" vertical="center" wrapText="1"/>
    </xf>
    <xf numFmtId="0" fontId="33" fillId="0" borderId="0" xfId="8" applyFont="1" applyFill="1" applyBorder="1" applyAlignment="1">
      <alignment horizontal="center" vertical="center"/>
    </xf>
    <xf numFmtId="0" fontId="5" fillId="0" borderId="0" xfId="8" applyFont="1" applyFill="1" applyBorder="1" applyAlignment="1">
      <alignment horizontal="center" vertical="center"/>
    </xf>
    <xf numFmtId="49" fontId="2" fillId="0" borderId="4" xfId="8" applyNumberFormat="1" applyFont="1" applyFill="1" applyBorder="1" applyAlignment="1">
      <alignment horizontal="center" vertical="center" wrapText="1"/>
    </xf>
    <xf numFmtId="3" fontId="2" fillId="0" borderId="4" xfId="9" applyFill="1" applyBorder="1">
      <alignment horizontal="right" vertical="center" wrapText="1" indent="1"/>
    </xf>
    <xf numFmtId="0" fontId="2" fillId="0" borderId="20" xfId="8" applyFont="1" applyFill="1" applyBorder="1" applyAlignment="1">
      <alignment horizontal="center" vertical="center" wrapText="1"/>
    </xf>
    <xf numFmtId="0" fontId="2" fillId="0" borderId="4" xfId="8" applyFont="1" applyFill="1" applyBorder="1" applyAlignment="1">
      <alignment horizontal="center" vertical="center"/>
    </xf>
    <xf numFmtId="0" fontId="9" fillId="0" borderId="0"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5" fillId="0" borderId="0" xfId="0" applyFont="1" applyFill="1" applyBorder="1" applyAlignment="1">
      <alignment horizontal="center" vertical="center" wrapText="1"/>
    </xf>
    <xf numFmtId="3" fontId="5" fillId="0" borderId="0" xfId="6" applyFont="1" applyFill="1" applyBorder="1" applyAlignment="1">
      <alignment horizontal="center" vertical="center" wrapText="1"/>
    </xf>
    <xf numFmtId="0" fontId="2" fillId="0" borderId="0" xfId="0" applyFont="1" applyBorder="1" applyAlignment="1">
      <alignment horizontal="center"/>
    </xf>
  </cellXfs>
  <cellStyles count="11">
    <cellStyle name="čiarky" xfId="7" builtinId="3"/>
    <cellStyle name="názvy zar.hore" xfId="1"/>
    <cellStyle name="normálne" xfId="0" builtinId="0"/>
    <cellStyle name="normálne 2" xfId="2"/>
    <cellStyle name="normálne 3" xfId="3"/>
    <cellStyle name="normálne 4" xfId="8"/>
    <cellStyle name="normálne 5" xfId="10"/>
    <cellStyle name="normální_List1" xfId="4"/>
    <cellStyle name="Štýl 1" xfId="5"/>
    <cellStyle name="vpravo_1" xfId="6"/>
    <cellStyle name="vpravo_1 2" xfId="9"/>
  </cellStyles>
  <dxfs count="0"/>
  <tableStyles count="0" defaultTableStyle="TableStyleMedium9" defaultPivotStyle="PivotStyleLight16"/>
  <colors>
    <mruColors>
      <color rgb="FF99FFCC"/>
    </mru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lang val="sk-SK"/>
  <c:roundedCorners val="1"/>
  <c:chart>
    <c:title>
      <c:tx>
        <c:rich>
          <a:bodyPr/>
          <a:lstStyle/>
          <a:p>
            <a:pPr>
              <a:defRPr sz="1400" b="1" i="0" u="none" strike="noStrike" baseline="0">
                <a:solidFill>
                  <a:srgbClr val="000000"/>
                </a:solidFill>
                <a:latin typeface="Arial CE"/>
                <a:ea typeface="Arial CE"/>
                <a:cs typeface="Arial CE"/>
              </a:defRPr>
            </a:pPr>
            <a:r>
              <a:rPr lang="sk-SK"/>
              <a:t>Agenda T - počet došlých vecí (v tis.) od r. 1997</a:t>
            </a:r>
          </a:p>
        </c:rich>
      </c:tx>
      <c:layout>
        <c:manualLayout>
          <c:xMode val="edge"/>
          <c:yMode val="edge"/>
          <c:x val="0.27408653373493325"/>
          <c:y val="3.6028143540880922E-2"/>
        </c:manualLayout>
      </c:layout>
      <c:spPr>
        <a:gradFill>
          <a:gsLst>
            <a:gs pos="0">
              <a:sysClr val="window" lastClr="FFFFFF">
                <a:lumMod val="85000"/>
              </a:sysClr>
            </a:gs>
            <a:gs pos="50000">
              <a:sysClr val="window" lastClr="FFFFFF"/>
            </a:gs>
            <a:gs pos="100000">
              <a:schemeClr val="bg1"/>
            </a:gs>
          </a:gsLst>
          <a:lin ang="5400000" scaled="0"/>
        </a:gradFill>
        <a:ln w="25400">
          <a:noFill/>
        </a:ln>
        <a:effectLst>
          <a:outerShdw blurRad="50800" dist="38100" dir="2700000" algn="tl" rotWithShape="0">
            <a:prstClr val="black">
              <a:alpha val="40000"/>
            </a:prstClr>
          </a:outerShdw>
        </a:effectLst>
      </c:spPr>
    </c:title>
    <c:view3D>
      <c:hPercent val="38"/>
      <c:depthPercent val="90"/>
      <c:rAngAx val="1"/>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4.2303172737955363E-2"/>
          <c:y val="0.13184597236899839"/>
          <c:w val="0.94687034595788644"/>
          <c:h val="0.80202430578530626"/>
        </c:manualLayout>
      </c:layout>
      <c:bar3DChart>
        <c:barDir val="col"/>
        <c:grouping val="clustered"/>
        <c:ser>
          <c:idx val="1"/>
          <c:order val="0"/>
          <c:tx>
            <c:strRef>
              <c:f>'07.Počet došlých vecí (GRAF)'!$A$32</c:f>
              <c:strCache>
                <c:ptCount val="1"/>
                <c:pt idx="0">
                  <c:v>Spolu</c:v>
                </c:pt>
              </c:strCache>
            </c:strRef>
          </c:tx>
          <c:spPr>
            <a:gradFill>
              <a:gsLst>
                <a:gs pos="0">
                  <a:srgbClr val="DDEBCF"/>
                </a:gs>
                <a:gs pos="50000">
                  <a:srgbClr val="9CB86E"/>
                </a:gs>
                <a:gs pos="100000">
                  <a:srgbClr val="156B13"/>
                </a:gs>
              </a:gsLst>
              <a:lin ang="16200000" scaled="0"/>
            </a:gradFill>
            <a:ln w="9525" cap="flat" cmpd="sng" algn="ctr">
              <a:solidFill>
                <a:schemeClr val="bg1"/>
              </a:solidFill>
              <a:prstDash val="solid"/>
            </a:ln>
            <a:effectLst>
              <a:outerShdw blurRad="40000" dist="23000" dir="5400000" rotWithShape="0">
                <a:srgbClr val="000000">
                  <a:alpha val="35000"/>
                </a:srgbClr>
              </a:outerShdw>
            </a:effectLst>
          </c:spPr>
          <c:cat>
            <c:numRef>
              <c:f>'07.Počet došlých vecí (GRAF)'!$B$31:$P$31</c:f>
              <c:numCache>
                <c:formatCode>General</c:formatCod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numCache>
            </c:numRef>
          </c:cat>
          <c:val>
            <c:numRef>
              <c:f>'07.Počet došlých vecí (GRAF)'!$B$32:$P$32</c:f>
              <c:numCache>
                <c:formatCode>General</c:formatCode>
                <c:ptCount val="15"/>
                <c:pt idx="0">
                  <c:v>20.97</c:v>
                </c:pt>
                <c:pt idx="1">
                  <c:v>20.16</c:v>
                </c:pt>
                <c:pt idx="2" formatCode="#,##0.00">
                  <c:v>20.8</c:v>
                </c:pt>
                <c:pt idx="3">
                  <c:v>20.95</c:v>
                </c:pt>
                <c:pt idx="4">
                  <c:v>22.56</c:v>
                </c:pt>
                <c:pt idx="5">
                  <c:v>25.42</c:v>
                </c:pt>
                <c:pt idx="6">
                  <c:v>30.53</c:v>
                </c:pt>
                <c:pt idx="7">
                  <c:v>26.94</c:v>
                </c:pt>
                <c:pt idx="8" formatCode="0.00">
                  <c:v>31.79</c:v>
                </c:pt>
                <c:pt idx="9" formatCode="0.00">
                  <c:v>26.34</c:v>
                </c:pt>
                <c:pt idx="10" formatCode="0.00">
                  <c:v>30.64</c:v>
                </c:pt>
                <c:pt idx="11" formatCode="0.00">
                  <c:v>31.99</c:v>
                </c:pt>
                <c:pt idx="12" formatCode="#,##0.00">
                  <c:v>35.119999999999997</c:v>
                </c:pt>
                <c:pt idx="13" formatCode="#,##0.00">
                  <c:v>34.9</c:v>
                </c:pt>
                <c:pt idx="14" formatCode="#,##0.00">
                  <c:v>33.382000000000005</c:v>
                </c:pt>
              </c:numCache>
            </c:numRef>
          </c:val>
        </c:ser>
        <c:ser>
          <c:idx val="2"/>
          <c:order val="1"/>
          <c:tx>
            <c:strRef>
              <c:f>'07.Počet došlých vecí (GRAF)'!$A$33</c:f>
              <c:strCache>
                <c:ptCount val="1"/>
                <c:pt idx="0">
                  <c:v>Okresné súdy</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cap="flat" cmpd="sng" algn="ctr">
              <a:solidFill>
                <a:schemeClr val="bg1"/>
              </a:solidFill>
              <a:prstDash val="solid"/>
            </a:ln>
            <a:effectLst>
              <a:outerShdw blurRad="40000" dist="23000" dir="5400000" rotWithShape="0">
                <a:srgbClr val="000000">
                  <a:alpha val="35000"/>
                </a:srgbClr>
              </a:outerShdw>
            </a:effectLst>
          </c:spPr>
          <c:cat>
            <c:numRef>
              <c:f>'07.Počet došlých vecí (GRAF)'!$B$31:$P$31</c:f>
              <c:numCache>
                <c:formatCode>General</c:formatCod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numCache>
            </c:numRef>
          </c:cat>
          <c:val>
            <c:numRef>
              <c:f>'07.Počet došlých vecí (GRAF)'!$B$33:$P$33</c:f>
              <c:numCache>
                <c:formatCode>#,##0.00</c:formatCode>
                <c:ptCount val="15"/>
                <c:pt idx="0">
                  <c:v>20.059999999999999</c:v>
                </c:pt>
                <c:pt idx="1">
                  <c:v>19.46</c:v>
                </c:pt>
                <c:pt idx="2">
                  <c:v>20.34</c:v>
                </c:pt>
                <c:pt idx="3">
                  <c:v>20.63</c:v>
                </c:pt>
                <c:pt idx="4">
                  <c:v>22.3</c:v>
                </c:pt>
                <c:pt idx="5">
                  <c:v>25.16</c:v>
                </c:pt>
                <c:pt idx="6">
                  <c:v>30.28</c:v>
                </c:pt>
                <c:pt idx="7">
                  <c:v>26.73</c:v>
                </c:pt>
                <c:pt idx="8">
                  <c:v>31.5</c:v>
                </c:pt>
                <c:pt idx="9">
                  <c:v>26.17</c:v>
                </c:pt>
                <c:pt idx="10">
                  <c:v>30.48</c:v>
                </c:pt>
                <c:pt idx="11" formatCode="0.00">
                  <c:v>31.84</c:v>
                </c:pt>
                <c:pt idx="12">
                  <c:v>34.929000000000002</c:v>
                </c:pt>
                <c:pt idx="13">
                  <c:v>34.703000000000003</c:v>
                </c:pt>
                <c:pt idx="14">
                  <c:v>33.188000000000002</c:v>
                </c:pt>
              </c:numCache>
            </c:numRef>
          </c:val>
        </c:ser>
        <c:ser>
          <c:idx val="3"/>
          <c:order val="2"/>
          <c:tx>
            <c:strRef>
              <c:f>'07.Počet došlých vecí (GRAF)'!$A$34</c:f>
              <c:strCache>
                <c:ptCount val="1"/>
                <c:pt idx="0">
                  <c:v>Krajské súdy</c:v>
                </c:pt>
              </c:strCache>
            </c:strRef>
          </c:tx>
          <c:cat>
            <c:numRef>
              <c:f>'07.Počet došlých vecí (GRAF)'!$B$31:$P$31</c:f>
              <c:numCache>
                <c:formatCode>General</c:formatCod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numCache>
            </c:numRef>
          </c:cat>
          <c:val>
            <c:numRef>
              <c:f>'07.Počet došlých vecí (GRAF)'!$B$34:$P$34</c:f>
              <c:numCache>
                <c:formatCode>#,##0.00</c:formatCode>
                <c:ptCount val="15"/>
                <c:pt idx="0">
                  <c:v>0.91</c:v>
                </c:pt>
                <c:pt idx="1">
                  <c:v>0.7</c:v>
                </c:pt>
                <c:pt idx="2">
                  <c:v>0.46</c:v>
                </c:pt>
                <c:pt idx="3">
                  <c:v>0.32</c:v>
                </c:pt>
                <c:pt idx="4">
                  <c:v>0.26</c:v>
                </c:pt>
                <c:pt idx="5">
                  <c:v>0.26</c:v>
                </c:pt>
                <c:pt idx="6">
                  <c:v>0.25</c:v>
                </c:pt>
                <c:pt idx="7">
                  <c:v>0.21</c:v>
                </c:pt>
                <c:pt idx="8">
                  <c:v>0.28999999999999998</c:v>
                </c:pt>
                <c:pt idx="9">
                  <c:v>0.17</c:v>
                </c:pt>
                <c:pt idx="10">
                  <c:v>0.16</c:v>
                </c:pt>
                <c:pt idx="11">
                  <c:v>0.15</c:v>
                </c:pt>
                <c:pt idx="12">
                  <c:v>0.19</c:v>
                </c:pt>
                <c:pt idx="13">
                  <c:v>0.2</c:v>
                </c:pt>
                <c:pt idx="14">
                  <c:v>0.19400000000000001</c:v>
                </c:pt>
              </c:numCache>
            </c:numRef>
          </c:val>
        </c:ser>
        <c:gapWidth val="100"/>
        <c:shape val="cylinder"/>
        <c:axId val="76633216"/>
        <c:axId val="76634752"/>
        <c:axId val="0"/>
      </c:bar3DChart>
      <c:catAx>
        <c:axId val="76633216"/>
        <c:scaling>
          <c:orientation val="minMax"/>
        </c:scaling>
        <c:axPos val="b"/>
        <c:numFmt formatCode="General" sourceLinked="1"/>
        <c:tickLblPos val="low"/>
        <c:spPr>
          <a:solidFill>
            <a:sysClr val="window" lastClr="FFFFFF"/>
          </a:solidFill>
          <a:ln w="12700">
            <a:solidFill>
              <a:srgbClr val="000000"/>
            </a:solidFill>
            <a:prstDash val="solid"/>
          </a:ln>
          <a:effectLst>
            <a:outerShdw blurRad="50800" dist="38100" dir="2700000" algn="tl" rotWithShape="0">
              <a:prstClr val="black">
                <a:alpha val="40000"/>
              </a:prstClr>
            </a:outerShdw>
          </a:effectLst>
        </c:spPr>
        <c:txPr>
          <a:bodyPr rot="0" vert="horz"/>
          <a:lstStyle/>
          <a:p>
            <a:pPr>
              <a:defRPr sz="900" b="1" i="0" u="none" strike="noStrike" baseline="0">
                <a:solidFill>
                  <a:srgbClr val="000000"/>
                </a:solidFill>
                <a:latin typeface="Arial CE"/>
                <a:ea typeface="Arial CE"/>
                <a:cs typeface="Arial CE"/>
              </a:defRPr>
            </a:pPr>
            <a:endParaRPr lang="sk-SK"/>
          </a:p>
        </c:txPr>
        <c:crossAx val="76634752"/>
        <c:crosses val="autoZero"/>
        <c:auto val="1"/>
        <c:lblAlgn val="ctr"/>
        <c:lblOffset val="100"/>
        <c:tickLblSkip val="1"/>
        <c:tickMarkSkip val="1"/>
      </c:catAx>
      <c:valAx>
        <c:axId val="76634752"/>
        <c:scaling>
          <c:orientation val="minMax"/>
          <c:min val="0"/>
        </c:scaling>
        <c:axPos val="l"/>
        <c:majorGridlines>
          <c:spPr>
            <a:ln w="6350"/>
            <a:effectLst/>
          </c:spPr>
        </c:majorGridlines>
        <c:numFmt formatCode="General" sourceLinked="1"/>
        <c:tickLblPos val="nextTo"/>
        <c:spPr>
          <a:solidFill>
            <a:sysClr val="window" lastClr="FFFFFF"/>
          </a:solidFill>
          <a:ln w="6350"/>
          <a:effectLst>
            <a:outerShdw blurRad="50800" dist="38100" dir="2700000" algn="tl" rotWithShape="0">
              <a:prstClr val="black">
                <a:alpha val="40000"/>
              </a:prstClr>
            </a:outerShdw>
          </a:effectLst>
        </c:spPr>
        <c:txPr>
          <a:bodyPr rot="0" vert="horz"/>
          <a:lstStyle/>
          <a:p>
            <a:pPr>
              <a:defRPr sz="900" b="1" i="0" u="none" strike="noStrike" baseline="0">
                <a:solidFill>
                  <a:srgbClr val="000000"/>
                </a:solidFill>
                <a:latin typeface="Arial CE"/>
                <a:ea typeface="Arial CE"/>
                <a:cs typeface="Arial CE"/>
              </a:defRPr>
            </a:pPr>
            <a:endParaRPr lang="sk-SK"/>
          </a:p>
        </c:txPr>
        <c:crossAx val="76633216"/>
        <c:crosses val="autoZero"/>
        <c:crossBetween val="between"/>
      </c:valAx>
      <c:spPr>
        <a:noFill/>
        <a:ln w="25400">
          <a:noFill/>
        </a:ln>
      </c:spPr>
    </c:plotArea>
    <c:legend>
      <c:legendPos val="r"/>
      <c:layout>
        <c:manualLayout>
          <c:xMode val="edge"/>
          <c:yMode val="edge"/>
          <c:x val="0.26994151837717228"/>
          <c:y val="0.15095061646705926"/>
          <c:w val="0.11766550180092419"/>
          <c:h val="0.14338847349963621"/>
        </c:manualLayout>
      </c:layout>
      <c:spPr>
        <a:gradFill flip="none" rotWithShape="1">
          <a:gsLst>
            <a:gs pos="0">
              <a:sysClr val="window" lastClr="FFFFFF">
                <a:lumMod val="85000"/>
              </a:sysClr>
            </a:gs>
            <a:gs pos="63000">
              <a:sysClr val="window" lastClr="FFFFFF"/>
            </a:gs>
          </a:gsLst>
          <a:lin ang="16200000" scaled="1"/>
          <a:tileRect/>
        </a:gradFill>
        <a:ln w="25400">
          <a:noFill/>
        </a:ln>
      </c:spPr>
      <c:txPr>
        <a:bodyPr/>
        <a:lstStyle/>
        <a:p>
          <a:pPr>
            <a:defRPr sz="1000" b="0" i="0" u="none" strike="noStrike" baseline="0">
              <a:solidFill>
                <a:srgbClr val="000000"/>
              </a:solidFill>
              <a:latin typeface="Arial CE"/>
              <a:ea typeface="Arial CE"/>
              <a:cs typeface="Arial CE"/>
            </a:defRPr>
          </a:pPr>
          <a:endParaRPr lang="sk-SK"/>
        </a:p>
      </c:txPr>
    </c:legend>
    <c:plotVisOnly val="1"/>
    <c:dispBlanksAs val="gap"/>
  </c:chart>
  <c:spPr>
    <a:gradFill flip="none" rotWithShape="1">
      <a:gsLst>
        <a:gs pos="70000">
          <a:schemeClr val="tx2">
            <a:lumMod val="40000"/>
            <a:lumOff val="60000"/>
          </a:schemeClr>
        </a:gs>
        <a:gs pos="0">
          <a:sysClr val="window" lastClr="FFFFFF"/>
        </a:gs>
      </a:gsLst>
      <a:lin ang="16200000" scaled="1"/>
      <a:tileRect/>
    </a:gradFill>
    <a:ln w="12700">
      <a:solidFill>
        <a:schemeClr val="bg1">
          <a:lumMod val="50000"/>
        </a:schemeClr>
      </a:solidFill>
      <a:prstDash val="solid"/>
    </a:ln>
  </c:spPr>
  <c:txPr>
    <a:bodyPr/>
    <a:lstStyle/>
    <a:p>
      <a:pPr>
        <a:defRPr sz="1750" b="0" i="0" u="none" strike="noStrike" baseline="0">
          <a:solidFill>
            <a:srgbClr val="000000"/>
          </a:solidFill>
          <a:latin typeface="Arial CE"/>
          <a:ea typeface="Arial CE"/>
          <a:cs typeface="Arial CE"/>
        </a:defRPr>
      </a:pPr>
      <a:endParaRPr lang="sk-SK"/>
    </a:p>
  </c:txPr>
  <c:printSettings>
    <c:headerFooter alignWithMargins="0"/>
    <c:pageMargins b="1" l="0.750000000000006" r="0.750000000000006" t="1" header="0.49212598450000294" footer="0.4921259845000029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sk-SK"/>
  <c:roundedCorners val="1"/>
  <c:chart>
    <c:title>
      <c:tx>
        <c:rich>
          <a:bodyPr/>
          <a:lstStyle/>
          <a:p>
            <a:pPr>
              <a:defRPr sz="1400" b="1" i="0" u="none" strike="noStrike" baseline="0">
                <a:solidFill>
                  <a:srgbClr val="000000"/>
                </a:solidFill>
                <a:latin typeface="Arial"/>
                <a:ea typeface="Arial"/>
                <a:cs typeface="Arial"/>
              </a:defRPr>
            </a:pPr>
            <a:r>
              <a:rPr lang="sk-SK">
                <a:solidFill>
                  <a:schemeClr val="bg1"/>
                </a:solidFill>
              </a:rPr>
              <a:t>Agenda T - počet odsúdených osôb (tis.) od r. 1997</a:t>
            </a:r>
          </a:p>
        </c:rich>
      </c:tx>
      <c:layout>
        <c:manualLayout>
          <c:xMode val="edge"/>
          <c:yMode val="edge"/>
          <c:x val="0.26530636051446488"/>
          <c:y val="5.6205791177511302E-2"/>
        </c:manualLayout>
      </c:layout>
      <c:spPr>
        <a:noFill/>
        <a:ln>
          <a:noFill/>
        </a:ln>
        <a:effectLst/>
      </c:spPr>
    </c:title>
    <c:view3D>
      <c:depthPercent val="75"/>
      <c:rAngAx val="1"/>
    </c:view3D>
    <c:floor>
      <c:spPr>
        <a:ln w="3175">
          <a:solidFill>
            <a:srgbClr val="000000"/>
          </a:solidFill>
          <a:prstDash val="solid"/>
        </a:ln>
      </c:spPr>
    </c:floor>
    <c:sideWall>
      <c:spPr>
        <a:solidFill>
          <a:srgbClr val="FFFFFF"/>
        </a:solidFill>
        <a:ln w="25400">
          <a:noFill/>
        </a:ln>
      </c:spPr>
    </c:sideWall>
    <c:backWall>
      <c:spPr>
        <a:solidFill>
          <a:srgbClr val="FFFFFF"/>
        </a:solidFill>
        <a:ln w="25400">
          <a:noFill/>
        </a:ln>
      </c:spPr>
    </c:backWall>
    <c:plotArea>
      <c:layout>
        <c:manualLayout>
          <c:layoutTarget val="inner"/>
          <c:xMode val="edge"/>
          <c:yMode val="edge"/>
          <c:x val="4.7997095601145123E-2"/>
          <c:y val="0.23096916419751268"/>
          <c:w val="0.94406758678974656"/>
          <c:h val="0.67978238686900105"/>
        </c:manualLayout>
      </c:layout>
      <c:bar3DChart>
        <c:barDir val="col"/>
        <c:grouping val="clustered"/>
        <c:ser>
          <c:idx val="0"/>
          <c:order val="0"/>
          <c:tx>
            <c:strRef>
              <c:f>'09.Počet odsúd.(GRAF)'!$A$32</c:f>
              <c:strCache>
                <c:ptCount val="1"/>
                <c:pt idx="0">
                  <c:v>Okr.+kraj. súdy - trestné činy</c:v>
                </c:pt>
              </c:strCache>
            </c:strRef>
          </c:tx>
          <c:spPr>
            <a:gradFill flip="none" rotWithShape="1">
              <a:gsLst>
                <a:gs pos="0">
                  <a:srgbClr val="8064A2">
                    <a:lumMod val="75000"/>
                  </a:srgbClr>
                </a:gs>
                <a:gs pos="100000">
                  <a:srgbClr val="8064A2">
                    <a:lumMod val="60000"/>
                    <a:lumOff val="40000"/>
                  </a:srgbClr>
                </a:gs>
              </a:gsLst>
              <a:path path="circle">
                <a:fillToRect l="100000" t="100000"/>
              </a:path>
              <a:tileRect r="-100000" b="-100000"/>
            </a:gradFill>
            <a:ln w="12700">
              <a:noFill/>
              <a:prstDash val="solid"/>
            </a:ln>
            <a:effectLst/>
          </c:spPr>
          <c:cat>
            <c:numRef>
              <c:f>'09.Počet odsúd.(GRAF)'!$B$31:$P$31</c:f>
              <c:numCache>
                <c:formatCode>General</c:formatCod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numCache>
            </c:numRef>
          </c:cat>
          <c:val>
            <c:numRef>
              <c:f>'09.Počet odsúd.(GRAF)'!$B$32:$P$32</c:f>
              <c:numCache>
                <c:formatCode>General</c:formatCode>
                <c:ptCount val="15"/>
                <c:pt idx="0">
                  <c:v>22.4</c:v>
                </c:pt>
                <c:pt idx="1">
                  <c:v>22.4</c:v>
                </c:pt>
                <c:pt idx="2">
                  <c:v>21.6</c:v>
                </c:pt>
                <c:pt idx="3">
                  <c:v>22.4</c:v>
                </c:pt>
                <c:pt idx="4">
                  <c:v>23.2</c:v>
                </c:pt>
                <c:pt idx="5">
                  <c:v>24.1</c:v>
                </c:pt>
                <c:pt idx="6">
                  <c:v>27.2</c:v>
                </c:pt>
                <c:pt idx="7">
                  <c:v>26.8</c:v>
                </c:pt>
                <c:pt idx="8">
                  <c:v>27.7</c:v>
                </c:pt>
                <c:pt idx="9">
                  <c:v>25.8</c:v>
                </c:pt>
                <c:pt idx="10">
                  <c:v>27.1</c:v>
                </c:pt>
                <c:pt idx="11">
                  <c:v>28.7</c:v>
                </c:pt>
                <c:pt idx="12">
                  <c:v>30.9</c:v>
                </c:pt>
                <c:pt idx="13">
                  <c:v>31.2</c:v>
                </c:pt>
                <c:pt idx="14" formatCode="#,##0.0">
                  <c:v>30.1</c:v>
                </c:pt>
              </c:numCache>
            </c:numRef>
          </c:val>
          <c:shape val="cylinder"/>
        </c:ser>
        <c:gapWidth val="102"/>
        <c:gapDepth val="129"/>
        <c:shape val="box"/>
        <c:axId val="76659712"/>
        <c:axId val="76825344"/>
        <c:axId val="0"/>
      </c:bar3DChart>
      <c:catAx>
        <c:axId val="76659712"/>
        <c:scaling>
          <c:orientation val="minMax"/>
        </c:scaling>
        <c:axPos val="b"/>
        <c:numFmt formatCode="General" sourceLinked="1"/>
        <c:tickLblPos val="low"/>
        <c:spPr>
          <a:solidFill>
            <a:sysClr val="window" lastClr="FFFFFF"/>
          </a:solidFill>
          <a:ln w="3175">
            <a:solidFill>
              <a:srgbClr val="000000"/>
            </a:solidFill>
            <a:prstDash val="solid"/>
          </a:ln>
          <a:effectLst>
            <a:outerShdw blurRad="50800" dist="38100" dir="2700000" algn="tl" rotWithShape="0">
              <a:prstClr val="black">
                <a:alpha val="40000"/>
              </a:prstClr>
            </a:outerShdw>
          </a:effectLst>
        </c:spPr>
        <c:txPr>
          <a:bodyPr rot="0" vert="horz"/>
          <a:lstStyle/>
          <a:p>
            <a:pPr>
              <a:defRPr sz="900" b="1" i="0" u="none" strike="noStrike" baseline="0">
                <a:solidFill>
                  <a:srgbClr val="000000"/>
                </a:solidFill>
                <a:latin typeface="Arial"/>
                <a:ea typeface="Arial"/>
                <a:cs typeface="Arial"/>
              </a:defRPr>
            </a:pPr>
            <a:endParaRPr lang="sk-SK"/>
          </a:p>
        </c:txPr>
        <c:crossAx val="76825344"/>
        <c:crosses val="autoZero"/>
        <c:auto val="1"/>
        <c:lblAlgn val="ctr"/>
        <c:lblOffset val="100"/>
        <c:tickLblSkip val="1"/>
        <c:tickMarkSkip val="1"/>
      </c:catAx>
      <c:valAx>
        <c:axId val="76825344"/>
        <c:scaling>
          <c:orientation val="minMax"/>
        </c:scaling>
        <c:axPos val="l"/>
        <c:majorGridlines>
          <c:spPr>
            <a:ln w="6350">
              <a:solidFill>
                <a:schemeClr val="bg1">
                  <a:lumMod val="75000"/>
                </a:schemeClr>
              </a:solidFill>
            </a:ln>
          </c:spPr>
        </c:majorGridlines>
        <c:numFmt formatCode="General" sourceLinked="1"/>
        <c:tickLblPos val="nextTo"/>
        <c:spPr>
          <a:solidFill>
            <a:schemeClr val="bg1"/>
          </a:solidFill>
          <a:ln w="12700">
            <a:solidFill>
              <a:srgbClr val="000000"/>
            </a:solidFill>
            <a:prstDash val="solid"/>
          </a:ln>
          <a:effectLst>
            <a:outerShdw blurRad="50800" dist="38100" dir="2700000" algn="tl" rotWithShape="0">
              <a:prstClr val="black">
                <a:alpha val="40000"/>
              </a:prstClr>
            </a:outerShdw>
          </a:effectLst>
        </c:spPr>
        <c:txPr>
          <a:bodyPr rot="0" vert="horz"/>
          <a:lstStyle/>
          <a:p>
            <a:pPr>
              <a:defRPr sz="900" b="1" i="0" u="none" strike="noStrike" baseline="0">
                <a:solidFill>
                  <a:srgbClr val="000000"/>
                </a:solidFill>
                <a:latin typeface="Arial"/>
                <a:ea typeface="Arial"/>
                <a:cs typeface="Arial"/>
              </a:defRPr>
            </a:pPr>
            <a:endParaRPr lang="sk-SK"/>
          </a:p>
        </c:txPr>
        <c:crossAx val="76659712"/>
        <c:crosses val="autoZero"/>
        <c:crossBetween val="between"/>
      </c:valAx>
      <c:spPr>
        <a:noFill/>
        <a:ln w="25400">
          <a:noFill/>
        </a:ln>
      </c:spPr>
    </c:plotArea>
    <c:legend>
      <c:legendPos val="l"/>
      <c:layout>
        <c:manualLayout>
          <c:xMode val="edge"/>
          <c:yMode val="edge"/>
          <c:x val="0.26303854875283444"/>
          <c:y val="0.14737094482907945"/>
          <c:w val="0.23295016694341777"/>
          <c:h val="3.9827204698004409E-2"/>
        </c:manualLayout>
      </c:layout>
      <c:spPr>
        <a:solidFill>
          <a:sysClr val="window" lastClr="FFFFFF"/>
        </a:solidFill>
        <a:ln w="25400">
          <a:noFill/>
        </a:ln>
      </c:spPr>
      <c:txPr>
        <a:bodyPr/>
        <a:lstStyle/>
        <a:p>
          <a:pPr>
            <a:defRPr sz="900" b="0" i="0" u="none" strike="noStrike" baseline="0">
              <a:solidFill>
                <a:srgbClr val="000000"/>
              </a:solidFill>
              <a:latin typeface="Arial"/>
              <a:ea typeface="Arial"/>
              <a:cs typeface="Arial"/>
            </a:defRPr>
          </a:pPr>
          <a:endParaRPr lang="sk-SK"/>
        </a:p>
      </c:txPr>
    </c:legend>
    <c:plotVisOnly val="1"/>
    <c:dispBlanksAs val="gap"/>
  </c:chart>
  <c:spPr>
    <a:gradFill flip="none" rotWithShape="1">
      <a:gsLst>
        <a:gs pos="0">
          <a:sysClr val="window" lastClr="FFFFFF"/>
        </a:gs>
        <a:gs pos="100000">
          <a:srgbClr val="1F497D"/>
        </a:gs>
        <a:gs pos="100000">
          <a:srgbClr val="1F497D"/>
        </a:gs>
      </a:gsLst>
      <a:lin ang="16200000" scaled="1"/>
      <a:tileRect/>
    </a:gradFill>
    <a:ln w="15875">
      <a:solidFill>
        <a:schemeClr val="bg1">
          <a:lumMod val="50000"/>
        </a:schemeClr>
      </a:solidFill>
      <a:prstDash val="solid"/>
    </a:ln>
    <a:effectLst/>
  </c:spPr>
  <c:txPr>
    <a:bodyPr/>
    <a:lstStyle/>
    <a:p>
      <a:pPr>
        <a:defRPr sz="1000" b="0" i="0" u="none" strike="noStrike" baseline="0">
          <a:solidFill>
            <a:srgbClr val="000000"/>
          </a:solidFill>
          <a:latin typeface="Arial"/>
          <a:ea typeface="Arial"/>
          <a:cs typeface="Arial"/>
        </a:defRPr>
      </a:pPr>
      <a:endParaRPr lang="sk-SK"/>
    </a:p>
  </c:txPr>
  <c:printSettings>
    <c:headerFooter alignWithMargins="0"/>
    <c:pageMargins b="1" l="0.750000000000006" r="0.750000000000006" t="1" header="0.49212598450000294" footer="0.4921259845000029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sk-SK"/>
  <c:roundedCorners val="1"/>
  <c:chart>
    <c:title>
      <c:tx>
        <c:rich>
          <a:bodyPr/>
          <a:lstStyle/>
          <a:p>
            <a:pPr>
              <a:defRPr/>
            </a:pPr>
            <a:r>
              <a:rPr lang="sk-SK" sz="1400"/>
              <a:t>Podiel počtu jednotlivých druhov trestov </a:t>
            </a:r>
          </a:p>
          <a:p>
            <a:pPr>
              <a:defRPr/>
            </a:pPr>
            <a:r>
              <a:rPr lang="sk-SK" sz="1400"/>
              <a:t>na celkovom počte uložených trestov na súdoch SR v roku 2011</a:t>
            </a:r>
            <a:endParaRPr lang="en-US" sz="1400"/>
          </a:p>
        </c:rich>
      </c:tx>
      <c:layout/>
      <c:spPr>
        <a:solidFill>
          <a:schemeClr val="bg1"/>
        </a:solidFill>
        <a:effectLst>
          <a:outerShdw blurRad="63500" sx="102000" sy="102000" algn="ctr" rotWithShape="0">
            <a:prstClr val="black">
              <a:alpha val="40000"/>
            </a:prstClr>
          </a:outerShdw>
        </a:effectLst>
      </c:spPr>
    </c:title>
    <c:view3D>
      <c:rotX val="30"/>
      <c:depthPercent val="100"/>
      <c:rAngAx val="1"/>
    </c:view3D>
    <c:plotArea>
      <c:layout>
        <c:manualLayout>
          <c:layoutTarget val="inner"/>
          <c:xMode val="edge"/>
          <c:yMode val="edge"/>
          <c:x val="5.6071958060564059E-2"/>
          <c:y val="0.18957118865543501"/>
          <c:w val="0.90929536196085126"/>
          <c:h val="0.79860721065515883"/>
        </c:manualLayout>
      </c:layout>
      <c:pie3DChart>
        <c:varyColors val="1"/>
        <c:ser>
          <c:idx val="0"/>
          <c:order val="0"/>
          <c:explosion val="25"/>
          <c:dPt>
            <c:idx val="4"/>
            <c:spPr>
              <a:gradFill>
                <a:gsLst>
                  <a:gs pos="0">
                    <a:srgbClr val="FFC000"/>
                  </a:gs>
                  <a:gs pos="50000">
                    <a:srgbClr val="FFC000"/>
                  </a:gs>
                  <a:gs pos="100000">
                    <a:srgbClr val="FFC000"/>
                  </a:gs>
                </a:gsLst>
                <a:lin ang="5400000" scaled="0"/>
              </a:gradFill>
            </c:spPr>
          </c:dPt>
          <c:dLbls>
            <c:dLbl>
              <c:idx val="0"/>
              <c:layout>
                <c:manualLayout>
                  <c:x val="-0.19594967756027143"/>
                  <c:y val="-0.17361500639576521"/>
                </c:manualLayout>
              </c:layout>
              <c:tx>
                <c:rich>
                  <a:bodyPr/>
                  <a:lstStyle/>
                  <a:p>
                    <a:r>
                      <a:rPr lang="sk-SK" sz="1000"/>
                      <a:t>Podmienečný trest</a:t>
                    </a:r>
                  </a:p>
                  <a:p>
                    <a:r>
                      <a:rPr lang="en-US" sz="1000"/>
                      <a:t>18</a:t>
                    </a:r>
                    <a:r>
                      <a:rPr lang="sk-SK" sz="1000"/>
                      <a:t> </a:t>
                    </a:r>
                    <a:r>
                      <a:rPr lang="en-US" sz="1000"/>
                      <a:t>936</a:t>
                    </a:r>
                    <a:endParaRPr lang="sk-SK" sz="1000"/>
                  </a:p>
                  <a:p>
                    <a:r>
                      <a:rPr lang="sk-SK" sz="1000"/>
                      <a:t>62,9 </a:t>
                    </a:r>
                    <a:r>
                      <a:rPr lang="en-US" sz="1000"/>
                      <a:t>%</a:t>
                    </a:r>
                  </a:p>
                </c:rich>
              </c:tx>
              <c:dLblPos val="bestFit"/>
              <c:showVal val="1"/>
              <c:showPercent val="1"/>
            </c:dLbl>
            <c:dLbl>
              <c:idx val="1"/>
              <c:layout>
                <c:manualLayout>
                  <c:x val="0.13544832049682234"/>
                  <c:y val="-0.12055910400085786"/>
                </c:manualLayout>
              </c:layout>
              <c:tx>
                <c:rich>
                  <a:bodyPr/>
                  <a:lstStyle/>
                  <a:p>
                    <a:r>
                      <a:rPr lang="sk-SK" sz="1000"/>
                      <a:t>Upustené od potrestania</a:t>
                    </a:r>
                  </a:p>
                  <a:p>
                    <a:r>
                      <a:rPr lang="en-US" sz="1000"/>
                      <a:t>498</a:t>
                    </a:r>
                    <a:endParaRPr lang="sk-SK" sz="1000"/>
                  </a:p>
                  <a:p>
                    <a:r>
                      <a:rPr lang="sk-SK" sz="1000"/>
                      <a:t>1,7 </a:t>
                    </a:r>
                    <a:r>
                      <a:rPr lang="en-US" sz="1000"/>
                      <a:t>%</a:t>
                    </a:r>
                  </a:p>
                </c:rich>
              </c:tx>
              <c:dLblPos val="bestFit"/>
              <c:showVal val="1"/>
              <c:showPercent val="1"/>
            </c:dLbl>
            <c:dLbl>
              <c:idx val="2"/>
              <c:layout/>
              <c:tx>
                <c:rich>
                  <a:bodyPr/>
                  <a:lstStyle/>
                  <a:p>
                    <a:r>
                      <a:rPr lang="sk-SK" sz="1000"/>
                      <a:t>Iný</a:t>
                    </a:r>
                  </a:p>
                  <a:p>
                    <a:r>
                      <a:rPr lang="sk-SK" sz="1000"/>
                      <a:t>samostatne uložený trest</a:t>
                    </a:r>
                  </a:p>
                  <a:p>
                    <a:r>
                      <a:rPr lang="en-US" sz="1000"/>
                      <a:t>3</a:t>
                    </a:r>
                    <a:r>
                      <a:rPr lang="sk-SK" sz="1000"/>
                      <a:t> </a:t>
                    </a:r>
                    <a:r>
                      <a:rPr lang="en-US" sz="1000"/>
                      <a:t>375</a:t>
                    </a:r>
                    <a:endParaRPr lang="sk-SK" sz="1000"/>
                  </a:p>
                  <a:p>
                    <a:r>
                      <a:rPr lang="en-US" sz="1000"/>
                      <a:t>11</a:t>
                    </a:r>
                    <a:r>
                      <a:rPr lang="sk-SK" sz="1000"/>
                      <a:t>,2 </a:t>
                    </a:r>
                    <a:r>
                      <a:rPr lang="en-US" sz="1000"/>
                      <a:t>%</a:t>
                    </a:r>
                  </a:p>
                </c:rich>
              </c:tx>
              <c:dLblPos val="inEnd"/>
              <c:showVal val="1"/>
              <c:showPercent val="1"/>
            </c:dLbl>
            <c:dLbl>
              <c:idx val="3"/>
              <c:layout/>
              <c:tx>
                <c:rich>
                  <a:bodyPr/>
                  <a:lstStyle/>
                  <a:p>
                    <a:r>
                      <a:rPr lang="sk-SK" sz="1000"/>
                      <a:t>Nepodmienečný trest</a:t>
                    </a:r>
                  </a:p>
                  <a:p>
                    <a:r>
                      <a:rPr lang="en-US" sz="1000"/>
                      <a:t>5</a:t>
                    </a:r>
                    <a:r>
                      <a:rPr lang="sk-SK" sz="1000"/>
                      <a:t> </a:t>
                    </a:r>
                    <a:r>
                      <a:rPr lang="en-US" sz="1000"/>
                      <a:t>754</a:t>
                    </a:r>
                    <a:endParaRPr lang="sk-SK" sz="1000"/>
                  </a:p>
                  <a:p>
                    <a:r>
                      <a:rPr lang="en-US" sz="1000"/>
                      <a:t>19</a:t>
                    </a:r>
                    <a:r>
                      <a:rPr lang="sk-SK" sz="1000"/>
                      <a:t>,1 </a:t>
                    </a:r>
                    <a:r>
                      <a:rPr lang="en-US" sz="1000"/>
                      <a:t>%</a:t>
                    </a:r>
                  </a:p>
                </c:rich>
              </c:tx>
              <c:dLblPos val="inEnd"/>
              <c:showVal val="1"/>
              <c:showPercent val="1"/>
            </c:dLbl>
            <c:dLbl>
              <c:idx val="4"/>
              <c:layout>
                <c:manualLayout>
                  <c:x val="5.5494936125347179E-2"/>
                  <c:y val="0.11410405429725509"/>
                </c:manualLayout>
              </c:layout>
              <c:tx>
                <c:rich>
                  <a:bodyPr/>
                  <a:lstStyle/>
                  <a:p>
                    <a:r>
                      <a:rPr lang="sk-SK" sz="1000"/>
                      <a:t>Peňažný trest</a:t>
                    </a:r>
                  </a:p>
                  <a:p>
                    <a:r>
                      <a:rPr lang="en-US" sz="1000"/>
                      <a:t>1</a:t>
                    </a:r>
                    <a:r>
                      <a:rPr lang="sk-SK" sz="1000"/>
                      <a:t> </a:t>
                    </a:r>
                    <a:r>
                      <a:rPr lang="en-US" sz="1000"/>
                      <a:t>547</a:t>
                    </a:r>
                    <a:endParaRPr lang="sk-SK" sz="1000"/>
                  </a:p>
                  <a:p>
                    <a:r>
                      <a:rPr lang="en-US" sz="1000"/>
                      <a:t>5</a:t>
                    </a:r>
                    <a:r>
                      <a:rPr lang="sk-SK" sz="1000"/>
                      <a:t>,1 </a:t>
                    </a:r>
                    <a:r>
                      <a:rPr lang="en-US" sz="1000"/>
                      <a:t>%</a:t>
                    </a:r>
                  </a:p>
                </c:rich>
              </c:tx>
              <c:dLblPos val="bestFit"/>
              <c:showVal val="1"/>
              <c:showPercent val="1"/>
            </c:dLbl>
            <c:txPr>
              <a:bodyPr/>
              <a:lstStyle/>
              <a:p>
                <a:pPr>
                  <a:defRPr sz="1000">
                    <a:solidFill>
                      <a:schemeClr val="bg1"/>
                    </a:solidFill>
                  </a:defRPr>
                </a:pPr>
                <a:endParaRPr lang="sk-SK"/>
              </a:p>
            </c:txPr>
            <c:dLblPos val="inEnd"/>
            <c:showVal val="1"/>
            <c:showPercent val="1"/>
            <c:showLeaderLines val="1"/>
          </c:dLbls>
          <c:val>
            <c:numRef>
              <c:f>'10.Druhy trestov(GRAF)'!$E$4:$E$8</c:f>
              <c:numCache>
                <c:formatCode>General</c:formatCode>
                <c:ptCount val="5"/>
                <c:pt idx="0" formatCode="#,##0">
                  <c:v>18936</c:v>
                </c:pt>
                <c:pt idx="1">
                  <c:v>498</c:v>
                </c:pt>
                <c:pt idx="2" formatCode="#,##0">
                  <c:v>3375</c:v>
                </c:pt>
                <c:pt idx="3" formatCode="#,##0">
                  <c:v>5754</c:v>
                </c:pt>
                <c:pt idx="4" formatCode="#,##0">
                  <c:v>1547</c:v>
                </c:pt>
              </c:numCache>
            </c:numRef>
          </c:val>
        </c:ser>
      </c:pie3DChart>
      <c:spPr>
        <a:ln w="9525" cmpd="sng"/>
      </c:spPr>
    </c:plotArea>
    <c:plotVisOnly val="1"/>
  </c:chart>
  <c:spPr>
    <a:gradFill flip="none" rotWithShape="1">
      <a:gsLst>
        <a:gs pos="0">
          <a:sysClr val="window" lastClr="FFFFFF">
            <a:lumMod val="85000"/>
          </a:sysClr>
        </a:gs>
        <a:gs pos="50000">
          <a:sysClr val="window" lastClr="FFFFFF"/>
        </a:gs>
      </a:gsLst>
      <a:lin ang="5400000" scaled="1"/>
      <a:tileRect/>
    </a:gradFill>
  </c:spPr>
  <c:printSettings>
    <c:headerFooter/>
    <c:pageMargins b="0.78740157480314954" l="0.78740157480314954" r="0.78740157480314954" t="0.78740157480314954" header="0.31496062992126173" footer="0.3149606299212617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sk-SK"/>
  <c:roundedCorners val="1"/>
  <c:chart>
    <c:title>
      <c:tx>
        <c:rich>
          <a:bodyPr/>
          <a:lstStyle/>
          <a:p>
            <a:pPr algn="ctr">
              <a:defRPr sz="1400" b="1" i="0" u="none" strike="noStrike" baseline="0">
                <a:solidFill>
                  <a:srgbClr val="000000"/>
                </a:solidFill>
                <a:latin typeface="Arial" pitchFamily="34" charset="0"/>
                <a:ea typeface="Arial"/>
                <a:cs typeface="Arial" pitchFamily="34" charset="0"/>
              </a:defRPr>
            </a:pPr>
            <a:r>
              <a:rPr lang="sk-SK">
                <a:latin typeface="Arial" pitchFamily="34" charset="0"/>
                <a:cs typeface="Arial" pitchFamily="34" charset="0"/>
              </a:rPr>
              <a:t>Podiel počtu odsúdených mladistvých 
na celkovom počte odsúdených osôb od r. 1997</a:t>
            </a:r>
          </a:p>
        </c:rich>
      </c:tx>
      <c:layout>
        <c:manualLayout>
          <c:xMode val="edge"/>
          <c:yMode val="edge"/>
          <c:x val="0.25028184892897409"/>
          <c:y val="5.4878325394510874E-2"/>
        </c:manualLayout>
      </c:layout>
      <c:spPr>
        <a:gradFill>
          <a:gsLst>
            <a:gs pos="0">
              <a:srgbClr val="F79646">
                <a:lumMod val="40000"/>
                <a:lumOff val="60000"/>
              </a:srgbClr>
            </a:gs>
            <a:gs pos="50000">
              <a:sysClr val="window" lastClr="FFFFFF"/>
            </a:gs>
          </a:gsLst>
          <a:lin ang="5400000" scaled="0"/>
        </a:gradFill>
        <a:ln w="25400">
          <a:noFill/>
        </a:ln>
        <a:effectLst>
          <a:outerShdw blurRad="50800" dist="38100" dir="2700000" algn="tl" rotWithShape="0">
            <a:prstClr val="black">
              <a:alpha val="40000"/>
            </a:prstClr>
          </a:outerShdw>
        </a:effectLst>
      </c:spPr>
    </c:title>
    <c:view3D>
      <c:rotX val="10"/>
      <c:rotY val="10"/>
      <c:depthPercent val="100"/>
      <c:rAngAx val="1"/>
    </c:view3D>
    <c:sideWall>
      <c:spPr>
        <a:solidFill>
          <a:srgbClr val="FFFFFF"/>
        </a:solidFill>
        <a:ln w="25400">
          <a:noFill/>
        </a:ln>
      </c:spPr>
    </c:sideWall>
    <c:backWall>
      <c:spPr>
        <a:solidFill>
          <a:srgbClr val="FFFFFF"/>
        </a:solidFill>
        <a:ln w="25400">
          <a:noFill/>
        </a:ln>
      </c:spPr>
    </c:backWall>
    <c:plotArea>
      <c:layout>
        <c:manualLayout>
          <c:layoutTarget val="inner"/>
          <c:xMode val="edge"/>
          <c:yMode val="edge"/>
          <c:x val="6.6516347237880497E-2"/>
          <c:y val="0.26219564237892679"/>
          <c:w val="0.90191657271701697"/>
          <c:h val="0.63821264889133544"/>
        </c:manualLayout>
      </c:layout>
      <c:bar3DChart>
        <c:barDir val="col"/>
        <c:grouping val="clustered"/>
        <c:ser>
          <c:idx val="0"/>
          <c:order val="0"/>
          <c:tx>
            <c:strRef>
              <c:f>'12.Mladiství (GRAF)'!$A$32</c:f>
              <c:strCache>
                <c:ptCount val="1"/>
                <c:pt idx="0">
                  <c:v>Trestné činy (podiel v %)</c:v>
                </c:pt>
              </c:strCache>
            </c:strRef>
          </c:tx>
          <c:spPr>
            <a:gradFill flip="none" rotWithShape="1">
              <a:gsLst>
                <a:gs pos="0">
                  <a:srgbClr val="E6DCAC"/>
                </a:gs>
                <a:gs pos="12000">
                  <a:srgbClr val="E6D78A"/>
                </a:gs>
                <a:gs pos="30000">
                  <a:srgbClr val="C7AC4C"/>
                </a:gs>
                <a:gs pos="45000">
                  <a:srgbClr val="E6D78A"/>
                </a:gs>
                <a:gs pos="77000">
                  <a:srgbClr val="C7AC4C"/>
                </a:gs>
                <a:gs pos="100000">
                  <a:srgbClr val="E6DCAC"/>
                </a:gs>
              </a:gsLst>
              <a:lin ang="8100000" scaled="1"/>
              <a:tileRect/>
            </a:gradFill>
            <a:ln w="25400">
              <a:noFill/>
            </a:ln>
            <a:effectLst>
              <a:outerShdw dist="35921" dir="2700000" algn="br">
                <a:srgbClr val="000000"/>
              </a:outerShdw>
            </a:effectLst>
          </c:spPr>
          <c:cat>
            <c:numRef>
              <c:f>'12.Mladiství (GRAF)'!$B$31:$P$31</c:f>
              <c:numCache>
                <c:formatCode>General</c:formatCod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numCache>
            </c:numRef>
          </c:cat>
          <c:val>
            <c:numRef>
              <c:f>'12.Mladiství (GRAF)'!$B$32:$P$32</c:f>
              <c:numCache>
                <c:formatCode>#,##0.00</c:formatCode>
                <c:ptCount val="15"/>
                <c:pt idx="0">
                  <c:v>16.309999999999999</c:v>
                </c:pt>
                <c:pt idx="1">
                  <c:v>13.5</c:v>
                </c:pt>
                <c:pt idx="2">
                  <c:v>12.34</c:v>
                </c:pt>
                <c:pt idx="3">
                  <c:v>12.13</c:v>
                </c:pt>
                <c:pt idx="4">
                  <c:v>10.91</c:v>
                </c:pt>
                <c:pt idx="5">
                  <c:v>10.27</c:v>
                </c:pt>
                <c:pt idx="6">
                  <c:v>9.01</c:v>
                </c:pt>
                <c:pt idx="7">
                  <c:v>7.55</c:v>
                </c:pt>
                <c:pt idx="8">
                  <c:v>6.97</c:v>
                </c:pt>
                <c:pt idx="9">
                  <c:v>6.15</c:v>
                </c:pt>
                <c:pt idx="10">
                  <c:v>7.1</c:v>
                </c:pt>
                <c:pt idx="11">
                  <c:v>7.41</c:v>
                </c:pt>
                <c:pt idx="12">
                  <c:v>6.55</c:v>
                </c:pt>
                <c:pt idx="13">
                  <c:v>5.61</c:v>
                </c:pt>
                <c:pt idx="14">
                  <c:v>5.68</c:v>
                </c:pt>
              </c:numCache>
            </c:numRef>
          </c:val>
        </c:ser>
        <c:ser>
          <c:idx val="1"/>
          <c:order val="1"/>
          <c:tx>
            <c:strRef>
              <c:f>'12.Mladiství (GRAF)'!$A$33</c:f>
              <c:strCache>
                <c:ptCount val="1"/>
                <c:pt idx="0">
                  <c:v>Trestné činy (počet v tis.)</c:v>
                </c:pt>
              </c:strCache>
            </c:strRef>
          </c:tx>
          <c:spPr>
            <a:gradFill flip="none" rotWithShape="1">
              <a:gsLst>
                <a:gs pos="0">
                  <a:srgbClr val="D6B19C"/>
                </a:gs>
                <a:gs pos="30000">
                  <a:srgbClr val="D49E6C"/>
                </a:gs>
                <a:gs pos="70000">
                  <a:srgbClr val="A65528"/>
                </a:gs>
                <a:gs pos="100000">
                  <a:srgbClr val="663012"/>
                </a:gs>
              </a:gsLst>
              <a:lin ang="7800000" scaled="0"/>
              <a:tileRect/>
            </a:gradFill>
            <a:ln w="25400">
              <a:noFill/>
            </a:ln>
            <a:effectLst>
              <a:outerShdw dist="35921" dir="2700000" algn="br">
                <a:srgbClr val="000000"/>
              </a:outerShdw>
            </a:effectLst>
          </c:spPr>
          <c:cat>
            <c:numRef>
              <c:f>'12.Mladiství (GRAF)'!$B$31:$P$31</c:f>
              <c:numCache>
                <c:formatCode>General</c:formatCod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numCache>
            </c:numRef>
          </c:cat>
          <c:val>
            <c:numRef>
              <c:f>'12.Mladiství (GRAF)'!$B$33:$P$33</c:f>
              <c:numCache>
                <c:formatCode>#,##0.00</c:formatCode>
                <c:ptCount val="15"/>
                <c:pt idx="0">
                  <c:v>3.65</c:v>
                </c:pt>
                <c:pt idx="1">
                  <c:v>3.03</c:v>
                </c:pt>
                <c:pt idx="2">
                  <c:v>2.66</c:v>
                </c:pt>
                <c:pt idx="3">
                  <c:v>2.71</c:v>
                </c:pt>
                <c:pt idx="4">
                  <c:v>2.5299999999999998</c:v>
                </c:pt>
                <c:pt idx="5">
                  <c:v>2.48</c:v>
                </c:pt>
                <c:pt idx="6">
                  <c:v>2.44</c:v>
                </c:pt>
                <c:pt idx="7">
                  <c:v>2.02</c:v>
                </c:pt>
                <c:pt idx="8">
                  <c:v>1.93</c:v>
                </c:pt>
                <c:pt idx="9">
                  <c:v>1.58</c:v>
                </c:pt>
                <c:pt idx="10">
                  <c:v>1.92</c:v>
                </c:pt>
                <c:pt idx="11">
                  <c:v>2.13</c:v>
                </c:pt>
                <c:pt idx="12">
                  <c:v>2.02</c:v>
                </c:pt>
                <c:pt idx="13">
                  <c:v>1.75</c:v>
                </c:pt>
                <c:pt idx="14">
                  <c:v>1.71</c:v>
                </c:pt>
              </c:numCache>
            </c:numRef>
          </c:val>
        </c:ser>
        <c:gapWidth val="72"/>
        <c:shape val="cylinder"/>
        <c:axId val="80409344"/>
        <c:axId val="80410880"/>
        <c:axId val="0"/>
      </c:bar3DChart>
      <c:catAx>
        <c:axId val="80409344"/>
        <c:scaling>
          <c:orientation val="minMax"/>
        </c:scaling>
        <c:axPos val="b"/>
        <c:numFmt formatCode="General" sourceLinked="1"/>
        <c:tickLblPos val="nextTo"/>
        <c:spPr>
          <a:effectLst/>
        </c:spPr>
        <c:txPr>
          <a:bodyPr rot="0" vert="horz"/>
          <a:lstStyle/>
          <a:p>
            <a:pPr>
              <a:defRPr sz="1000" b="1" i="0" u="none" strike="noStrike" baseline="0">
                <a:solidFill>
                  <a:srgbClr val="000000"/>
                </a:solidFill>
                <a:latin typeface="Arial"/>
                <a:ea typeface="Arial"/>
                <a:cs typeface="Arial"/>
              </a:defRPr>
            </a:pPr>
            <a:endParaRPr lang="sk-SK"/>
          </a:p>
        </c:txPr>
        <c:crossAx val="80410880"/>
        <c:crosses val="autoZero"/>
        <c:auto val="1"/>
        <c:lblAlgn val="ctr"/>
        <c:lblOffset val="100"/>
        <c:tickLblSkip val="1"/>
        <c:tickMarkSkip val="1"/>
      </c:catAx>
      <c:valAx>
        <c:axId val="80410880"/>
        <c:scaling>
          <c:orientation val="minMax"/>
        </c:scaling>
        <c:axPos val="l"/>
        <c:majorGridlines>
          <c:spPr>
            <a:ln w="3175">
              <a:solidFill>
                <a:srgbClr val="000000"/>
              </a:solidFill>
              <a:prstDash val="sysDash"/>
            </a:ln>
          </c:spPr>
        </c:majorGridlines>
        <c:numFmt formatCode="#,##0.00" sourceLinked="1"/>
        <c:tickLblPos val="nextTo"/>
        <c:spPr>
          <a:ln w="12700">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sk-SK"/>
          </a:p>
        </c:txPr>
        <c:crossAx val="80409344"/>
        <c:crosses val="autoZero"/>
        <c:crossBetween val="between"/>
      </c:valAx>
    </c:plotArea>
    <c:legend>
      <c:legendPos val="r"/>
      <c:layout>
        <c:manualLayout>
          <c:xMode val="edge"/>
          <c:yMode val="edge"/>
          <c:x val="0.72679443818114553"/>
          <c:y val="0.29074279295334998"/>
          <c:w val="0.17371670705761574"/>
          <c:h val="8.7514554507847064E-2"/>
        </c:manualLayout>
      </c:layout>
      <c:spPr>
        <a:ln w="25400">
          <a:noFill/>
        </a:ln>
      </c:spPr>
      <c:txPr>
        <a:bodyPr/>
        <a:lstStyle/>
        <a:p>
          <a:pPr>
            <a:defRPr sz="900" b="0" i="0" u="none" strike="noStrike" baseline="0">
              <a:solidFill>
                <a:srgbClr val="000000"/>
              </a:solidFill>
              <a:latin typeface="Arial"/>
              <a:ea typeface="Arial"/>
              <a:cs typeface="Arial"/>
            </a:defRPr>
          </a:pPr>
          <a:endParaRPr lang="sk-SK"/>
        </a:p>
      </c:txPr>
    </c:legend>
    <c:plotVisOnly val="1"/>
    <c:dispBlanksAs val="gap"/>
  </c:chart>
  <c:spPr>
    <a:solidFill>
      <a:srgbClr val="FFCC99"/>
    </a:solidFill>
    <a:ln w="9525">
      <a:noFill/>
    </a:ln>
  </c:spPr>
  <c:txPr>
    <a:bodyPr/>
    <a:lstStyle/>
    <a:p>
      <a:pPr>
        <a:defRPr sz="1000" b="0" i="0" u="none" strike="noStrike" baseline="0">
          <a:solidFill>
            <a:srgbClr val="000000"/>
          </a:solidFill>
          <a:latin typeface="Arial"/>
          <a:ea typeface="Arial"/>
          <a:cs typeface="Arial"/>
        </a:defRPr>
      </a:pPr>
      <a:endParaRPr lang="sk-SK"/>
    </a:p>
  </c:txPr>
  <c:printSettings>
    <c:headerFooter alignWithMargins="0"/>
    <c:pageMargins b="1" l="0.750000000000006" r="0.750000000000006" t="1" header="0.49212598450000294" footer="0.4921259845000029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sk-SK"/>
  <c:roundedCorners val="1"/>
  <c:chart>
    <c:title>
      <c:tx>
        <c:rich>
          <a:bodyPr/>
          <a:lstStyle/>
          <a:p>
            <a:pPr>
              <a:defRPr sz="1400" b="1" i="0" u="none" strike="noStrike" baseline="0">
                <a:solidFill>
                  <a:srgbClr val="000000"/>
                </a:solidFill>
                <a:latin typeface="Arial"/>
                <a:ea typeface="Arial"/>
                <a:cs typeface="Arial"/>
              </a:defRPr>
            </a:pPr>
            <a:r>
              <a:rPr lang="sk-SK"/>
              <a:t>Podiel počtu odsúdených žien 
na celkovom počte odsúdených osôb od r. 1997</a:t>
            </a:r>
          </a:p>
        </c:rich>
      </c:tx>
      <c:layout>
        <c:manualLayout>
          <c:xMode val="edge"/>
          <c:yMode val="edge"/>
          <c:x val="0.24689971380696293"/>
          <c:y val="5.7692328336258591E-2"/>
        </c:manualLayout>
      </c:layout>
      <c:spPr>
        <a:gradFill flip="none" rotWithShape="1">
          <a:gsLst>
            <a:gs pos="0">
              <a:schemeClr val="accent6">
                <a:lumMod val="40000"/>
                <a:lumOff val="60000"/>
              </a:schemeClr>
            </a:gs>
            <a:gs pos="70000">
              <a:sysClr val="window" lastClr="FFFFFF"/>
            </a:gs>
          </a:gsLst>
          <a:lin ang="5400000" scaled="0"/>
          <a:tileRect/>
        </a:gradFill>
        <a:ln w="25400">
          <a:noFill/>
        </a:ln>
        <a:effectLst>
          <a:outerShdw blurRad="50800" dist="38100" dir="2700000" algn="tl" rotWithShape="0">
            <a:prstClr val="black">
              <a:alpha val="40000"/>
            </a:prstClr>
          </a:outerShdw>
        </a:effectLst>
      </c:spPr>
    </c:title>
    <c:view3D>
      <c:rotX val="10"/>
      <c:rotY val="10"/>
      <c:depthPercent val="100"/>
      <c:rAngAx val="1"/>
    </c:view3D>
    <c:floor>
      <c:spPr>
        <a:noFill/>
        <a:effectLst/>
        <a:scene3d>
          <a:camera prst="orthographicFront"/>
          <a:lightRig rig="threePt" dir="t"/>
        </a:scene3d>
        <a:sp3d>
          <a:contourClr>
            <a:srgbClr val="000000"/>
          </a:contourClr>
        </a:sp3d>
      </c:spPr>
    </c:floor>
    <c:sideWall>
      <c:spPr>
        <a:solidFill>
          <a:srgbClr val="FFFFFF"/>
        </a:solidFill>
        <a:ln w="25400">
          <a:noFill/>
        </a:ln>
      </c:spPr>
    </c:sideWall>
    <c:backWall>
      <c:spPr>
        <a:solidFill>
          <a:srgbClr val="FFFFFF"/>
        </a:solidFill>
        <a:ln w="25400">
          <a:noFill/>
        </a:ln>
      </c:spPr>
    </c:backWall>
    <c:plotArea>
      <c:layout>
        <c:manualLayout>
          <c:layoutTarget val="inner"/>
          <c:xMode val="edge"/>
          <c:yMode val="edge"/>
          <c:x val="6.6516347237880497E-2"/>
          <c:y val="0.26369194473799673"/>
          <c:w val="0.90304396843291956"/>
          <c:h val="0.65517306269519004"/>
        </c:manualLayout>
      </c:layout>
      <c:bar3DChart>
        <c:barDir val="col"/>
        <c:grouping val="clustered"/>
        <c:ser>
          <c:idx val="0"/>
          <c:order val="0"/>
          <c:tx>
            <c:strRef>
              <c:f>'14.Ženy (GRAF)'!$A$32</c:f>
              <c:strCache>
                <c:ptCount val="1"/>
                <c:pt idx="0">
                  <c:v>Trestné činy (podiel v %)</c:v>
                </c:pt>
              </c:strCache>
            </c:strRef>
          </c:tx>
          <c:spPr>
            <a:gradFill>
              <a:gsLst>
                <a:gs pos="0">
                  <a:srgbClr val="FF0000"/>
                </a:gs>
                <a:gs pos="100000">
                  <a:prstClr val="white"/>
                </a:gs>
              </a:gsLst>
              <a:lin ang="5400000" scaled="0"/>
            </a:gradFill>
            <a:ln w="25400">
              <a:noFill/>
            </a:ln>
            <a:effectLst>
              <a:outerShdw dist="35921" dir="2700000" algn="br">
                <a:srgbClr val="000000"/>
              </a:outerShdw>
            </a:effectLst>
          </c:spPr>
          <c:cat>
            <c:numRef>
              <c:f>'14.Ženy (GRAF)'!$B$31:$P$31</c:f>
              <c:numCache>
                <c:formatCode>General</c:formatCod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numCache>
            </c:numRef>
          </c:cat>
          <c:val>
            <c:numRef>
              <c:f>'14.Ženy (GRAF)'!$B$32:$P$32</c:f>
              <c:numCache>
                <c:formatCode>#,##0.00</c:formatCode>
                <c:ptCount val="15"/>
                <c:pt idx="0">
                  <c:v>3.93</c:v>
                </c:pt>
                <c:pt idx="1">
                  <c:v>6.97</c:v>
                </c:pt>
                <c:pt idx="2">
                  <c:v>6.84</c:v>
                </c:pt>
                <c:pt idx="3">
                  <c:v>7.12</c:v>
                </c:pt>
                <c:pt idx="4">
                  <c:v>9.0500000000000007</c:v>
                </c:pt>
                <c:pt idx="5">
                  <c:v>10.29</c:v>
                </c:pt>
                <c:pt idx="6">
                  <c:v>11.27</c:v>
                </c:pt>
                <c:pt idx="7">
                  <c:v>11.96</c:v>
                </c:pt>
                <c:pt idx="8">
                  <c:v>13.01</c:v>
                </c:pt>
                <c:pt idx="9">
                  <c:v>14</c:v>
                </c:pt>
                <c:pt idx="10">
                  <c:v>13.15</c:v>
                </c:pt>
                <c:pt idx="11">
                  <c:v>14.14</c:v>
                </c:pt>
                <c:pt idx="12">
                  <c:v>14.8</c:v>
                </c:pt>
                <c:pt idx="13">
                  <c:v>14.75</c:v>
                </c:pt>
                <c:pt idx="14">
                  <c:v>15.4</c:v>
                </c:pt>
              </c:numCache>
            </c:numRef>
          </c:val>
        </c:ser>
        <c:ser>
          <c:idx val="1"/>
          <c:order val="1"/>
          <c:tx>
            <c:strRef>
              <c:f>'14.Ženy (GRAF)'!$A$33</c:f>
              <c:strCache>
                <c:ptCount val="1"/>
                <c:pt idx="0">
                  <c:v>Trestné činy (počet v tis.)</c:v>
                </c:pt>
              </c:strCache>
            </c:strRef>
          </c:tx>
          <c:spPr>
            <a:gradFill flip="none" rotWithShape="1">
              <a:gsLst>
                <a:gs pos="6000">
                  <a:srgbClr val="9BBB59">
                    <a:lumMod val="75000"/>
                  </a:srgbClr>
                </a:gs>
                <a:gs pos="100000">
                  <a:prstClr val="white"/>
                </a:gs>
              </a:gsLst>
              <a:lin ang="5400000" scaled="1"/>
              <a:tileRect/>
            </a:gradFill>
            <a:ln w="25400">
              <a:noFill/>
            </a:ln>
            <a:effectLst>
              <a:outerShdw dist="35921" dir="2700000" algn="br">
                <a:srgbClr val="000000"/>
              </a:outerShdw>
            </a:effectLst>
          </c:spPr>
          <c:cat>
            <c:numRef>
              <c:f>'14.Ženy (GRAF)'!$B$31:$P$31</c:f>
              <c:numCache>
                <c:formatCode>General</c:formatCod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numCache>
            </c:numRef>
          </c:cat>
          <c:val>
            <c:numRef>
              <c:f>'14.Ženy (GRAF)'!$B$33:$P$33</c:f>
              <c:numCache>
                <c:formatCode>#,##0.00</c:formatCode>
                <c:ptCount val="15"/>
                <c:pt idx="0">
                  <c:v>0.84</c:v>
                </c:pt>
                <c:pt idx="1">
                  <c:v>1.56</c:v>
                </c:pt>
                <c:pt idx="2">
                  <c:v>1.48</c:v>
                </c:pt>
                <c:pt idx="3">
                  <c:v>1.59</c:v>
                </c:pt>
                <c:pt idx="4">
                  <c:v>2.1</c:v>
                </c:pt>
                <c:pt idx="5">
                  <c:v>2.48</c:v>
                </c:pt>
                <c:pt idx="6">
                  <c:v>3.06</c:v>
                </c:pt>
                <c:pt idx="7">
                  <c:v>3.21</c:v>
                </c:pt>
                <c:pt idx="8">
                  <c:v>3.61</c:v>
                </c:pt>
                <c:pt idx="9">
                  <c:v>3.61</c:v>
                </c:pt>
                <c:pt idx="10">
                  <c:v>3.56</c:v>
                </c:pt>
                <c:pt idx="11">
                  <c:v>4.0599999999999996</c:v>
                </c:pt>
                <c:pt idx="12">
                  <c:v>4.58</c:v>
                </c:pt>
                <c:pt idx="13">
                  <c:v>4.5999999999999996</c:v>
                </c:pt>
                <c:pt idx="14">
                  <c:v>4.6399999999999997</c:v>
                </c:pt>
              </c:numCache>
            </c:numRef>
          </c:val>
        </c:ser>
        <c:gapWidth val="90"/>
        <c:shape val="cylinder"/>
        <c:axId val="87301120"/>
        <c:axId val="87302912"/>
        <c:axId val="0"/>
      </c:bar3DChart>
      <c:catAx>
        <c:axId val="87301120"/>
        <c:scaling>
          <c:orientation val="minMax"/>
        </c:scaling>
        <c:axPos val="b"/>
        <c:numFmt formatCode="General" sourceLinked="1"/>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sk-SK"/>
          </a:p>
        </c:txPr>
        <c:crossAx val="87302912"/>
        <c:crosses val="autoZero"/>
        <c:auto val="1"/>
        <c:lblAlgn val="ctr"/>
        <c:lblOffset val="100"/>
        <c:tickLblSkip val="1"/>
        <c:tickMarkSkip val="1"/>
      </c:catAx>
      <c:valAx>
        <c:axId val="87302912"/>
        <c:scaling>
          <c:orientation val="minMax"/>
        </c:scaling>
        <c:axPos val="l"/>
        <c:majorGridlines>
          <c:spPr>
            <a:ln w="3175">
              <a:solidFill>
                <a:srgbClr val="000000"/>
              </a:solidFill>
              <a:prstDash val="sysDash"/>
            </a:ln>
          </c:spPr>
        </c:majorGridlines>
        <c:numFmt formatCode="#,##0.00" sourceLinked="1"/>
        <c:tickLblPos val="nextTo"/>
        <c:spPr>
          <a:ln w="12700">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sk-SK"/>
          </a:p>
        </c:txPr>
        <c:crossAx val="87301120"/>
        <c:crosses val="autoZero"/>
        <c:crossBetween val="between"/>
      </c:valAx>
    </c:plotArea>
    <c:legend>
      <c:legendPos val="r"/>
      <c:layout>
        <c:manualLayout>
          <c:xMode val="edge"/>
          <c:yMode val="edge"/>
          <c:x val="0.2506937141331867"/>
          <c:y val="0.27898727383003874"/>
          <c:w val="0.17410928718655941"/>
          <c:h val="8.6977655400436907E-2"/>
        </c:manualLayout>
      </c:layout>
      <c:spPr>
        <a:gradFill rotWithShape="0">
          <a:gsLst>
            <a:gs pos="0">
              <a:srgbClr val="FFCC99"/>
            </a:gs>
            <a:gs pos="100000">
              <a:srgbClr val="FFCC99">
                <a:gamma/>
                <a:tint val="0"/>
                <a:invGamma/>
              </a:srgbClr>
            </a:gs>
          </a:gsLst>
          <a:lin ang="5400000" scaled="1"/>
        </a:gradFill>
        <a:ln w="25400">
          <a:noFill/>
        </a:ln>
      </c:spPr>
      <c:txPr>
        <a:bodyPr/>
        <a:lstStyle/>
        <a:p>
          <a:pPr>
            <a:defRPr sz="900" b="0" i="0" u="none" strike="noStrike" baseline="0">
              <a:solidFill>
                <a:srgbClr val="000000"/>
              </a:solidFill>
              <a:latin typeface="Arial"/>
              <a:ea typeface="Arial"/>
              <a:cs typeface="Arial"/>
            </a:defRPr>
          </a:pPr>
          <a:endParaRPr lang="sk-SK"/>
        </a:p>
      </c:txPr>
    </c:legend>
    <c:plotVisOnly val="1"/>
    <c:dispBlanksAs val="gap"/>
  </c:chart>
  <c:spPr>
    <a:solidFill>
      <a:srgbClr val="FFCC99"/>
    </a:solidFill>
    <a:ln w="9525">
      <a:noFill/>
    </a:ln>
  </c:spPr>
  <c:txPr>
    <a:bodyPr/>
    <a:lstStyle/>
    <a:p>
      <a:pPr>
        <a:defRPr sz="1000" b="0" i="0" u="none" strike="noStrike" baseline="0">
          <a:solidFill>
            <a:srgbClr val="000000"/>
          </a:solidFill>
          <a:latin typeface="Arial"/>
          <a:ea typeface="Arial"/>
          <a:cs typeface="Arial"/>
        </a:defRPr>
      </a:pPr>
      <a:endParaRPr lang="sk-SK"/>
    </a:p>
  </c:txPr>
  <c:printSettings>
    <c:headerFooter alignWithMargins="0"/>
    <c:pageMargins b="1" l="0.750000000000006" r="0.750000000000006" t="1" header="0.49212598450000294" footer="0.49212598450000294"/>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sk-SK"/>
  <c:roundedCorners val="1"/>
  <c:chart>
    <c:title>
      <c:tx>
        <c:rich>
          <a:bodyPr/>
          <a:lstStyle/>
          <a:p>
            <a:pPr>
              <a:defRPr sz="1000" b="0" i="0" u="none" strike="noStrike" baseline="0">
                <a:solidFill>
                  <a:srgbClr val="000000"/>
                </a:solidFill>
                <a:latin typeface="Calibri"/>
                <a:ea typeface="Calibri"/>
                <a:cs typeface="Calibri"/>
              </a:defRPr>
            </a:pPr>
            <a:r>
              <a:rPr lang="sk-SK" sz="1600" b="1" i="0" u="none" strike="noStrike" baseline="0">
                <a:solidFill>
                  <a:srgbClr val="000000"/>
                </a:solidFill>
                <a:latin typeface="Calibri"/>
                <a:cs typeface="Calibri"/>
              </a:rPr>
              <a:t>Podiel počtu odsúdených za vybrané trestné činy</a:t>
            </a:r>
          </a:p>
          <a:p>
            <a:pPr>
              <a:defRPr sz="1000" b="0" i="0" u="none" strike="noStrike" baseline="0">
                <a:solidFill>
                  <a:srgbClr val="000000"/>
                </a:solidFill>
                <a:latin typeface="Calibri"/>
                <a:ea typeface="Calibri"/>
                <a:cs typeface="Calibri"/>
              </a:defRPr>
            </a:pPr>
            <a:r>
              <a:rPr lang="sk-SK" sz="1600" b="1" i="0" u="none" strike="noStrike" baseline="0">
                <a:solidFill>
                  <a:srgbClr val="000000"/>
                </a:solidFill>
                <a:latin typeface="Calibri"/>
                <a:cs typeface="Calibri"/>
              </a:rPr>
              <a:t>na celkovom počte odsúdených v SR</a:t>
            </a:r>
          </a:p>
          <a:p>
            <a:pPr>
              <a:defRPr sz="1000" b="0" i="0" u="none" strike="noStrike" baseline="0">
                <a:solidFill>
                  <a:srgbClr val="000000"/>
                </a:solidFill>
                <a:latin typeface="Calibri"/>
                <a:ea typeface="Calibri"/>
                <a:cs typeface="Calibri"/>
              </a:defRPr>
            </a:pPr>
            <a:r>
              <a:rPr lang="sk-SK" sz="1600" b="1" i="0" u="none" strike="noStrike" baseline="0">
                <a:solidFill>
                  <a:srgbClr val="000000"/>
                </a:solidFill>
                <a:latin typeface="Calibri"/>
                <a:cs typeface="Calibri"/>
              </a:rPr>
              <a:t>v roku 2011</a:t>
            </a:r>
          </a:p>
        </c:rich>
      </c:tx>
      <c:layout/>
    </c:title>
    <c:view3D>
      <c:rotX val="30"/>
      <c:rotY val="81"/>
      <c:depthPercent val="100"/>
      <c:rAngAx val="1"/>
    </c:view3D>
    <c:plotArea>
      <c:layout>
        <c:manualLayout>
          <c:layoutTarget val="inner"/>
          <c:xMode val="edge"/>
          <c:yMode val="edge"/>
          <c:x val="7.9805167381490905E-2"/>
          <c:y val="0.15138927727492021"/>
          <c:w val="0.8417801398834206"/>
          <c:h val="0.68749882867761114"/>
        </c:manualLayout>
      </c:layout>
      <c:pie3DChart>
        <c:varyColors val="1"/>
        <c:ser>
          <c:idx val="0"/>
          <c:order val="0"/>
          <c:explosion val="18"/>
          <c:dPt>
            <c:idx val="0"/>
            <c:explosion val="12"/>
          </c:dPt>
          <c:dPt>
            <c:idx val="3"/>
            <c:spPr>
              <a:solidFill>
                <a:srgbClr val="FFFF00"/>
              </a:solidFill>
            </c:spPr>
          </c:dPt>
          <c:dPt>
            <c:idx val="6"/>
            <c:explosion val="21"/>
          </c:dPt>
          <c:dLbls>
            <c:dLbl>
              <c:idx val="0"/>
              <c:layout>
                <c:manualLayout>
                  <c:x val="-0.21766889091187799"/>
                  <c:y val="-0.16994039296489838"/>
                </c:manualLayout>
              </c:layout>
              <c:tx>
                <c:rich>
                  <a:bodyPr/>
                  <a:lstStyle/>
                  <a:p>
                    <a:pPr>
                      <a:defRPr sz="1000" b="0" i="0" u="none" strike="noStrike" baseline="0">
                        <a:solidFill>
                          <a:srgbClr val="000000"/>
                        </a:solidFill>
                        <a:latin typeface="Calibri"/>
                        <a:ea typeface="Calibri"/>
                        <a:cs typeface="Calibri"/>
                      </a:defRPr>
                    </a:pPr>
                    <a:r>
                      <a:rPr lang="en-US"/>
                      <a:t>Krádež, sprenevera, podvod; 30,59%</a:t>
                    </a:r>
                  </a:p>
                </c:rich>
              </c:tx>
              <c:spPr>
                <a:solidFill>
                  <a:sysClr val="window" lastClr="FFFFFF"/>
                </a:solidFill>
                <a:effectLst>
                  <a:outerShdw blurRad="50800" dist="38100" dir="2700000" algn="tl" rotWithShape="0">
                    <a:prstClr val="black">
                      <a:alpha val="40000"/>
                    </a:prstClr>
                  </a:outerShdw>
                </a:effectLst>
              </c:spPr>
              <c:dLblPos val="bestFit"/>
              <c:showVal val="1"/>
              <c:showCatName val="1"/>
              <c:showPercent val="1"/>
            </c:dLbl>
            <c:dLbl>
              <c:idx val="1"/>
              <c:layout>
                <c:manualLayout>
                  <c:x val="0.30615336968457046"/>
                  <c:y val="8.1704068241469988E-2"/>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Znásilnenie, sexuálne</a:t>
                    </a:r>
                    <a:r>
                      <a:rPr lang="sk-SK" sz="1000" b="0" i="0" u="none" strike="noStrike" baseline="0">
                        <a:solidFill>
                          <a:srgbClr val="000000"/>
                        </a:solidFill>
                        <a:latin typeface="Calibri"/>
                        <a:cs typeface="Calibri"/>
                      </a:rPr>
                      <a:t> zneužitie</a:t>
                    </a:r>
                    <a:r>
                      <a:rPr lang="en-US" sz="1000" b="0" i="0" u="none" strike="noStrike" baseline="0">
                        <a:solidFill>
                          <a:srgbClr val="000000"/>
                        </a:solidFill>
                        <a:latin typeface="Calibri"/>
                        <a:cs typeface="Calibri"/>
                      </a:rPr>
                      <a:t> </a:t>
                    </a:r>
                    <a:endParaRPr lang="sk-SK" sz="10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0,88%</a:t>
                    </a:r>
                  </a:p>
                </c:rich>
              </c:tx>
              <c:spPr>
                <a:solidFill>
                  <a:sysClr val="window" lastClr="FFFFFF"/>
                </a:solidFill>
                <a:effectLst>
                  <a:outerShdw blurRad="50800" dist="38100" dir="2700000" algn="tl" rotWithShape="0">
                    <a:prstClr val="black">
                      <a:alpha val="40000"/>
                    </a:prstClr>
                  </a:outerShdw>
                </a:effectLst>
              </c:spPr>
              <c:dLblPos val="bestFit"/>
              <c:showVal val="1"/>
              <c:showCatName val="1"/>
              <c:showPercent val="1"/>
            </c:dLbl>
            <c:dLbl>
              <c:idx val="2"/>
              <c:layout>
                <c:manualLayout>
                  <c:x val="0.14682757560710316"/>
                  <c:y val="0.11691956729707836"/>
                </c:manualLayout>
              </c:layout>
              <c:tx>
                <c:rich>
                  <a:bodyPr/>
                  <a:lstStyle/>
                  <a:p>
                    <a:pPr>
                      <a:defRPr sz="1000" b="0" i="0" u="none" strike="noStrike" baseline="0">
                        <a:solidFill>
                          <a:srgbClr val="000000"/>
                        </a:solidFill>
                        <a:latin typeface="Calibri"/>
                        <a:ea typeface="Calibri"/>
                        <a:cs typeface="Calibri"/>
                      </a:defRPr>
                    </a:pPr>
                    <a:r>
                      <a:rPr lang="en-US"/>
                      <a:t>Úmyselné ublíženie na zdraví; 3,93%</a:t>
                    </a:r>
                  </a:p>
                </c:rich>
              </c:tx>
              <c:spPr>
                <a:solidFill>
                  <a:sysClr val="window" lastClr="FFFFFF"/>
                </a:solidFill>
                <a:effectLst>
                  <a:outerShdw blurRad="50800" dist="38100" dir="2700000" algn="tl" rotWithShape="0">
                    <a:prstClr val="black">
                      <a:alpha val="40000"/>
                    </a:prstClr>
                  </a:outerShdw>
                </a:effectLst>
              </c:spPr>
              <c:dLblPos val="bestFit"/>
              <c:showVal val="1"/>
              <c:showCatName val="1"/>
              <c:showPercent val="1"/>
            </c:dLbl>
            <c:dLbl>
              <c:idx val="3"/>
              <c:layout>
                <c:manualLayout>
                  <c:x val="1.2090397484098238E-2"/>
                  <c:y val="5.7883255247299724E-2"/>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Vražda; </a:t>
                    </a:r>
                    <a:endParaRPr lang="sk-SK" sz="10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0,14%</a:t>
                    </a:r>
                  </a:p>
                </c:rich>
              </c:tx>
              <c:spPr>
                <a:solidFill>
                  <a:sysClr val="window" lastClr="FFFFFF"/>
                </a:solidFill>
                <a:effectLst>
                  <a:outerShdw blurRad="50800" dist="38100" dir="2700000" algn="tl" rotWithShape="0">
                    <a:prstClr val="black">
                      <a:alpha val="40000"/>
                    </a:prstClr>
                  </a:outerShdw>
                </a:effectLst>
              </c:spPr>
              <c:dLblPos val="bestFit"/>
              <c:showVal val="1"/>
              <c:showCatName val="1"/>
              <c:showPercent val="1"/>
            </c:dLbl>
            <c:dLbl>
              <c:idx val="4"/>
              <c:layout>
                <c:manualLayout>
                  <c:x val="-0.14266605187865031"/>
                  <c:y val="5.9746527011226527E-2"/>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Lúpež; </a:t>
                    </a:r>
                    <a:endParaRPr lang="sk-SK" sz="10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1,56%</a:t>
                    </a:r>
                  </a:p>
                </c:rich>
              </c:tx>
              <c:spPr>
                <a:solidFill>
                  <a:sysClr val="window" lastClr="FFFFFF"/>
                </a:solidFill>
                <a:effectLst>
                  <a:outerShdw blurRad="50800" dist="38100" dir="2700000" algn="tl" rotWithShape="0">
                    <a:prstClr val="black">
                      <a:alpha val="40000"/>
                    </a:prstClr>
                  </a:outerShdw>
                </a:effectLst>
              </c:spPr>
              <c:dLblPos val="bestFit"/>
              <c:showVal val="1"/>
              <c:showCatName val="1"/>
              <c:showPercent val="1"/>
            </c:dLbl>
            <c:dLbl>
              <c:idx val="5"/>
              <c:layout>
                <c:manualLayout>
                  <c:x val="0.12503700550944646"/>
                  <c:y val="-0.14501271453217904"/>
                </c:manualLayout>
              </c:layout>
              <c:tx>
                <c:rich>
                  <a:bodyPr/>
                  <a:lstStyle/>
                  <a:p>
                    <a:pPr>
                      <a:defRPr sz="1000" b="0" i="0" u="none" strike="noStrike" baseline="0">
                        <a:solidFill>
                          <a:srgbClr val="000000"/>
                        </a:solidFill>
                        <a:latin typeface="Calibri"/>
                        <a:ea typeface="Calibri"/>
                        <a:cs typeface="Calibri"/>
                      </a:defRPr>
                    </a:pPr>
                    <a:r>
                      <a:rPr lang="en-US"/>
                      <a:t>Zanedbanie povinnej výživy; 12,45%</a:t>
                    </a:r>
                  </a:p>
                </c:rich>
              </c:tx>
              <c:spPr>
                <a:solidFill>
                  <a:sysClr val="window" lastClr="FFFFFF"/>
                </a:solidFill>
                <a:effectLst>
                  <a:outerShdw blurRad="50800" dist="38100" dir="2700000" algn="tl" rotWithShape="0">
                    <a:prstClr val="black">
                      <a:alpha val="40000"/>
                    </a:prstClr>
                  </a:outerShdw>
                </a:effectLst>
              </c:spPr>
              <c:showVal val="1"/>
              <c:showCatName val="1"/>
              <c:showPercent val="1"/>
            </c:dLbl>
            <c:dLbl>
              <c:idx val="6"/>
              <c:layout>
                <c:manualLayout>
                  <c:x val="7.7633227908490129E-2"/>
                  <c:y val="0.1196448490813649"/>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Iné; </a:t>
                    </a:r>
                    <a:endParaRPr lang="sk-SK" sz="10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50,4</a:t>
                    </a:r>
                    <a:r>
                      <a:rPr lang="sk-SK" sz="1000" b="0" i="0" u="none" strike="noStrike" baseline="0">
                        <a:solidFill>
                          <a:srgbClr val="000000"/>
                        </a:solidFill>
                        <a:latin typeface="Calibri"/>
                        <a:cs typeface="Calibri"/>
                      </a:rPr>
                      <a:t>5</a:t>
                    </a:r>
                    <a:r>
                      <a:rPr lang="en-US" sz="1000" b="0" i="0" u="none" strike="noStrike" baseline="0">
                        <a:solidFill>
                          <a:srgbClr val="000000"/>
                        </a:solidFill>
                        <a:latin typeface="Calibri"/>
                        <a:cs typeface="Calibri"/>
                      </a:rPr>
                      <a:t>%</a:t>
                    </a:r>
                  </a:p>
                </c:rich>
              </c:tx>
              <c:spPr>
                <a:solidFill>
                  <a:sysClr val="window" lastClr="FFFFFF"/>
                </a:solidFill>
                <a:ln>
                  <a:noFill/>
                </a:ln>
                <a:effectLst>
                  <a:outerShdw blurRad="50800" dist="38100" dir="2700000" algn="tl" rotWithShape="0">
                    <a:prstClr val="black">
                      <a:alpha val="40000"/>
                    </a:prstClr>
                  </a:outerShdw>
                </a:effectLst>
              </c:spPr>
              <c:dLblPos val="bestFit"/>
              <c:showVal val="1"/>
              <c:showCatName val="1"/>
            </c:dLbl>
            <c:txPr>
              <a:bodyPr/>
              <a:lstStyle/>
              <a:p>
                <a:pPr>
                  <a:defRPr sz="1000" b="0" i="0" u="none" strike="noStrike" baseline="0">
                    <a:solidFill>
                      <a:srgbClr val="000000"/>
                    </a:solidFill>
                    <a:latin typeface="Calibri"/>
                    <a:ea typeface="Calibri"/>
                    <a:cs typeface="Calibri"/>
                  </a:defRPr>
                </a:pPr>
                <a:endParaRPr lang="sk-SK"/>
              </a:p>
            </c:txPr>
            <c:showVal val="1"/>
            <c:showCatName val="1"/>
            <c:showPercent val="1"/>
            <c:showLeaderLines val="1"/>
          </c:dLbls>
          <c:cat>
            <c:strRef>
              <c:f>'33.Podiel počtu odsúd.(GRAF)'!$B$16:$E$22</c:f>
              <c:strCache>
                <c:ptCount val="7"/>
                <c:pt idx="0">
                  <c:v>Krádež, sprenevera, podvod</c:v>
                </c:pt>
                <c:pt idx="1">
                  <c:v>Znásilnenie, sexuálne zneužitie</c:v>
                </c:pt>
                <c:pt idx="2">
                  <c:v>Úmyselné ublíženie na zdraví</c:v>
                </c:pt>
                <c:pt idx="3">
                  <c:v>Vražda</c:v>
                </c:pt>
                <c:pt idx="4">
                  <c:v>Lúpež</c:v>
                </c:pt>
                <c:pt idx="5">
                  <c:v>Zanedbanie povinnej výživy</c:v>
                </c:pt>
                <c:pt idx="6">
                  <c:v>Iné</c:v>
                </c:pt>
              </c:strCache>
            </c:strRef>
          </c:cat>
          <c:val>
            <c:numRef>
              <c:f>'33.Podiel počtu odsúd.(GRAF)'!$F$16:$F$22</c:f>
              <c:numCache>
                <c:formatCode>0.00%</c:formatCode>
                <c:ptCount val="7"/>
                <c:pt idx="0">
                  <c:v>0.30590000000000001</c:v>
                </c:pt>
                <c:pt idx="1">
                  <c:v>8.8000000000000005E-3</c:v>
                </c:pt>
                <c:pt idx="2">
                  <c:v>3.9300000000000002E-2</c:v>
                </c:pt>
                <c:pt idx="3">
                  <c:v>1.4E-3</c:v>
                </c:pt>
                <c:pt idx="4">
                  <c:v>1.5599999999999999E-2</c:v>
                </c:pt>
                <c:pt idx="5">
                  <c:v>0.1245</c:v>
                </c:pt>
                <c:pt idx="6">
                  <c:v>0.50439999999999996</c:v>
                </c:pt>
              </c:numCache>
            </c:numRef>
          </c:val>
        </c:ser>
      </c:pie3DChart>
      <c:spPr>
        <a:noFill/>
        <a:ln w="25400">
          <a:noFill/>
        </a:ln>
      </c:spPr>
    </c:plotArea>
    <c:plotVisOnly val="1"/>
    <c:dispBlanksAs val="zero"/>
  </c:chart>
  <c:spPr>
    <a:gradFill>
      <a:gsLst>
        <a:gs pos="0">
          <a:sysClr val="window" lastClr="FFFFFF">
            <a:lumMod val="95000"/>
          </a:sysClr>
        </a:gs>
        <a:gs pos="50000">
          <a:sysClr val="window" lastClr="FFFFFF">
            <a:lumMod val="85000"/>
          </a:sysClr>
        </a:gs>
        <a:gs pos="100000">
          <a:schemeClr val="bg1">
            <a:lumMod val="75000"/>
          </a:schemeClr>
        </a:gs>
      </a:gsLst>
      <a:lin ang="5400000" scaled="0"/>
    </a:gradFill>
    <a:effectLst>
      <a:outerShdw blurRad="50800" dist="38100" dir="2700000" algn="tl" rotWithShape="0">
        <a:prstClr val="black">
          <a:alpha val="40000"/>
        </a:prstClr>
      </a:outerShdw>
    </a:effectLst>
    <a:scene3d>
      <a:camera prst="orthographicFront"/>
      <a:lightRig rig="threePt" dir="t"/>
    </a:scene3d>
    <a:sp3d>
      <a:bevelT w="0" h="63500"/>
    </a:sp3d>
  </c:spPr>
  <c:txPr>
    <a:bodyPr/>
    <a:lstStyle/>
    <a:p>
      <a:pPr>
        <a:defRPr sz="1000" b="0" i="0" u="none" strike="noStrike" baseline="0">
          <a:solidFill>
            <a:srgbClr val="000000"/>
          </a:solidFill>
          <a:latin typeface="Calibri"/>
          <a:ea typeface="Calibri"/>
          <a:cs typeface="Calibri"/>
        </a:defRPr>
      </a:pPr>
      <a:endParaRPr lang="sk-SK"/>
    </a:p>
  </c:txPr>
  <c:printSettings>
    <c:headerFooter/>
    <c:pageMargins b="0.750000000000006" l="0.70000000000000062" r="0.70000000000000062" t="0.750000000000006" header="0.30000000000000032" footer="0.30000000000000032"/>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sk-SK"/>
  <c:roundedCorners val="1"/>
  <c:chart>
    <c:title>
      <c:tx>
        <c:rich>
          <a:bodyPr/>
          <a:lstStyle/>
          <a:p>
            <a:pPr>
              <a:defRPr sz="1400" b="1" i="0" u="none" strike="noStrike" baseline="0">
                <a:solidFill>
                  <a:sysClr val="windowText" lastClr="000000"/>
                </a:solidFill>
                <a:latin typeface="Arial"/>
                <a:ea typeface="Arial"/>
                <a:cs typeface="Arial"/>
              </a:defRPr>
            </a:pPr>
            <a:r>
              <a:rPr lang="sk-SK">
                <a:solidFill>
                  <a:sysClr val="windowText" lastClr="000000"/>
                </a:solidFill>
              </a:rPr>
              <a:t>Vývoj najťažších trestných činov - počet odsúdených osôb (v tis.) od r. 1997</a:t>
            </a:r>
          </a:p>
        </c:rich>
      </c:tx>
      <c:layout>
        <c:manualLayout>
          <c:xMode val="edge"/>
          <c:yMode val="edge"/>
          <c:x val="0.1460956176464564"/>
          <c:y val="4.8329828336675297E-2"/>
        </c:manualLayout>
      </c:layout>
      <c:spPr>
        <a:solidFill>
          <a:srgbClr val="FFFFFF"/>
        </a:solidFill>
        <a:ln>
          <a:noFill/>
        </a:ln>
        <a:effectLst>
          <a:outerShdw blurRad="50800" dist="38100" dir="2700000" algn="tl" rotWithShape="0">
            <a:schemeClr val="tx1">
              <a:alpha val="40000"/>
            </a:schemeClr>
          </a:outerShdw>
        </a:effectLst>
      </c:spPr>
    </c:title>
    <c:view3D>
      <c:hPercent val="38"/>
      <c:depthPercent val="100"/>
      <c:rAngAx val="1"/>
    </c:view3D>
    <c:plotArea>
      <c:layout>
        <c:manualLayout>
          <c:layoutTarget val="inner"/>
          <c:xMode val="edge"/>
          <c:yMode val="edge"/>
          <c:x val="9.4995606083166248E-2"/>
          <c:y val="0.18087515180005484"/>
          <c:w val="0.86645856142287003"/>
          <c:h val="0.64577941795960325"/>
        </c:manualLayout>
      </c:layout>
      <c:bar3DChart>
        <c:barDir val="col"/>
        <c:grouping val="clustered"/>
        <c:ser>
          <c:idx val="0"/>
          <c:order val="0"/>
          <c:tx>
            <c:strRef>
              <c:f>'34.Najťažšie trest.činy (GRAF)'!$A$32</c:f>
              <c:strCache>
                <c:ptCount val="1"/>
                <c:pt idx="0">
                  <c:v>Vražda</c:v>
                </c:pt>
              </c:strCache>
            </c:strRef>
          </c:tx>
          <c:cat>
            <c:numRef>
              <c:f>'34.Najťažšie trest.činy (GRAF)'!$B$31:$P$31</c:f>
              <c:numCache>
                <c:formatCode>General</c:formatCod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numCache>
            </c:numRef>
          </c:cat>
          <c:val>
            <c:numRef>
              <c:f>'34.Najťažšie trest.činy (GRAF)'!$B$32:$P$32</c:f>
              <c:numCache>
                <c:formatCode>#,##0.00</c:formatCode>
                <c:ptCount val="15"/>
                <c:pt idx="0">
                  <c:v>0.08</c:v>
                </c:pt>
                <c:pt idx="1">
                  <c:v>0.06</c:v>
                </c:pt>
                <c:pt idx="2">
                  <c:v>0.05</c:v>
                </c:pt>
                <c:pt idx="3">
                  <c:v>7.0000000000000007E-2</c:v>
                </c:pt>
                <c:pt idx="4">
                  <c:v>0.08</c:v>
                </c:pt>
                <c:pt idx="5">
                  <c:v>0.08</c:v>
                </c:pt>
                <c:pt idx="6">
                  <c:v>0.06</c:v>
                </c:pt>
                <c:pt idx="7">
                  <c:v>0.06</c:v>
                </c:pt>
                <c:pt idx="8">
                  <c:v>0.06</c:v>
                </c:pt>
                <c:pt idx="9">
                  <c:v>0.05</c:v>
                </c:pt>
                <c:pt idx="10">
                  <c:v>0.08</c:v>
                </c:pt>
                <c:pt idx="11">
                  <c:v>0.05</c:v>
                </c:pt>
                <c:pt idx="12">
                  <c:v>0.06</c:v>
                </c:pt>
                <c:pt idx="13">
                  <c:v>0.06</c:v>
                </c:pt>
                <c:pt idx="14">
                  <c:v>4.2999999999999997E-2</c:v>
                </c:pt>
              </c:numCache>
            </c:numRef>
          </c:val>
        </c:ser>
        <c:ser>
          <c:idx val="1"/>
          <c:order val="1"/>
          <c:tx>
            <c:strRef>
              <c:f>'34.Najťažšie trest.činy (GRAF)'!$A$33</c:f>
              <c:strCache>
                <c:ptCount val="1"/>
                <c:pt idx="0">
                  <c:v>Lúpež</c:v>
                </c:pt>
              </c:strCache>
            </c:strRef>
          </c:tx>
          <c:cat>
            <c:numRef>
              <c:f>'34.Najťažšie trest.činy (GRAF)'!$B$31:$P$31</c:f>
              <c:numCache>
                <c:formatCode>General</c:formatCod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numCache>
            </c:numRef>
          </c:cat>
          <c:val>
            <c:numRef>
              <c:f>'34.Najťažšie trest.činy (GRAF)'!$B$33:$P$33</c:f>
              <c:numCache>
                <c:formatCode>#,##0.00</c:formatCode>
                <c:ptCount val="15"/>
                <c:pt idx="0">
                  <c:v>0.65</c:v>
                </c:pt>
                <c:pt idx="1">
                  <c:v>0.59</c:v>
                </c:pt>
                <c:pt idx="2">
                  <c:v>0.7</c:v>
                </c:pt>
                <c:pt idx="3">
                  <c:v>0.69</c:v>
                </c:pt>
                <c:pt idx="4">
                  <c:v>0.66</c:v>
                </c:pt>
                <c:pt idx="5">
                  <c:v>0.63</c:v>
                </c:pt>
                <c:pt idx="6">
                  <c:v>0.67</c:v>
                </c:pt>
                <c:pt idx="7">
                  <c:v>0.56999999999999995</c:v>
                </c:pt>
                <c:pt idx="8">
                  <c:v>0.52</c:v>
                </c:pt>
                <c:pt idx="9">
                  <c:v>0.47</c:v>
                </c:pt>
                <c:pt idx="10">
                  <c:v>0.62</c:v>
                </c:pt>
                <c:pt idx="11">
                  <c:v>0.56999999999999995</c:v>
                </c:pt>
                <c:pt idx="12">
                  <c:v>0.64</c:v>
                </c:pt>
                <c:pt idx="13">
                  <c:v>0.61</c:v>
                </c:pt>
                <c:pt idx="14">
                  <c:v>0.47</c:v>
                </c:pt>
              </c:numCache>
            </c:numRef>
          </c:val>
        </c:ser>
        <c:ser>
          <c:idx val="2"/>
          <c:order val="2"/>
          <c:tx>
            <c:strRef>
              <c:f>'34.Najťažšie trest.činy (GRAF)'!$A$34</c:f>
              <c:strCache>
                <c:ptCount val="1"/>
                <c:pt idx="0">
                  <c:v>Znásilnenie, sex. zneužitie</c:v>
                </c:pt>
              </c:strCache>
            </c:strRef>
          </c:tx>
          <c:cat>
            <c:numRef>
              <c:f>'34.Najťažšie trest.činy (GRAF)'!$B$31:$P$31</c:f>
              <c:numCache>
                <c:formatCode>General</c:formatCod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numCache>
            </c:numRef>
          </c:cat>
          <c:val>
            <c:numRef>
              <c:f>'34.Najťažšie trest.činy (GRAF)'!$B$34:$P$34</c:f>
              <c:numCache>
                <c:formatCode>#,##0.00</c:formatCode>
                <c:ptCount val="15"/>
                <c:pt idx="0">
                  <c:v>0.36</c:v>
                </c:pt>
                <c:pt idx="1">
                  <c:v>0.36</c:v>
                </c:pt>
                <c:pt idx="2">
                  <c:v>0.34</c:v>
                </c:pt>
                <c:pt idx="3">
                  <c:v>0.33</c:v>
                </c:pt>
                <c:pt idx="4">
                  <c:v>0.38</c:v>
                </c:pt>
                <c:pt idx="5">
                  <c:v>0.28999999999999998</c:v>
                </c:pt>
                <c:pt idx="6">
                  <c:v>0.25</c:v>
                </c:pt>
                <c:pt idx="7">
                  <c:v>0.26</c:v>
                </c:pt>
                <c:pt idx="8">
                  <c:v>0.26</c:v>
                </c:pt>
                <c:pt idx="9">
                  <c:v>0.19</c:v>
                </c:pt>
                <c:pt idx="10">
                  <c:v>0.25</c:v>
                </c:pt>
                <c:pt idx="11">
                  <c:v>0.23</c:v>
                </c:pt>
                <c:pt idx="12">
                  <c:v>0.28000000000000003</c:v>
                </c:pt>
                <c:pt idx="13">
                  <c:v>0.25</c:v>
                </c:pt>
                <c:pt idx="14">
                  <c:v>0.26500000000000001</c:v>
                </c:pt>
              </c:numCache>
            </c:numRef>
          </c:val>
        </c:ser>
        <c:ser>
          <c:idx val="3"/>
          <c:order val="3"/>
          <c:tx>
            <c:strRef>
              <c:f>'34.Najťažšie trest.činy (GRAF)'!$A$35</c:f>
              <c:strCache>
                <c:ptCount val="1"/>
                <c:pt idx="0">
                  <c:v>Úmyselné ublíženie na zdraví</c:v>
                </c:pt>
              </c:strCache>
            </c:strRef>
          </c:tx>
          <c:cat>
            <c:numRef>
              <c:f>'34.Najťažšie trest.činy (GRAF)'!$B$31:$P$31</c:f>
              <c:numCache>
                <c:formatCode>General</c:formatCod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numCache>
            </c:numRef>
          </c:cat>
          <c:val>
            <c:numRef>
              <c:f>'34.Najťažšie trest.činy (GRAF)'!$B$35:$P$35</c:f>
              <c:numCache>
                <c:formatCode>#,##0.00</c:formatCode>
                <c:ptCount val="15"/>
                <c:pt idx="0">
                  <c:v>1.74</c:v>
                </c:pt>
                <c:pt idx="1">
                  <c:v>1.7</c:v>
                </c:pt>
                <c:pt idx="2">
                  <c:v>1.7</c:v>
                </c:pt>
                <c:pt idx="3">
                  <c:v>1.68</c:v>
                </c:pt>
                <c:pt idx="4">
                  <c:v>1.69</c:v>
                </c:pt>
                <c:pt idx="5">
                  <c:v>1.55</c:v>
                </c:pt>
                <c:pt idx="6">
                  <c:v>1.81</c:v>
                </c:pt>
                <c:pt idx="7">
                  <c:v>1.68</c:v>
                </c:pt>
                <c:pt idx="8">
                  <c:v>1.52</c:v>
                </c:pt>
                <c:pt idx="9">
                  <c:v>1.43</c:v>
                </c:pt>
                <c:pt idx="10">
                  <c:v>1.43</c:v>
                </c:pt>
                <c:pt idx="11">
                  <c:v>1.57</c:v>
                </c:pt>
                <c:pt idx="12">
                  <c:v>1.49</c:v>
                </c:pt>
                <c:pt idx="13">
                  <c:v>1.43</c:v>
                </c:pt>
                <c:pt idx="14">
                  <c:v>1.1839999999999999</c:v>
                </c:pt>
              </c:numCache>
            </c:numRef>
          </c:val>
        </c:ser>
        <c:ser>
          <c:idx val="4"/>
          <c:order val="4"/>
          <c:tx>
            <c:strRef>
              <c:f>'34.Najťažšie trest.činy (GRAF)'!$A$36</c:f>
              <c:strCache>
                <c:ptCount val="1"/>
                <c:pt idx="0">
                  <c:v>Krádež, sprenevera, podvod</c:v>
                </c:pt>
              </c:strCache>
            </c:strRef>
          </c:tx>
          <c:cat>
            <c:numRef>
              <c:f>'34.Najťažšie trest.činy (GRAF)'!$B$31:$P$31</c:f>
              <c:numCache>
                <c:formatCode>General</c:formatCode>
                <c:ptCount val="15"/>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numCache>
            </c:numRef>
          </c:cat>
          <c:val>
            <c:numRef>
              <c:f>'34.Najťažšie trest.činy (GRAF)'!$B$36:$P$36</c:f>
              <c:numCache>
                <c:formatCode>#,##0.00</c:formatCode>
                <c:ptCount val="15"/>
                <c:pt idx="0">
                  <c:v>9.24</c:v>
                </c:pt>
                <c:pt idx="1">
                  <c:v>9.3800000000000008</c:v>
                </c:pt>
                <c:pt idx="2">
                  <c:v>7.54</c:v>
                </c:pt>
                <c:pt idx="3">
                  <c:v>8.91</c:v>
                </c:pt>
                <c:pt idx="4">
                  <c:v>8.82</c:v>
                </c:pt>
                <c:pt idx="5">
                  <c:v>9.98</c:v>
                </c:pt>
                <c:pt idx="6">
                  <c:v>10.75</c:v>
                </c:pt>
                <c:pt idx="7">
                  <c:v>9.93</c:v>
                </c:pt>
                <c:pt idx="8">
                  <c:v>9.3699999999999992</c:v>
                </c:pt>
                <c:pt idx="9">
                  <c:v>7.46</c:v>
                </c:pt>
                <c:pt idx="10">
                  <c:v>7.64</c:v>
                </c:pt>
                <c:pt idx="11">
                  <c:v>7.98</c:v>
                </c:pt>
                <c:pt idx="12">
                  <c:v>9.02</c:v>
                </c:pt>
                <c:pt idx="13">
                  <c:v>9.5299999999999994</c:v>
                </c:pt>
                <c:pt idx="14">
                  <c:v>9.2119999999999997</c:v>
                </c:pt>
              </c:numCache>
            </c:numRef>
          </c:val>
        </c:ser>
        <c:shape val="box"/>
        <c:axId val="90847104"/>
        <c:axId val="90848640"/>
        <c:axId val="0"/>
      </c:bar3DChart>
      <c:catAx>
        <c:axId val="90847104"/>
        <c:scaling>
          <c:orientation val="minMax"/>
        </c:scaling>
        <c:axPos val="b"/>
        <c:numFmt formatCode="General" sourceLinked="1"/>
        <c:majorTickMark val="none"/>
        <c:tickLblPos val="low"/>
        <c:txPr>
          <a:bodyPr rot="0" vert="horz"/>
          <a:lstStyle/>
          <a:p>
            <a:pPr>
              <a:defRPr sz="900" b="1" i="0" u="none" strike="noStrike" baseline="0">
                <a:solidFill>
                  <a:srgbClr val="000000"/>
                </a:solidFill>
                <a:latin typeface="Arial" pitchFamily="34" charset="0"/>
                <a:ea typeface="Calibri"/>
                <a:cs typeface="Arial" pitchFamily="34" charset="0"/>
              </a:defRPr>
            </a:pPr>
            <a:endParaRPr lang="sk-SK"/>
          </a:p>
        </c:txPr>
        <c:crossAx val="90848640"/>
        <c:crosses val="autoZero"/>
        <c:auto val="1"/>
        <c:lblAlgn val="ctr"/>
        <c:lblOffset val="100"/>
        <c:tickLblSkip val="1"/>
        <c:tickMarkSkip val="1"/>
      </c:catAx>
      <c:valAx>
        <c:axId val="90848640"/>
        <c:scaling>
          <c:orientation val="minMax"/>
        </c:scaling>
        <c:axPos val="l"/>
        <c:majorGridlines>
          <c:spPr>
            <a:ln w="9525" cap="flat" cmpd="sng" algn="ctr">
              <a:solidFill>
                <a:schemeClr val="accent4">
                  <a:shade val="95000"/>
                  <a:satMod val="105000"/>
                </a:schemeClr>
              </a:solidFill>
              <a:prstDash val="solid"/>
            </a:ln>
            <a:effectLst/>
          </c:spPr>
        </c:majorGridlines>
        <c:numFmt formatCode="#,##0.00" sourceLinked="1"/>
        <c:tickLblPos val="nextTo"/>
        <c:txPr>
          <a:bodyPr rot="0" vert="horz"/>
          <a:lstStyle/>
          <a:p>
            <a:pPr>
              <a:defRPr sz="900" b="1" i="0" u="none" strike="noStrike" baseline="0">
                <a:solidFill>
                  <a:srgbClr val="000000"/>
                </a:solidFill>
                <a:latin typeface="Arial" pitchFamily="34" charset="0"/>
                <a:ea typeface="Calibri"/>
                <a:cs typeface="Arial" pitchFamily="34" charset="0"/>
              </a:defRPr>
            </a:pPr>
            <a:endParaRPr lang="sk-SK"/>
          </a:p>
        </c:txPr>
        <c:crossAx val="90847104"/>
        <c:crosses val="autoZero"/>
        <c:crossBetween val="between"/>
      </c:valAx>
      <c:spPr>
        <a:solidFill>
          <a:srgbClr val="FFFFFF"/>
        </a:solidFill>
      </c:spPr>
    </c:plotArea>
    <c:legend>
      <c:legendPos val="t"/>
      <c:layout>
        <c:manualLayout>
          <c:xMode val="edge"/>
          <c:yMode val="edge"/>
          <c:x val="0.12791299080925941"/>
          <c:y val="0.11004602685533874"/>
          <c:w val="0.8065183156453265"/>
          <c:h val="5.4251262070502015E-2"/>
        </c:manualLayout>
      </c:layout>
      <c:overlay val="1"/>
      <c:spPr>
        <a:noFill/>
      </c:spPr>
      <c:txPr>
        <a:bodyPr/>
        <a:lstStyle/>
        <a:p>
          <a:pPr>
            <a:defRPr sz="900" b="0" i="0" u="none" strike="noStrike" baseline="0">
              <a:solidFill>
                <a:srgbClr val="000000"/>
              </a:solidFill>
              <a:latin typeface="Arial" pitchFamily="34" charset="0"/>
              <a:ea typeface="Calibri"/>
              <a:cs typeface="Arial" pitchFamily="34" charset="0"/>
            </a:defRPr>
          </a:pPr>
          <a:endParaRPr lang="sk-SK"/>
        </a:p>
      </c:txPr>
    </c:legend>
    <c:plotVisOnly val="1"/>
    <c:dispBlanksAs val="gap"/>
  </c:chart>
  <c:spPr>
    <a:gradFill>
      <a:gsLst>
        <a:gs pos="0">
          <a:srgbClr val="FFEFD1"/>
        </a:gs>
        <a:gs pos="64999">
          <a:srgbClr val="F0EBD5"/>
        </a:gs>
        <a:gs pos="100000">
          <a:srgbClr val="D1C39F"/>
        </a:gs>
      </a:gsLst>
      <a:lin ang="16200000" scaled="0"/>
    </a:gradFill>
  </c:spPr>
  <c:txPr>
    <a:bodyPr/>
    <a:lstStyle/>
    <a:p>
      <a:pPr>
        <a:defRPr sz="1000" b="0" i="0" u="none" strike="noStrike" baseline="0">
          <a:solidFill>
            <a:srgbClr val="000000"/>
          </a:solidFill>
          <a:latin typeface="Calibri"/>
          <a:ea typeface="Calibri"/>
          <a:cs typeface="Calibri"/>
        </a:defRPr>
      </a:pPr>
      <a:endParaRPr lang="sk-SK"/>
    </a:p>
  </c:txPr>
  <c:printSettings>
    <c:headerFooter alignWithMargins="0"/>
    <c:pageMargins b="1" l="0.750000000000006" r="0.750000000000006" t="1" header="0.49212598450000294" footer="0.4921259845000029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15</xdr:col>
      <xdr:colOff>476250</xdr:colOff>
      <xdr:row>28</xdr:row>
      <xdr:rowOff>28575</xdr:rowOff>
    </xdr:to>
    <xdr:graphicFrame macro="">
      <xdr:nvGraphicFramePr>
        <xdr:cNvPr id="1387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66675</xdr:rowOff>
    </xdr:from>
    <xdr:to>
      <xdr:col>16</xdr:col>
      <xdr:colOff>0</xdr:colOff>
      <xdr:row>29</xdr:row>
      <xdr:rowOff>104775</xdr:rowOff>
    </xdr:to>
    <xdr:graphicFrame macro="">
      <xdr:nvGraphicFramePr>
        <xdr:cNvPr id="10901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40408</xdr:colOff>
      <xdr:row>0</xdr:row>
      <xdr:rowOff>31750</xdr:rowOff>
    </xdr:from>
    <xdr:to>
      <xdr:col>11</xdr:col>
      <xdr:colOff>597477</xdr:colOff>
      <xdr:row>35</xdr:row>
      <xdr:rowOff>147205</xdr:rowOff>
    </xdr:to>
    <xdr:graphicFrame macro="">
      <xdr:nvGraphicFramePr>
        <xdr:cNvPr id="3" name="Graf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66675</xdr:rowOff>
    </xdr:from>
    <xdr:to>
      <xdr:col>16</xdr:col>
      <xdr:colOff>0</xdr:colOff>
      <xdr:row>29</xdr:row>
      <xdr:rowOff>0</xdr:rowOff>
    </xdr:to>
    <xdr:graphicFrame macro="">
      <xdr:nvGraphicFramePr>
        <xdr:cNvPr id="1110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57150</xdr:rowOff>
    </xdr:from>
    <xdr:to>
      <xdr:col>15</xdr:col>
      <xdr:colOff>438150</xdr:colOff>
      <xdr:row>29</xdr:row>
      <xdr:rowOff>19050</xdr:rowOff>
    </xdr:to>
    <xdr:graphicFrame macro="">
      <xdr:nvGraphicFramePr>
        <xdr:cNvPr id="11311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76200</xdr:rowOff>
    </xdr:from>
    <xdr:to>
      <xdr:col>12</xdr:col>
      <xdr:colOff>552450</xdr:colOff>
      <xdr:row>34</xdr:row>
      <xdr:rowOff>133350</xdr:rowOff>
    </xdr:to>
    <xdr:graphicFrame macro="">
      <xdr:nvGraphicFramePr>
        <xdr:cNvPr id="130521" name="Graf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9525</xdr:rowOff>
    </xdr:from>
    <xdr:to>
      <xdr:col>15</xdr:col>
      <xdr:colOff>428625</xdr:colOff>
      <xdr:row>29</xdr:row>
      <xdr:rowOff>28575</xdr:rowOff>
    </xdr:to>
    <xdr:graphicFrame macro="">
      <xdr:nvGraphicFramePr>
        <xdr:cNvPr id="13256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13"/>
  <sheetViews>
    <sheetView tabSelected="1" zoomScaleNormal="100" workbookViewId="0">
      <selection activeCell="C13" sqref="C13"/>
    </sheetView>
  </sheetViews>
  <sheetFormatPr defaultRowHeight="12.75"/>
  <cols>
    <col min="1" max="1" width="123.85546875" style="46" customWidth="1"/>
    <col min="2" max="16384" width="9.140625" style="46"/>
  </cols>
  <sheetData>
    <row r="1" spans="1:1" ht="15" customHeight="1">
      <c r="A1" s="422" t="s">
        <v>171</v>
      </c>
    </row>
    <row r="2" spans="1:1">
      <c r="A2" s="52"/>
    </row>
    <row r="3" spans="1:1" ht="25.5">
      <c r="A3" s="52" t="s">
        <v>176</v>
      </c>
    </row>
    <row r="4" spans="1:1">
      <c r="A4" s="52"/>
    </row>
    <row r="5" spans="1:1" ht="89.25">
      <c r="A5" s="52" t="s">
        <v>172</v>
      </c>
    </row>
    <row r="6" spans="1:1">
      <c r="A6" s="51"/>
    </row>
    <row r="7" spans="1:1">
      <c r="A7" s="52" t="s">
        <v>173</v>
      </c>
    </row>
    <row r="8" spans="1:1">
      <c r="A8" s="52"/>
    </row>
    <row r="9" spans="1:1" ht="25.5">
      <c r="A9" s="52" t="s">
        <v>181</v>
      </c>
    </row>
    <row r="10" spans="1:1" ht="8.1" customHeight="1">
      <c r="A10" s="52"/>
    </row>
    <row r="11" spans="1:1" ht="25.5">
      <c r="A11" s="52" t="s">
        <v>174</v>
      </c>
    </row>
    <row r="12" spans="1:1">
      <c r="A12" s="52"/>
    </row>
    <row r="13" spans="1:1" ht="25.5">
      <c r="A13" s="52" t="s">
        <v>175</v>
      </c>
    </row>
  </sheetData>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oddFooter>&amp;C&amp;</oddFooter>
  </headerFooter>
</worksheet>
</file>

<file path=xl/worksheets/sheet10.xml><?xml version="1.0" encoding="utf-8"?>
<worksheet xmlns="http://schemas.openxmlformats.org/spreadsheetml/2006/main" xmlns:r="http://schemas.openxmlformats.org/officeDocument/2006/relationships">
  <sheetPr codeName="List27"/>
  <dimension ref="A6:P33"/>
  <sheetViews>
    <sheetView zoomScaleNormal="100" zoomScaleSheetLayoutView="100" workbookViewId="0">
      <selection activeCell="D18" sqref="D18"/>
    </sheetView>
  </sheetViews>
  <sheetFormatPr defaultRowHeight="12.75"/>
  <cols>
    <col min="1" max="1" width="16.7109375" customWidth="1"/>
    <col min="2" max="16" width="7.28515625" customWidth="1"/>
  </cols>
  <sheetData>
    <row r="6" spans="2:11">
      <c r="B6" s="96"/>
      <c r="C6" s="96"/>
      <c r="D6" s="97"/>
      <c r="E6" s="3"/>
      <c r="F6" s="63"/>
      <c r="G6" s="3"/>
      <c r="H6" s="63"/>
      <c r="I6" s="3"/>
      <c r="J6" s="63"/>
      <c r="K6" s="3"/>
    </row>
    <row r="7" spans="2:11">
      <c r="B7" s="96"/>
      <c r="C7" s="96"/>
      <c r="D7" s="97"/>
      <c r="E7" s="3"/>
      <c r="F7" s="63"/>
      <c r="G7" s="3"/>
      <c r="H7" s="63"/>
      <c r="I7" s="3"/>
      <c r="J7" s="63"/>
      <c r="K7" s="3"/>
    </row>
    <row r="8" spans="2:11">
      <c r="B8" s="96"/>
      <c r="C8" s="96"/>
      <c r="D8" s="97"/>
      <c r="E8" s="3"/>
      <c r="F8" s="63"/>
      <c r="G8" s="3"/>
      <c r="H8" s="63"/>
      <c r="I8" s="3"/>
      <c r="J8" s="63"/>
      <c r="K8" s="3"/>
    </row>
    <row r="9" spans="2:11">
      <c r="B9" s="96"/>
      <c r="C9" s="96"/>
      <c r="D9" s="97"/>
      <c r="E9" s="3"/>
      <c r="F9" s="63"/>
      <c r="G9" s="3"/>
      <c r="H9" s="63"/>
      <c r="I9" s="3"/>
      <c r="J9" s="63"/>
      <c r="K9" s="3"/>
    </row>
    <row r="10" spans="2:11">
      <c r="B10" s="96"/>
      <c r="C10" s="96"/>
      <c r="D10" s="97"/>
      <c r="E10" s="3"/>
      <c r="F10" s="63"/>
      <c r="G10" s="3"/>
      <c r="H10" s="63"/>
      <c r="I10" s="3"/>
      <c r="J10" s="63"/>
      <c r="K10" s="3"/>
    </row>
    <row r="11" spans="2:11">
      <c r="B11" s="96"/>
      <c r="C11" s="96"/>
      <c r="D11" s="97"/>
      <c r="E11" s="3"/>
      <c r="F11" s="63"/>
      <c r="G11" s="3"/>
      <c r="H11" s="63"/>
      <c r="I11" s="3"/>
      <c r="J11" s="63"/>
      <c r="K11" s="3"/>
    </row>
    <row r="12" spans="2:11">
      <c r="B12" s="96"/>
      <c r="C12" s="96"/>
      <c r="D12" s="97"/>
      <c r="E12" s="3"/>
      <c r="F12" s="63"/>
      <c r="G12" s="3"/>
      <c r="H12" s="63"/>
      <c r="I12" s="3"/>
      <c r="J12" s="63"/>
      <c r="K12" s="3"/>
    </row>
    <row r="13" spans="2:11">
      <c r="B13" s="96"/>
      <c r="C13" s="96"/>
      <c r="D13" s="97"/>
      <c r="E13" s="3"/>
      <c r="F13" s="63"/>
      <c r="G13" s="3"/>
      <c r="H13" s="63"/>
      <c r="I13" s="3"/>
      <c r="J13" s="63"/>
      <c r="K13" s="3"/>
    </row>
    <row r="14" spans="2:11">
      <c r="B14" s="96"/>
      <c r="C14" s="96"/>
      <c r="D14" s="97"/>
      <c r="E14" s="3"/>
      <c r="F14" s="63"/>
      <c r="G14" s="3"/>
      <c r="H14" s="63"/>
      <c r="I14" s="31"/>
      <c r="J14" s="63"/>
      <c r="K14" s="31"/>
    </row>
    <row r="15" spans="2:11">
      <c r="B15" s="96"/>
      <c r="C15" s="96"/>
      <c r="D15" s="97"/>
      <c r="E15" s="3"/>
      <c r="F15" s="64"/>
      <c r="G15" s="3"/>
      <c r="H15" s="64"/>
      <c r="I15" s="3"/>
      <c r="J15" s="64"/>
      <c r="K15" s="3"/>
    </row>
    <row r="16" spans="2:11">
      <c r="B16" s="30"/>
    </row>
    <row r="26" spans="1:16">
      <c r="A26" s="53"/>
    </row>
    <row r="29" spans="1:16">
      <c r="A29" s="54"/>
    </row>
    <row r="30" spans="1:16" ht="20.100000000000001" customHeight="1" thickBot="1">
      <c r="A30" s="54"/>
    </row>
    <row r="31" spans="1:16" ht="20.100000000000001" customHeight="1" thickBot="1">
      <c r="A31" s="118" t="s">
        <v>4</v>
      </c>
      <c r="B31" s="118">
        <v>1997</v>
      </c>
      <c r="C31" s="118">
        <v>1998</v>
      </c>
      <c r="D31" s="118">
        <v>1999</v>
      </c>
      <c r="E31" s="118">
        <v>2000</v>
      </c>
      <c r="F31" s="118">
        <v>2001</v>
      </c>
      <c r="G31" s="118">
        <v>2002</v>
      </c>
      <c r="H31" s="118">
        <v>2003</v>
      </c>
      <c r="I31" s="118">
        <v>2004</v>
      </c>
      <c r="J31" s="118">
        <v>2005</v>
      </c>
      <c r="K31" s="118">
        <v>2006</v>
      </c>
      <c r="L31" s="118">
        <v>2007</v>
      </c>
      <c r="M31" s="118">
        <v>2008</v>
      </c>
      <c r="N31" s="118">
        <v>2009</v>
      </c>
      <c r="O31" s="118">
        <v>2010</v>
      </c>
      <c r="P31" s="118">
        <v>2011</v>
      </c>
    </row>
    <row r="32" spans="1:16" s="23" customFormat="1" ht="27" customHeight="1" thickBot="1">
      <c r="A32" s="119" t="s">
        <v>211</v>
      </c>
      <c r="B32" s="120">
        <v>22.4</v>
      </c>
      <c r="C32" s="120">
        <v>22.4</v>
      </c>
      <c r="D32" s="120">
        <v>21.6</v>
      </c>
      <c r="E32" s="120">
        <v>22.4</v>
      </c>
      <c r="F32" s="120">
        <v>23.2</v>
      </c>
      <c r="G32" s="120">
        <v>24.1</v>
      </c>
      <c r="H32" s="120">
        <v>27.2</v>
      </c>
      <c r="I32" s="120">
        <v>26.8</v>
      </c>
      <c r="J32" s="120">
        <v>27.7</v>
      </c>
      <c r="K32" s="120">
        <v>25.8</v>
      </c>
      <c r="L32" s="120">
        <v>27.1</v>
      </c>
      <c r="M32" s="120">
        <v>28.7</v>
      </c>
      <c r="N32" s="120">
        <v>30.9</v>
      </c>
      <c r="O32" s="120">
        <v>31.2</v>
      </c>
      <c r="P32" s="169">
        <v>30.1</v>
      </c>
    </row>
    <row r="33" spans="1:16">
      <c r="A33" s="55"/>
      <c r="P33" s="38"/>
    </row>
  </sheetData>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drawing r:id="rId2"/>
</worksheet>
</file>

<file path=xl/worksheets/sheet11.xml><?xml version="1.0" encoding="utf-8"?>
<worksheet xmlns="http://schemas.openxmlformats.org/spreadsheetml/2006/main" xmlns:r="http://schemas.openxmlformats.org/officeDocument/2006/relationships">
  <dimension ref="A1:O45"/>
  <sheetViews>
    <sheetView zoomScale="110" zoomScaleNormal="110" workbookViewId="0">
      <selection activeCell="D18" sqref="D18"/>
    </sheetView>
  </sheetViews>
  <sheetFormatPr defaultRowHeight="12.75"/>
  <cols>
    <col min="1" max="12" width="9.7109375" customWidth="1"/>
  </cols>
  <sheetData>
    <row r="1" spans="1:11">
      <c r="A1" s="25"/>
      <c r="B1" s="25"/>
      <c r="C1" s="25"/>
      <c r="D1" s="25"/>
      <c r="E1" s="25"/>
      <c r="F1" s="25"/>
      <c r="G1" s="25"/>
      <c r="H1" s="25"/>
      <c r="I1" s="25"/>
      <c r="J1" s="25"/>
      <c r="K1" s="25"/>
    </row>
    <row r="2" spans="1:11">
      <c r="A2" s="25"/>
      <c r="B2" s="25"/>
      <c r="C2" s="25"/>
      <c r="D2" s="25"/>
      <c r="E2" s="25"/>
      <c r="F2" s="25"/>
      <c r="G2" s="25"/>
      <c r="H2" s="25"/>
      <c r="I2" s="25"/>
      <c r="J2" s="25"/>
      <c r="K2" s="25"/>
    </row>
    <row r="3" spans="1:11">
      <c r="A3" s="25"/>
      <c r="B3" s="25"/>
      <c r="C3" s="25"/>
      <c r="D3" s="25"/>
      <c r="E3" s="25"/>
      <c r="F3" s="25"/>
      <c r="G3" s="25"/>
      <c r="H3" s="25"/>
      <c r="I3" s="25"/>
      <c r="J3" s="25"/>
      <c r="K3" s="25"/>
    </row>
    <row r="4" spans="1:11">
      <c r="A4" s="25"/>
      <c r="B4" s="341" t="s">
        <v>74</v>
      </c>
      <c r="C4" s="342"/>
      <c r="D4" s="343"/>
      <c r="E4" s="344">
        <v>18936</v>
      </c>
      <c r="F4" s="345"/>
      <c r="G4" s="345">
        <v>63</v>
      </c>
      <c r="H4" s="25"/>
      <c r="I4" s="25"/>
      <c r="J4" s="25"/>
      <c r="K4" s="25"/>
    </row>
    <row r="5" spans="1:11">
      <c r="A5" s="25"/>
      <c r="B5" s="341" t="s">
        <v>73</v>
      </c>
      <c r="C5" s="342"/>
      <c r="D5" s="343"/>
      <c r="E5" s="345">
        <v>498</v>
      </c>
      <c r="F5" s="345"/>
      <c r="G5" s="345">
        <v>2</v>
      </c>
      <c r="H5" s="25"/>
      <c r="I5" s="25"/>
      <c r="J5" s="25"/>
      <c r="K5" s="25"/>
    </row>
    <row r="6" spans="1:11">
      <c r="A6" s="25"/>
      <c r="B6" s="346" t="s">
        <v>72</v>
      </c>
      <c r="C6" s="347"/>
      <c r="D6" s="348"/>
      <c r="E6" s="349">
        <v>3375</v>
      </c>
      <c r="F6" s="350"/>
      <c r="G6" s="351">
        <v>11</v>
      </c>
      <c r="H6" s="91"/>
      <c r="I6" s="26"/>
      <c r="J6" s="91"/>
      <c r="K6" s="26"/>
    </row>
    <row r="7" spans="1:11">
      <c r="A7" s="25"/>
      <c r="B7" s="341" t="s">
        <v>71</v>
      </c>
      <c r="C7" s="352"/>
      <c r="D7" s="343"/>
      <c r="E7" s="349">
        <v>5754</v>
      </c>
      <c r="F7" s="350"/>
      <c r="G7" s="351">
        <v>19</v>
      </c>
      <c r="H7" s="91"/>
      <c r="I7" s="26"/>
      <c r="J7" s="91"/>
      <c r="K7" s="26"/>
    </row>
    <row r="8" spans="1:11">
      <c r="A8" s="25"/>
      <c r="B8" s="341" t="s">
        <v>70</v>
      </c>
      <c r="C8" s="342"/>
      <c r="D8" s="343"/>
      <c r="E8" s="349">
        <v>1547</v>
      </c>
      <c r="F8" s="350"/>
      <c r="G8" s="351">
        <v>5</v>
      </c>
      <c r="H8" s="91"/>
      <c r="I8" s="26"/>
      <c r="J8" s="91"/>
      <c r="K8" s="26"/>
    </row>
    <row r="9" spans="1:11">
      <c r="A9" s="25"/>
      <c r="B9" s="353"/>
      <c r="C9" s="354"/>
      <c r="D9" s="354"/>
      <c r="E9" s="355"/>
      <c r="F9" s="356"/>
      <c r="G9" s="357">
        <f>SUM(G4:G8)</f>
        <v>100</v>
      </c>
      <c r="H9" s="91"/>
      <c r="I9" s="26"/>
      <c r="J9" s="91"/>
      <c r="K9" s="26"/>
    </row>
    <row r="10" spans="1:11">
      <c r="A10" s="25"/>
      <c r="E10" s="26"/>
      <c r="F10" s="91"/>
      <c r="G10" s="26"/>
      <c r="H10" s="91"/>
      <c r="I10" s="26"/>
      <c r="J10" s="91"/>
      <c r="K10" s="26"/>
    </row>
    <row r="11" spans="1:11">
      <c r="A11" s="25"/>
      <c r="E11" s="26"/>
      <c r="F11" s="91"/>
      <c r="G11" s="26"/>
      <c r="H11" s="91"/>
      <c r="I11" s="26"/>
      <c r="J11" s="91"/>
      <c r="K11" s="26"/>
    </row>
    <row r="12" spans="1:11">
      <c r="A12" s="25"/>
      <c r="E12" s="26"/>
      <c r="F12" s="91"/>
      <c r="G12" s="26"/>
      <c r="H12" s="91"/>
      <c r="I12" s="26"/>
      <c r="J12" s="91"/>
      <c r="K12" s="26"/>
    </row>
    <row r="13" spans="1:11">
      <c r="A13" s="25"/>
      <c r="E13" s="26"/>
      <c r="F13" s="91"/>
      <c r="G13" s="26"/>
      <c r="H13" s="91"/>
      <c r="I13" s="26"/>
      <c r="J13" s="91"/>
      <c r="K13" s="26"/>
    </row>
    <row r="14" spans="1:11">
      <c r="A14" s="25"/>
      <c r="E14" s="26"/>
      <c r="F14" s="91"/>
      <c r="G14" s="26"/>
      <c r="H14" s="91"/>
      <c r="I14" s="87"/>
      <c r="J14" s="91"/>
      <c r="K14" s="87"/>
    </row>
    <row r="15" spans="1:11">
      <c r="A15" s="25"/>
      <c r="E15" s="25"/>
      <c r="F15" s="92"/>
      <c r="G15" s="26"/>
      <c r="H15" s="92"/>
      <c r="I15" s="25"/>
      <c r="J15" s="92"/>
      <c r="K15" s="25"/>
    </row>
    <row r="16" spans="1:11">
      <c r="A16" s="25"/>
      <c r="B16" s="25"/>
      <c r="C16" s="25"/>
      <c r="D16" s="25"/>
      <c r="E16" s="25"/>
      <c r="F16" s="25"/>
      <c r="G16" s="25"/>
      <c r="H16" s="25"/>
      <c r="I16" s="25"/>
      <c r="J16" s="25"/>
      <c r="K16" s="25"/>
    </row>
    <row r="17" spans="1:11">
      <c r="A17" s="25"/>
      <c r="B17" s="25"/>
      <c r="C17" s="25"/>
      <c r="D17" s="25"/>
      <c r="E17" s="25"/>
      <c r="F17" s="25"/>
      <c r="G17" s="25"/>
      <c r="H17" s="25"/>
      <c r="I17" s="25"/>
      <c r="J17" s="25"/>
      <c r="K17" s="25"/>
    </row>
    <row r="18" spans="1:11">
      <c r="A18" s="25"/>
      <c r="B18" s="25"/>
      <c r="C18" s="25"/>
      <c r="D18" s="25"/>
      <c r="E18" s="25"/>
      <c r="F18" s="25"/>
      <c r="G18" s="25"/>
      <c r="H18" s="25"/>
      <c r="I18" s="25"/>
      <c r="J18" s="25"/>
      <c r="K18" s="25"/>
    </row>
    <row r="19" spans="1:11">
      <c r="A19" s="25"/>
      <c r="B19" s="25"/>
      <c r="C19" s="25"/>
      <c r="D19" s="25"/>
      <c r="E19" s="25"/>
      <c r="F19" s="25"/>
      <c r="G19" s="25"/>
      <c r="H19" s="25"/>
      <c r="I19" s="25"/>
      <c r="J19" s="25"/>
      <c r="K19" s="25"/>
    </row>
    <row r="20" spans="1:11">
      <c r="A20" s="25"/>
      <c r="B20" s="25"/>
      <c r="C20" s="25"/>
      <c r="D20" s="25"/>
      <c r="E20" s="25"/>
      <c r="F20" s="25"/>
      <c r="G20" s="25"/>
      <c r="H20" s="25"/>
      <c r="I20" s="25"/>
      <c r="J20" s="25"/>
      <c r="K20" s="25"/>
    </row>
    <row r="21" spans="1:11">
      <c r="A21" s="25"/>
      <c r="B21" s="25"/>
      <c r="C21" s="25"/>
      <c r="D21" s="25"/>
      <c r="E21" s="25"/>
      <c r="F21" s="25"/>
      <c r="G21" s="25"/>
      <c r="H21" s="25"/>
      <c r="I21" s="25"/>
      <c r="J21" s="25"/>
      <c r="K21" s="25"/>
    </row>
    <row r="22" spans="1:11">
      <c r="A22" s="25"/>
      <c r="B22" s="25"/>
      <c r="C22" s="25"/>
      <c r="D22" s="25"/>
      <c r="E22" s="25"/>
      <c r="F22" s="25"/>
      <c r="G22" s="25"/>
      <c r="H22" s="25"/>
      <c r="I22" s="25"/>
      <c r="J22" s="25"/>
      <c r="K22" s="25"/>
    </row>
    <row r="23" spans="1:11">
      <c r="A23" s="25"/>
      <c r="B23" s="25"/>
      <c r="C23" s="25"/>
      <c r="D23" s="25"/>
      <c r="E23" s="25"/>
      <c r="F23" s="25"/>
      <c r="G23" s="25"/>
      <c r="H23" s="25"/>
      <c r="I23" s="25"/>
      <c r="J23" s="25"/>
      <c r="K23" s="25"/>
    </row>
    <row r="24" spans="1:11">
      <c r="A24" s="25"/>
      <c r="B24" s="25"/>
      <c r="C24" s="25"/>
      <c r="D24" s="25"/>
      <c r="E24" s="25"/>
      <c r="F24" s="25"/>
      <c r="G24" s="25"/>
      <c r="H24" s="25"/>
      <c r="I24" s="25"/>
      <c r="J24" s="25"/>
      <c r="K24" s="25"/>
    </row>
    <row r="25" spans="1:11">
      <c r="A25" s="25"/>
      <c r="B25" s="25"/>
      <c r="C25" s="25"/>
      <c r="D25" s="25"/>
      <c r="E25" s="25"/>
      <c r="F25" s="25"/>
      <c r="G25" s="25"/>
      <c r="H25" s="25"/>
      <c r="I25" s="25"/>
      <c r="J25" s="25"/>
      <c r="K25" s="25"/>
    </row>
    <row r="26" spans="1:11">
      <c r="A26" s="54"/>
      <c r="B26" s="25"/>
      <c r="C26" s="25"/>
      <c r="D26" s="25"/>
      <c r="E26" s="25"/>
      <c r="F26" s="25"/>
      <c r="G26" s="25"/>
      <c r="H26" s="25"/>
      <c r="I26" s="25"/>
      <c r="J26" s="25"/>
      <c r="K26" s="25"/>
    </row>
    <row r="27" spans="1:11">
      <c r="A27" s="25"/>
      <c r="B27" s="25"/>
      <c r="C27" s="25"/>
      <c r="D27" s="25"/>
      <c r="E27" s="25"/>
      <c r="F27" s="25"/>
      <c r="G27" s="25"/>
      <c r="H27" s="25"/>
      <c r="I27" s="25"/>
      <c r="J27" s="25"/>
      <c r="K27" s="25"/>
    </row>
    <row r="28" spans="1:11">
      <c r="A28" s="25"/>
      <c r="B28" s="25"/>
      <c r="C28" s="25"/>
      <c r="D28" s="25"/>
      <c r="E28" s="25"/>
      <c r="F28" s="25"/>
      <c r="G28" s="25"/>
      <c r="H28" s="25"/>
      <c r="I28" s="25"/>
      <c r="J28" s="25"/>
      <c r="K28" s="25"/>
    </row>
    <row r="29" spans="1:11">
      <c r="A29" s="54"/>
      <c r="B29" s="25"/>
      <c r="C29" s="25"/>
      <c r="D29" s="25"/>
      <c r="E29" s="25"/>
      <c r="F29" s="25"/>
      <c r="G29" s="25"/>
      <c r="H29" s="25"/>
      <c r="I29" s="25"/>
      <c r="J29" s="25"/>
      <c r="K29" s="25"/>
    </row>
    <row r="30" spans="1:11">
      <c r="A30" s="55"/>
      <c r="B30" s="25"/>
      <c r="C30" s="25"/>
      <c r="D30" s="25"/>
      <c r="E30" s="25"/>
      <c r="F30" s="25"/>
      <c r="G30" s="25"/>
      <c r="H30" s="25"/>
      <c r="I30" s="25"/>
      <c r="J30" s="25"/>
      <c r="K30" s="25"/>
    </row>
    <row r="31" spans="1:11">
      <c r="A31" s="56"/>
      <c r="B31" s="25"/>
      <c r="C31" s="25"/>
      <c r="D31" s="25"/>
      <c r="E31" s="25"/>
      <c r="F31" s="25"/>
      <c r="G31" s="25"/>
      <c r="H31" s="25"/>
      <c r="I31" s="25"/>
      <c r="J31" s="25"/>
      <c r="K31" s="25"/>
    </row>
    <row r="32" spans="1:11">
      <c r="A32" s="55"/>
      <c r="B32" s="25"/>
      <c r="C32" s="25"/>
      <c r="D32" s="25"/>
      <c r="E32" s="25"/>
      <c r="F32" s="25"/>
      <c r="G32" s="25"/>
      <c r="H32" s="25"/>
      <c r="I32" s="25"/>
      <c r="J32" s="25"/>
      <c r="K32" s="25"/>
    </row>
    <row r="33" spans="1:15">
      <c r="A33" s="25"/>
      <c r="B33" s="25"/>
      <c r="C33" s="25"/>
      <c r="D33" s="25"/>
      <c r="E33" s="25"/>
      <c r="F33" s="25"/>
      <c r="G33" s="25"/>
      <c r="H33" s="25"/>
      <c r="I33" s="25"/>
      <c r="J33" s="25"/>
      <c r="K33" s="25"/>
    </row>
    <row r="34" spans="1:15">
      <c r="A34" s="25"/>
      <c r="B34" s="25"/>
      <c r="C34" s="25"/>
      <c r="D34" s="25"/>
      <c r="E34" s="25"/>
      <c r="F34" s="25"/>
      <c r="G34" s="25"/>
      <c r="H34" s="25"/>
      <c r="I34" s="25"/>
      <c r="J34" s="25"/>
      <c r="K34" s="25"/>
    </row>
    <row r="35" spans="1:15">
      <c r="A35" s="32"/>
      <c r="B35" s="32"/>
      <c r="C35" s="32"/>
      <c r="D35" s="32"/>
      <c r="E35" s="32"/>
      <c r="F35" s="32"/>
      <c r="G35" s="32"/>
      <c r="H35" s="32"/>
    </row>
    <row r="36" spans="1:15">
      <c r="A36" s="32"/>
      <c r="B36" s="32"/>
      <c r="C36" s="25"/>
      <c r="D36" s="32"/>
      <c r="E36" s="32"/>
      <c r="F36" s="32"/>
      <c r="G36" s="32"/>
      <c r="H36" s="32"/>
    </row>
    <row r="37" spans="1:15">
      <c r="E37" s="32"/>
      <c r="F37" s="32"/>
      <c r="G37" s="32"/>
      <c r="H37" s="32"/>
      <c r="K37" s="39"/>
      <c r="L37" s="39"/>
      <c r="M37" s="17"/>
      <c r="N37" s="47"/>
      <c r="O37" s="47"/>
    </row>
    <row r="38" spans="1:15">
      <c r="E38" s="32"/>
      <c r="F38" s="32"/>
      <c r="G38" s="32"/>
      <c r="H38" s="32"/>
      <c r="K38" s="40"/>
      <c r="L38" s="40"/>
      <c r="M38" s="17"/>
      <c r="N38" s="47"/>
      <c r="O38" s="47"/>
    </row>
    <row r="39" spans="1:15">
      <c r="E39" s="32"/>
      <c r="F39" s="32"/>
      <c r="G39" s="32"/>
      <c r="H39" s="32"/>
      <c r="K39" s="40"/>
      <c r="L39" s="40"/>
      <c r="M39" s="17"/>
      <c r="N39" s="47"/>
      <c r="O39" s="47"/>
    </row>
    <row r="40" spans="1:15">
      <c r="E40" s="32"/>
      <c r="F40" s="32"/>
      <c r="G40" s="32"/>
      <c r="H40" s="32"/>
      <c r="K40" s="41"/>
      <c r="L40" s="41"/>
      <c r="M40" s="17"/>
      <c r="N40" s="47"/>
      <c r="O40" s="47"/>
    </row>
    <row r="41" spans="1:15">
      <c r="E41" s="32"/>
      <c r="F41" s="32"/>
      <c r="G41" s="32"/>
      <c r="H41" s="32"/>
      <c r="K41" s="40"/>
      <c r="L41" s="40"/>
      <c r="M41" s="17"/>
      <c r="N41" s="47"/>
      <c r="O41" s="47"/>
    </row>
    <row r="42" spans="1:15">
      <c r="E42" s="38"/>
      <c r="F42" s="32"/>
      <c r="G42" s="32"/>
      <c r="H42" s="32"/>
      <c r="K42" s="42"/>
      <c r="L42" s="48"/>
      <c r="M42" s="17"/>
      <c r="N42" s="47"/>
      <c r="O42" s="47"/>
    </row>
    <row r="43" spans="1:15">
      <c r="A43" s="32"/>
      <c r="B43" s="32"/>
      <c r="C43" s="32"/>
      <c r="D43" s="32"/>
      <c r="E43" s="32"/>
      <c r="F43" s="32"/>
      <c r="G43" s="32"/>
      <c r="H43" s="32"/>
    </row>
    <row r="44" spans="1:15">
      <c r="A44" s="32"/>
      <c r="B44" s="32"/>
      <c r="C44" s="32"/>
      <c r="D44" s="32"/>
      <c r="E44" s="32"/>
      <c r="F44" s="32"/>
      <c r="G44" s="32"/>
      <c r="H44" s="32"/>
    </row>
    <row r="45" spans="1:15">
      <c r="A45" s="32"/>
      <c r="B45" s="32"/>
      <c r="C45" s="32"/>
      <c r="D45" s="32"/>
      <c r="E45" s="32"/>
      <c r="F45" s="32"/>
      <c r="G45" s="32"/>
      <c r="H45" s="32"/>
    </row>
  </sheetData>
  <phoneticPr fontId="6" type="noConversion"/>
  <printOptions horizontalCentered="1"/>
  <pageMargins left="0.78740157480314965" right="0.78740157480314965" top="0.78740157480314965" bottom="0.78740157480314965" header="0.31496062992125984" footer="0.31496062992125984"/>
  <pageSetup paperSize="9" orientation="landscape" r:id="rId1"/>
  <headerFooter scaleWithDoc="0"/>
  <drawing r:id="rId2"/>
</worksheet>
</file>

<file path=xl/worksheets/sheet12.xml><?xml version="1.0" encoding="utf-8"?>
<worksheet xmlns="http://schemas.openxmlformats.org/spreadsheetml/2006/main" xmlns:r="http://schemas.openxmlformats.org/officeDocument/2006/relationships">
  <sheetPr codeName="List13"/>
  <dimension ref="A1:M31"/>
  <sheetViews>
    <sheetView zoomScaleNormal="100" zoomScaleSheetLayoutView="100" workbookViewId="0">
      <selection activeCell="D18" sqref="D18"/>
    </sheetView>
  </sheetViews>
  <sheetFormatPr defaultRowHeight="12.75"/>
  <cols>
    <col min="1" max="1" width="10.7109375" customWidth="1"/>
    <col min="2" max="3" width="12" customWidth="1"/>
    <col min="4" max="4" width="10.7109375" customWidth="1"/>
    <col min="5" max="5" width="7.7109375" customWidth="1"/>
    <col min="6" max="6" width="10.7109375" customWidth="1"/>
    <col min="7" max="7" width="7.7109375" customWidth="1"/>
    <col min="8" max="8" width="10.7109375" customWidth="1"/>
    <col min="9" max="9" width="7.7109375" customWidth="1"/>
    <col min="10" max="10" width="10.7109375" customWidth="1"/>
    <col min="11" max="11" width="7.7109375" customWidth="1"/>
  </cols>
  <sheetData>
    <row r="1" spans="1:13" ht="16.5" customHeight="1">
      <c r="A1" s="833" t="s">
        <v>0</v>
      </c>
      <c r="B1" s="816"/>
      <c r="C1" s="816"/>
      <c r="D1" s="816"/>
      <c r="E1" s="816"/>
      <c r="F1" s="816"/>
      <c r="G1" s="816"/>
      <c r="H1" s="816"/>
      <c r="I1" s="816"/>
      <c r="J1" s="816"/>
      <c r="K1" s="816"/>
    </row>
    <row r="2" spans="1:13" s="25" customFormat="1" ht="16.5" customHeight="1">
      <c r="A2" s="833" t="s">
        <v>255</v>
      </c>
      <c r="B2" s="816"/>
      <c r="C2" s="816"/>
      <c r="D2" s="816"/>
      <c r="E2" s="816"/>
      <c r="F2" s="816"/>
      <c r="G2" s="816"/>
      <c r="H2" s="816"/>
      <c r="I2" s="816"/>
      <c r="J2" s="816"/>
      <c r="K2" s="816"/>
    </row>
    <row r="3" spans="1:13" s="25" customFormat="1" ht="20.100000000000001" customHeight="1" thickBot="1">
      <c r="A3" s="837"/>
      <c r="B3" s="837"/>
      <c r="C3" s="837"/>
      <c r="D3" s="837"/>
      <c r="E3" s="837"/>
      <c r="F3" s="837"/>
      <c r="G3" s="837"/>
      <c r="H3" s="837"/>
      <c r="I3" s="837"/>
      <c r="J3" s="837"/>
      <c r="K3" s="837"/>
    </row>
    <row r="4" spans="1:13" s="25" customFormat="1" ht="24.75" customHeight="1" thickTop="1">
      <c r="A4" s="813" t="s">
        <v>3</v>
      </c>
      <c r="B4" s="818" t="s">
        <v>53</v>
      </c>
      <c r="C4" s="821" t="s">
        <v>55</v>
      </c>
      <c r="D4" s="821" t="s">
        <v>56</v>
      </c>
      <c r="E4" s="821"/>
      <c r="F4" s="821"/>
      <c r="G4" s="821"/>
      <c r="H4" s="821"/>
      <c r="I4" s="821"/>
      <c r="J4" s="821"/>
      <c r="K4" s="822"/>
    </row>
    <row r="5" spans="1:13" s="25" customFormat="1" ht="26.1" customHeight="1" thickBot="1">
      <c r="A5" s="814"/>
      <c r="B5" s="820"/>
      <c r="C5" s="835"/>
      <c r="D5" s="574" t="s">
        <v>57</v>
      </c>
      <c r="E5" s="574" t="s">
        <v>44</v>
      </c>
      <c r="F5" s="574" t="s">
        <v>12</v>
      </c>
      <c r="G5" s="574" t="s">
        <v>44</v>
      </c>
      <c r="H5" s="574" t="s">
        <v>58</v>
      </c>
      <c r="I5" s="574" t="s">
        <v>44</v>
      </c>
      <c r="J5" s="574" t="s">
        <v>59</v>
      </c>
      <c r="K5" s="175" t="s">
        <v>44</v>
      </c>
      <c r="L5" s="26"/>
    </row>
    <row r="6" spans="1:13" s="25" customFormat="1" ht="16.5" customHeight="1" thickTop="1">
      <c r="A6" s="573" t="s">
        <v>18</v>
      </c>
      <c r="B6" s="625">
        <v>70</v>
      </c>
      <c r="C6" s="626">
        <v>95</v>
      </c>
      <c r="D6" s="627">
        <v>4</v>
      </c>
      <c r="E6" s="172">
        <f>D6/B6*100</f>
        <v>5.7142857142857144</v>
      </c>
      <c r="F6" s="206">
        <v>54</v>
      </c>
      <c r="G6" s="172">
        <f>F6/B6*100</f>
        <v>77.142857142857153</v>
      </c>
      <c r="H6" s="627">
        <v>4</v>
      </c>
      <c r="I6" s="172">
        <f>H6/B6*100</f>
        <v>5.7142857142857144</v>
      </c>
      <c r="J6" s="627">
        <v>4</v>
      </c>
      <c r="K6" s="308">
        <f>J6/B6*100</f>
        <v>5.7142857142857144</v>
      </c>
      <c r="L6" s="26"/>
      <c r="M6" s="26"/>
    </row>
    <row r="7" spans="1:13" s="25" customFormat="1" ht="16.5" customHeight="1">
      <c r="A7" s="179" t="s">
        <v>19</v>
      </c>
      <c r="B7" s="177">
        <v>100</v>
      </c>
      <c r="C7" s="28">
        <v>136</v>
      </c>
      <c r="D7" s="116">
        <v>6</v>
      </c>
      <c r="E7" s="27">
        <f t="shared" ref="E7:E13" si="0">D7/B7*100</f>
        <v>6</v>
      </c>
      <c r="F7" s="156">
        <v>65</v>
      </c>
      <c r="G7" s="27">
        <f t="shared" ref="G7:G13" si="1">F7/B7*100</f>
        <v>65</v>
      </c>
      <c r="H7" s="116">
        <v>0</v>
      </c>
      <c r="I7" s="27">
        <f t="shared" ref="I7:I13" si="2">H7/B7*100</f>
        <v>0</v>
      </c>
      <c r="J7" s="116">
        <v>23</v>
      </c>
      <c r="K7" s="184">
        <f>J7/B7*100</f>
        <v>23</v>
      </c>
      <c r="L7" s="26"/>
    </row>
    <row r="8" spans="1:13" s="25" customFormat="1" ht="16.5" customHeight="1">
      <c r="A8" s="179" t="s">
        <v>20</v>
      </c>
      <c r="B8" s="177">
        <v>118</v>
      </c>
      <c r="C8" s="28">
        <v>169</v>
      </c>
      <c r="D8" s="116">
        <v>9</v>
      </c>
      <c r="E8" s="27">
        <f t="shared" si="0"/>
        <v>7.6271186440677967</v>
      </c>
      <c r="F8" s="156">
        <v>98</v>
      </c>
      <c r="G8" s="27">
        <f t="shared" si="1"/>
        <v>83.050847457627114</v>
      </c>
      <c r="H8" s="116">
        <v>0</v>
      </c>
      <c r="I8" s="27">
        <f t="shared" si="2"/>
        <v>0</v>
      </c>
      <c r="J8" s="116">
        <v>8</v>
      </c>
      <c r="K8" s="184">
        <f t="shared" ref="K8:K13" si="3">J8/B8*100</f>
        <v>6.7796610169491522</v>
      </c>
      <c r="L8" s="26"/>
    </row>
    <row r="9" spans="1:13" s="25" customFormat="1" ht="16.5" customHeight="1">
      <c r="A9" s="179" t="s">
        <v>21</v>
      </c>
      <c r="B9" s="177">
        <v>156</v>
      </c>
      <c r="C9" s="28">
        <v>228</v>
      </c>
      <c r="D9" s="116">
        <v>8</v>
      </c>
      <c r="E9" s="27">
        <f t="shared" si="0"/>
        <v>5.1282051282051277</v>
      </c>
      <c r="F9" s="156">
        <v>117</v>
      </c>
      <c r="G9" s="27">
        <f t="shared" si="1"/>
        <v>75</v>
      </c>
      <c r="H9" s="116">
        <v>3</v>
      </c>
      <c r="I9" s="27">
        <f t="shared" si="2"/>
        <v>1.9230769230769231</v>
      </c>
      <c r="J9" s="116">
        <v>12</v>
      </c>
      <c r="K9" s="184">
        <f t="shared" si="3"/>
        <v>7.6923076923076925</v>
      </c>
      <c r="L9" s="26"/>
    </row>
    <row r="10" spans="1:13" s="25" customFormat="1" ht="16.5" customHeight="1">
      <c r="A10" s="179" t="s">
        <v>22</v>
      </c>
      <c r="B10" s="177">
        <v>131</v>
      </c>
      <c r="C10" s="28">
        <v>210</v>
      </c>
      <c r="D10" s="116">
        <v>16</v>
      </c>
      <c r="E10" s="27">
        <f t="shared" si="0"/>
        <v>12.213740458015266</v>
      </c>
      <c r="F10" s="156">
        <v>84</v>
      </c>
      <c r="G10" s="27">
        <f t="shared" si="1"/>
        <v>64.122137404580144</v>
      </c>
      <c r="H10" s="116">
        <v>5</v>
      </c>
      <c r="I10" s="27">
        <f t="shared" si="2"/>
        <v>3.8167938931297711</v>
      </c>
      <c r="J10" s="116">
        <v>13</v>
      </c>
      <c r="K10" s="184">
        <f t="shared" si="3"/>
        <v>9.9236641221374047</v>
      </c>
      <c r="L10" s="26"/>
    </row>
    <row r="11" spans="1:13" s="25" customFormat="1" ht="16.5" customHeight="1">
      <c r="A11" s="179" t="s">
        <v>23</v>
      </c>
      <c r="B11" s="177">
        <v>340</v>
      </c>
      <c r="C11" s="28">
        <v>470</v>
      </c>
      <c r="D11" s="116">
        <v>23</v>
      </c>
      <c r="E11" s="27">
        <f t="shared" si="0"/>
        <v>6.7647058823529411</v>
      </c>
      <c r="F11" s="156">
        <v>169</v>
      </c>
      <c r="G11" s="27">
        <f t="shared" si="1"/>
        <v>49.705882352941174</v>
      </c>
      <c r="H11" s="116">
        <v>2</v>
      </c>
      <c r="I11" s="27">
        <f t="shared" si="2"/>
        <v>0.58823529411764708</v>
      </c>
      <c r="J11" s="116">
        <v>73</v>
      </c>
      <c r="K11" s="184">
        <f t="shared" si="3"/>
        <v>21.470588235294116</v>
      </c>
      <c r="L11" s="26"/>
    </row>
    <row r="12" spans="1:13" s="25" customFormat="1" ht="16.5" customHeight="1">
      <c r="A12" s="179" t="s">
        <v>12</v>
      </c>
      <c r="B12" s="177">
        <v>395</v>
      </c>
      <c r="C12" s="28">
        <v>522</v>
      </c>
      <c r="D12" s="116">
        <v>32</v>
      </c>
      <c r="E12" s="27">
        <f t="shared" si="0"/>
        <v>8.1012658227848107</v>
      </c>
      <c r="F12" s="156">
        <v>218</v>
      </c>
      <c r="G12" s="27">
        <f t="shared" si="1"/>
        <v>55.189873417721522</v>
      </c>
      <c r="H12" s="116">
        <v>1</v>
      </c>
      <c r="I12" s="27">
        <f t="shared" si="2"/>
        <v>0.25316455696202533</v>
      </c>
      <c r="J12" s="116">
        <v>67</v>
      </c>
      <c r="K12" s="184">
        <f t="shared" si="3"/>
        <v>16.962025316455694</v>
      </c>
      <c r="L12" s="26"/>
    </row>
    <row r="13" spans="1:13" s="25" customFormat="1" ht="16.5" customHeight="1" thickBot="1">
      <c r="A13" s="185" t="s">
        <v>13</v>
      </c>
      <c r="B13" s="197">
        <v>401</v>
      </c>
      <c r="C13" s="198">
        <v>583</v>
      </c>
      <c r="D13" s="188">
        <v>50</v>
      </c>
      <c r="E13" s="187">
        <f t="shared" si="0"/>
        <v>12.468827930174564</v>
      </c>
      <c r="F13" s="199">
        <v>224</v>
      </c>
      <c r="G13" s="187">
        <f t="shared" si="1"/>
        <v>55.86034912718204</v>
      </c>
      <c r="H13" s="188">
        <v>2</v>
      </c>
      <c r="I13" s="187">
        <f t="shared" si="2"/>
        <v>0.49875311720698251</v>
      </c>
      <c r="J13" s="188">
        <v>36</v>
      </c>
      <c r="K13" s="189">
        <f t="shared" si="3"/>
        <v>8.9775561097256862</v>
      </c>
      <c r="L13" s="26"/>
    </row>
    <row r="14" spans="1:13" s="25" customFormat="1" ht="24" customHeight="1" thickTop="1" thickBot="1">
      <c r="A14" s="190" t="s">
        <v>14</v>
      </c>
      <c r="B14" s="200">
        <f>SUM(B6:B13)</f>
        <v>1711</v>
      </c>
      <c r="C14" s="192">
        <f>SUM(C6:C13)</f>
        <v>2413</v>
      </c>
      <c r="D14" s="194">
        <f>SUM(D6:D13)</f>
        <v>148</v>
      </c>
      <c r="E14" s="193">
        <f>D14/B14*100</f>
        <v>8.6499123319696078</v>
      </c>
      <c r="F14" s="201">
        <f>SUM(F6:F13)</f>
        <v>1029</v>
      </c>
      <c r="G14" s="193">
        <f>F14/B14*100</f>
        <v>60.140268848626533</v>
      </c>
      <c r="H14" s="194">
        <f>SUM(H6:H13)</f>
        <v>17</v>
      </c>
      <c r="I14" s="193">
        <f>H14/B14*100</f>
        <v>0.99357101110461721</v>
      </c>
      <c r="J14" s="194">
        <f>SUM(J6:J13)</f>
        <v>236</v>
      </c>
      <c r="K14" s="195">
        <f>J14/B14*100</f>
        <v>13.793103448275861</v>
      </c>
    </row>
    <row r="15" spans="1:13" s="25" customFormat="1" ht="16.5" customHeight="1" thickTop="1">
      <c r="A15" s="29"/>
      <c r="G15" s="26"/>
      <c r="K15" s="26"/>
    </row>
    <row r="16" spans="1:13" s="23" customFormat="1" ht="14.1" customHeight="1">
      <c r="B16" s="836" t="s">
        <v>253</v>
      </c>
      <c r="C16" s="836"/>
      <c r="D16" s="836"/>
      <c r="E16" s="15"/>
      <c r="F16" s="15"/>
      <c r="G16" s="15"/>
      <c r="H16" s="15"/>
      <c r="I16" s="15"/>
      <c r="J16" s="15"/>
      <c r="K16" s="15"/>
    </row>
    <row r="25" spans="1:1">
      <c r="A25" s="53"/>
    </row>
    <row r="28" spans="1:1">
      <c r="A28" s="54"/>
    </row>
    <row r="29" spans="1:1">
      <c r="A29" s="55"/>
    </row>
    <row r="30" spans="1:1">
      <c r="A30" s="56"/>
    </row>
    <row r="31" spans="1:1">
      <c r="A31" s="55"/>
    </row>
  </sheetData>
  <mergeCells count="8">
    <mergeCell ref="B16:D16"/>
    <mergeCell ref="A1:K1"/>
    <mergeCell ref="A3:K3"/>
    <mergeCell ref="A2:K2"/>
    <mergeCell ref="A4:A5"/>
    <mergeCell ref="B4:B5"/>
    <mergeCell ref="C4:C5"/>
    <mergeCell ref="D4:K4"/>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I14 G14 E14" formula="1"/>
  </ignoredErrors>
</worksheet>
</file>

<file path=xl/worksheets/sheet13.xml><?xml version="1.0" encoding="utf-8"?>
<worksheet xmlns="http://schemas.openxmlformats.org/spreadsheetml/2006/main" xmlns:r="http://schemas.openxmlformats.org/officeDocument/2006/relationships">
  <sheetPr codeName="List14"/>
  <dimension ref="A6:P37"/>
  <sheetViews>
    <sheetView zoomScaleNormal="100" zoomScaleSheetLayoutView="100" workbookViewId="0">
      <selection activeCell="D18" sqref="D18"/>
    </sheetView>
  </sheetViews>
  <sheetFormatPr defaultRowHeight="12.75"/>
  <cols>
    <col min="1" max="1" width="23.85546875" customWidth="1"/>
    <col min="2" max="16" width="6.85546875" style="1" customWidth="1"/>
  </cols>
  <sheetData>
    <row r="6" spans="2:11">
      <c r="B6" s="96"/>
      <c r="C6" s="96"/>
      <c r="D6" s="97"/>
      <c r="E6" s="94"/>
      <c r="F6" s="63"/>
      <c r="G6" s="94"/>
      <c r="H6" s="63"/>
      <c r="I6" s="94"/>
      <c r="J6" s="63"/>
      <c r="K6" s="94"/>
    </row>
    <row r="7" spans="2:11">
      <c r="B7" s="96"/>
      <c r="C7" s="96"/>
      <c r="D7" s="97"/>
      <c r="E7" s="94"/>
      <c r="F7" s="63"/>
      <c r="G7" s="94"/>
      <c r="H7" s="63"/>
      <c r="I7" s="94"/>
      <c r="J7" s="63"/>
      <c r="K7" s="94"/>
    </row>
    <row r="8" spans="2:11">
      <c r="B8" s="96"/>
      <c r="C8" s="96"/>
      <c r="D8" s="97"/>
      <c r="E8" s="94"/>
      <c r="F8" s="63"/>
      <c r="G8" s="94"/>
      <c r="H8" s="63"/>
      <c r="I8" s="94"/>
      <c r="J8" s="63"/>
      <c r="K8" s="94"/>
    </row>
    <row r="9" spans="2:11">
      <c r="B9" s="96"/>
      <c r="C9" s="96"/>
      <c r="D9" s="97"/>
      <c r="E9" s="94"/>
      <c r="F9" s="63"/>
      <c r="G9" s="94"/>
      <c r="H9" s="63"/>
      <c r="I9" s="94"/>
      <c r="J9" s="63"/>
      <c r="K9" s="94"/>
    </row>
    <row r="10" spans="2:11">
      <c r="B10" s="96"/>
      <c r="C10" s="96"/>
      <c r="D10" s="97"/>
      <c r="E10" s="94"/>
      <c r="F10" s="63"/>
      <c r="G10" s="94"/>
      <c r="H10" s="63"/>
      <c r="I10" s="94"/>
      <c r="J10" s="63"/>
      <c r="K10" s="94"/>
    </row>
    <row r="11" spans="2:11">
      <c r="B11" s="96"/>
      <c r="C11" s="96"/>
      <c r="D11" s="97"/>
      <c r="E11" s="94"/>
      <c r="F11" s="63"/>
      <c r="G11" s="94"/>
      <c r="H11" s="63"/>
      <c r="I11" s="94"/>
      <c r="J11" s="63"/>
      <c r="K11" s="94"/>
    </row>
    <row r="12" spans="2:11">
      <c r="B12" s="96"/>
      <c r="C12" s="96"/>
      <c r="D12" s="97"/>
      <c r="E12" s="94"/>
      <c r="F12" s="63"/>
      <c r="G12" s="94"/>
      <c r="H12" s="63"/>
      <c r="I12" s="94"/>
      <c r="J12" s="63"/>
      <c r="K12" s="94"/>
    </row>
    <row r="13" spans="2:11">
      <c r="B13" s="96"/>
      <c r="C13" s="96"/>
      <c r="D13" s="97"/>
      <c r="E13" s="94"/>
      <c r="F13" s="63"/>
      <c r="G13" s="94"/>
      <c r="H13" s="63"/>
      <c r="I13" s="94"/>
      <c r="J13" s="63"/>
      <c r="K13" s="94"/>
    </row>
    <row r="14" spans="2:11">
      <c r="B14" s="96"/>
      <c r="C14" s="96"/>
      <c r="D14" s="97"/>
      <c r="E14" s="94"/>
      <c r="F14" s="63"/>
      <c r="G14" s="94"/>
      <c r="H14" s="63"/>
      <c r="I14" s="95"/>
      <c r="J14" s="63"/>
      <c r="K14" s="95"/>
    </row>
    <row r="15" spans="2:11">
      <c r="B15" s="96"/>
      <c r="C15" s="96"/>
      <c r="D15" s="97"/>
      <c r="E15" s="94"/>
      <c r="F15" s="64"/>
      <c r="G15" s="94"/>
      <c r="H15" s="64"/>
      <c r="I15" s="94"/>
      <c r="J15" s="64"/>
      <c r="K15" s="94"/>
    </row>
    <row r="26" spans="1:16">
      <c r="A26" s="53"/>
    </row>
    <row r="29" spans="1:16">
      <c r="A29" s="830"/>
      <c r="B29" s="831"/>
      <c r="C29" s="831"/>
      <c r="D29" s="831"/>
      <c r="E29" s="831"/>
      <c r="F29" s="831"/>
      <c r="G29" s="831"/>
      <c r="H29" s="831"/>
      <c r="I29" s="831"/>
      <c r="J29" s="831"/>
      <c r="K29" s="831"/>
      <c r="L29" s="831"/>
      <c r="M29" s="831"/>
      <c r="N29" s="831"/>
      <c r="O29" s="831"/>
      <c r="P29"/>
    </row>
    <row r="30" spans="1:16" ht="13.5" thickBot="1">
      <c r="A30" s="93"/>
      <c r="B30" s="94"/>
      <c r="C30" s="94"/>
      <c r="D30" s="94"/>
      <c r="E30" s="94"/>
      <c r="F30" s="94"/>
      <c r="G30" s="94"/>
      <c r="H30" s="94"/>
      <c r="I30" s="94"/>
      <c r="J30" s="94"/>
      <c r="K30" s="94"/>
      <c r="L30" s="94"/>
      <c r="M30" s="94"/>
      <c r="N30" s="94"/>
      <c r="O30" s="94"/>
      <c r="P30"/>
    </row>
    <row r="31" spans="1:16" ht="20.100000000000001" customHeight="1" thickBot="1">
      <c r="A31" s="122" t="s">
        <v>4</v>
      </c>
      <c r="B31" s="118">
        <v>1997</v>
      </c>
      <c r="C31" s="118">
        <v>1998</v>
      </c>
      <c r="D31" s="118">
        <v>1999</v>
      </c>
      <c r="E31" s="118">
        <v>2000</v>
      </c>
      <c r="F31" s="118">
        <v>2001</v>
      </c>
      <c r="G31" s="118">
        <v>2002</v>
      </c>
      <c r="H31" s="118">
        <v>2003</v>
      </c>
      <c r="I31" s="118">
        <v>2004</v>
      </c>
      <c r="J31" s="118">
        <v>2005</v>
      </c>
      <c r="K31" s="118">
        <v>2006</v>
      </c>
      <c r="L31" s="118">
        <v>2007</v>
      </c>
      <c r="M31" s="118">
        <v>2008</v>
      </c>
      <c r="N31" s="118">
        <v>2009</v>
      </c>
      <c r="O31" s="118">
        <v>2010</v>
      </c>
      <c r="P31" s="118">
        <v>2011</v>
      </c>
    </row>
    <row r="32" spans="1:16" ht="18" customHeight="1" thickBot="1">
      <c r="A32" s="119" t="s">
        <v>68</v>
      </c>
      <c r="B32" s="123">
        <v>16.309999999999999</v>
      </c>
      <c r="C32" s="123">
        <v>13.5</v>
      </c>
      <c r="D32" s="123">
        <v>12.34</v>
      </c>
      <c r="E32" s="123">
        <v>12.13</v>
      </c>
      <c r="F32" s="123">
        <v>10.91</v>
      </c>
      <c r="G32" s="123">
        <v>10.27</v>
      </c>
      <c r="H32" s="123">
        <v>9.01</v>
      </c>
      <c r="I32" s="123">
        <v>7.55</v>
      </c>
      <c r="J32" s="123">
        <v>6.97</v>
      </c>
      <c r="K32" s="123">
        <v>6.15</v>
      </c>
      <c r="L32" s="123">
        <v>7.1</v>
      </c>
      <c r="M32" s="123">
        <v>7.41</v>
      </c>
      <c r="N32" s="123">
        <v>6.55</v>
      </c>
      <c r="O32" s="123">
        <v>5.61</v>
      </c>
      <c r="P32" s="170">
        <v>5.68</v>
      </c>
    </row>
    <row r="33" spans="1:16" ht="18" customHeight="1" thickBot="1">
      <c r="A33" s="119" t="s">
        <v>69</v>
      </c>
      <c r="B33" s="123">
        <v>3.65</v>
      </c>
      <c r="C33" s="123">
        <v>3.03</v>
      </c>
      <c r="D33" s="123">
        <v>2.66</v>
      </c>
      <c r="E33" s="123">
        <v>2.71</v>
      </c>
      <c r="F33" s="123">
        <v>2.5299999999999998</v>
      </c>
      <c r="G33" s="123">
        <v>2.48</v>
      </c>
      <c r="H33" s="123">
        <v>2.44</v>
      </c>
      <c r="I33" s="123">
        <v>2.02</v>
      </c>
      <c r="J33" s="123">
        <v>1.93</v>
      </c>
      <c r="K33" s="123">
        <v>1.58</v>
      </c>
      <c r="L33" s="123">
        <v>1.92</v>
      </c>
      <c r="M33" s="123">
        <v>2.13</v>
      </c>
      <c r="N33" s="123">
        <v>2.02</v>
      </c>
      <c r="O33" s="123">
        <v>1.75</v>
      </c>
      <c r="P33" s="170">
        <v>1.71</v>
      </c>
    </row>
    <row r="37" spans="1:16">
      <c r="A37" s="30"/>
      <c r="B37" s="30"/>
      <c r="C37" s="30"/>
      <c r="D37" s="30"/>
      <c r="E37" s="30"/>
      <c r="F37" s="30"/>
      <c r="G37" s="30"/>
      <c r="H37" s="30"/>
      <c r="I37" s="30"/>
      <c r="J37" s="30"/>
      <c r="K37" s="30"/>
      <c r="L37" s="30"/>
      <c r="M37" s="30"/>
      <c r="N37" s="30"/>
      <c r="O37" s="30"/>
      <c r="P37" s="30"/>
    </row>
  </sheetData>
  <mergeCells count="1">
    <mergeCell ref="A29:O29"/>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drawing r:id="rId2"/>
</worksheet>
</file>

<file path=xl/worksheets/sheet14.xml><?xml version="1.0" encoding="utf-8"?>
<worksheet xmlns="http://schemas.openxmlformats.org/spreadsheetml/2006/main" xmlns:r="http://schemas.openxmlformats.org/officeDocument/2006/relationships">
  <dimension ref="A1:K32"/>
  <sheetViews>
    <sheetView zoomScaleNormal="100" zoomScaleSheetLayoutView="100" workbookViewId="0">
      <selection activeCell="D18" sqref="D18"/>
    </sheetView>
  </sheetViews>
  <sheetFormatPr defaultRowHeight="12.75"/>
  <cols>
    <col min="1" max="1" width="12.7109375" customWidth="1"/>
    <col min="2" max="2" width="12" customWidth="1"/>
    <col min="3" max="3" width="12.28515625" customWidth="1"/>
    <col min="4" max="4" width="10.7109375" customWidth="1"/>
    <col min="5" max="5" width="7.7109375" customWidth="1"/>
    <col min="6" max="6" width="10.7109375" customWidth="1"/>
    <col min="7" max="7" width="7.7109375" customWidth="1"/>
    <col min="8" max="8" width="10.7109375" customWidth="1"/>
    <col min="9" max="9" width="7.7109375" customWidth="1"/>
    <col min="10" max="10" width="10.7109375" customWidth="1"/>
    <col min="11" max="11" width="7.7109375" customWidth="1"/>
  </cols>
  <sheetData>
    <row r="1" spans="1:11" ht="16.5" customHeight="1">
      <c r="A1" s="829" t="s">
        <v>0</v>
      </c>
      <c r="B1" s="829"/>
      <c r="C1" s="829"/>
      <c r="D1" s="829"/>
      <c r="E1" s="829"/>
      <c r="F1" s="829"/>
      <c r="G1" s="829"/>
      <c r="H1" s="829"/>
      <c r="I1" s="829"/>
      <c r="J1" s="829"/>
      <c r="K1" s="829"/>
    </row>
    <row r="2" spans="1:11" ht="16.5" customHeight="1">
      <c r="A2" s="829" t="s">
        <v>256</v>
      </c>
      <c r="B2" s="829"/>
      <c r="C2" s="829"/>
      <c r="D2" s="829"/>
      <c r="E2" s="829"/>
      <c r="F2" s="829"/>
      <c r="G2" s="829"/>
      <c r="H2" s="829"/>
      <c r="I2" s="829"/>
      <c r="J2" s="829"/>
      <c r="K2" s="829"/>
    </row>
    <row r="3" spans="1:11" ht="20.100000000000001" customHeight="1" thickBot="1">
      <c r="A3" s="837"/>
      <c r="B3" s="837"/>
      <c r="C3" s="837"/>
      <c r="D3" s="837"/>
      <c r="E3" s="837"/>
      <c r="F3" s="837"/>
      <c r="G3" s="837"/>
      <c r="H3" s="837"/>
      <c r="I3" s="837"/>
      <c r="J3" s="837"/>
      <c r="K3" s="837"/>
    </row>
    <row r="4" spans="1:11" ht="26.1" customHeight="1" thickTop="1">
      <c r="A4" s="813" t="s">
        <v>3</v>
      </c>
      <c r="B4" s="818" t="s">
        <v>53</v>
      </c>
      <c r="C4" s="821" t="s">
        <v>55</v>
      </c>
      <c r="D4" s="821" t="s">
        <v>56</v>
      </c>
      <c r="E4" s="821"/>
      <c r="F4" s="821"/>
      <c r="G4" s="821"/>
      <c r="H4" s="821"/>
      <c r="I4" s="821"/>
      <c r="J4" s="821"/>
      <c r="K4" s="822"/>
    </row>
    <row r="5" spans="1:11" ht="26.1" customHeight="1" thickBot="1">
      <c r="A5" s="814"/>
      <c r="B5" s="820"/>
      <c r="C5" s="835"/>
      <c r="D5" s="174" t="s">
        <v>57</v>
      </c>
      <c r="E5" s="174" t="s">
        <v>44</v>
      </c>
      <c r="F5" s="174" t="s">
        <v>12</v>
      </c>
      <c r="G5" s="174" t="s">
        <v>44</v>
      </c>
      <c r="H5" s="174" t="s">
        <v>58</v>
      </c>
      <c r="I5" s="174" t="s">
        <v>44</v>
      </c>
      <c r="J5" s="174" t="s">
        <v>59</v>
      </c>
      <c r="K5" s="175" t="s">
        <v>44</v>
      </c>
    </row>
    <row r="6" spans="1:11" ht="16.5" customHeight="1" thickTop="1">
      <c r="A6" s="178" t="s">
        <v>18</v>
      </c>
      <c r="B6" s="622">
        <v>548</v>
      </c>
      <c r="C6" s="180">
        <v>578</v>
      </c>
      <c r="D6" s="180">
        <v>116</v>
      </c>
      <c r="E6" s="181">
        <f>D6/B6*100</f>
        <v>21.167883211678831</v>
      </c>
      <c r="F6" s="182">
        <v>371</v>
      </c>
      <c r="G6" s="181">
        <f>F6/B6*100</f>
        <v>67.700729927007302</v>
      </c>
      <c r="H6" s="182">
        <v>37</v>
      </c>
      <c r="I6" s="181">
        <f>H6/B6*100</f>
        <v>6.7518248175182478</v>
      </c>
      <c r="J6" s="182">
        <v>19</v>
      </c>
      <c r="K6" s="183">
        <f>J6/B6*100</f>
        <v>3.4671532846715327</v>
      </c>
    </row>
    <row r="7" spans="1:11" ht="16.5" customHeight="1">
      <c r="A7" s="179" t="s">
        <v>19</v>
      </c>
      <c r="B7" s="623">
        <v>388</v>
      </c>
      <c r="C7" s="18">
        <v>422</v>
      </c>
      <c r="D7" s="18">
        <v>45</v>
      </c>
      <c r="E7" s="27">
        <f t="shared" ref="E7:E14" si="0">D7/B7*100</f>
        <v>11.597938144329897</v>
      </c>
      <c r="F7" s="116">
        <v>273</v>
      </c>
      <c r="G7" s="27">
        <f t="shared" ref="G7:G14" si="1">F7/B7*100</f>
        <v>70.360824742268051</v>
      </c>
      <c r="H7" s="116">
        <v>7</v>
      </c>
      <c r="I7" s="27">
        <f t="shared" ref="I7:I14" si="2">H7/B7*100</f>
        <v>1.804123711340206</v>
      </c>
      <c r="J7" s="116">
        <v>62</v>
      </c>
      <c r="K7" s="184">
        <f>J7/B7*100</f>
        <v>15.979381443298967</v>
      </c>
    </row>
    <row r="8" spans="1:11" ht="16.5" customHeight="1">
      <c r="A8" s="179" t="s">
        <v>20</v>
      </c>
      <c r="B8" s="623">
        <v>338</v>
      </c>
      <c r="C8" s="18">
        <v>375</v>
      </c>
      <c r="D8" s="18">
        <v>22</v>
      </c>
      <c r="E8" s="27">
        <f t="shared" si="0"/>
        <v>6.5088757396449708</v>
      </c>
      <c r="F8" s="116">
        <v>271</v>
      </c>
      <c r="G8" s="27">
        <f t="shared" si="1"/>
        <v>80.177514792899402</v>
      </c>
      <c r="H8" s="116">
        <v>21</v>
      </c>
      <c r="I8" s="27">
        <f t="shared" si="2"/>
        <v>6.2130177514792901</v>
      </c>
      <c r="J8" s="116">
        <v>16</v>
      </c>
      <c r="K8" s="184">
        <f t="shared" ref="K8:K14" si="3">J8/B8*100</f>
        <v>4.7337278106508878</v>
      </c>
    </row>
    <row r="9" spans="1:11" ht="16.5" customHeight="1">
      <c r="A9" s="179" t="s">
        <v>21</v>
      </c>
      <c r="B9" s="623">
        <v>561</v>
      </c>
      <c r="C9" s="18">
        <v>647</v>
      </c>
      <c r="D9" s="18">
        <v>52</v>
      </c>
      <c r="E9" s="27">
        <f t="shared" si="0"/>
        <v>9.2691622103386813</v>
      </c>
      <c r="F9" s="116">
        <v>409</v>
      </c>
      <c r="G9" s="27">
        <f t="shared" si="1"/>
        <v>72.905525846702318</v>
      </c>
      <c r="H9" s="116">
        <v>29</v>
      </c>
      <c r="I9" s="27">
        <f t="shared" si="2"/>
        <v>5.169340463458111</v>
      </c>
      <c r="J9" s="116">
        <v>58</v>
      </c>
      <c r="K9" s="184">
        <f t="shared" si="3"/>
        <v>10.338680926916222</v>
      </c>
    </row>
    <row r="10" spans="1:11" ht="16.5" customHeight="1">
      <c r="A10" s="179" t="s">
        <v>22</v>
      </c>
      <c r="B10" s="623">
        <v>351</v>
      </c>
      <c r="C10" s="18">
        <v>386</v>
      </c>
      <c r="D10" s="18">
        <v>31</v>
      </c>
      <c r="E10" s="27">
        <f t="shared" si="0"/>
        <v>8.8319088319088319</v>
      </c>
      <c r="F10" s="116">
        <v>253</v>
      </c>
      <c r="G10" s="27">
        <f t="shared" si="1"/>
        <v>72.07977207977207</v>
      </c>
      <c r="H10" s="116">
        <v>19</v>
      </c>
      <c r="I10" s="27">
        <f t="shared" si="2"/>
        <v>5.4131054131054128</v>
      </c>
      <c r="J10" s="116">
        <v>41</v>
      </c>
      <c r="K10" s="184">
        <f t="shared" si="3"/>
        <v>11.680911680911681</v>
      </c>
    </row>
    <row r="11" spans="1:11" ht="16.5" customHeight="1">
      <c r="A11" s="179" t="s">
        <v>23</v>
      </c>
      <c r="B11" s="623">
        <v>868</v>
      </c>
      <c r="C11" s="18">
        <v>935</v>
      </c>
      <c r="D11" s="18">
        <v>62</v>
      </c>
      <c r="E11" s="27">
        <f t="shared" si="0"/>
        <v>7.1428571428571423</v>
      </c>
      <c r="F11" s="116">
        <v>614</v>
      </c>
      <c r="G11" s="27">
        <f t="shared" si="1"/>
        <v>70.737327188940085</v>
      </c>
      <c r="H11" s="116">
        <v>18</v>
      </c>
      <c r="I11" s="27">
        <f t="shared" si="2"/>
        <v>2.0737327188940093</v>
      </c>
      <c r="J11" s="116">
        <v>162</v>
      </c>
      <c r="K11" s="184">
        <f t="shared" si="3"/>
        <v>18.663594470046082</v>
      </c>
    </row>
    <row r="12" spans="1:11" ht="16.5" customHeight="1">
      <c r="A12" s="179" t="s">
        <v>12</v>
      </c>
      <c r="B12" s="623">
        <v>599</v>
      </c>
      <c r="C12" s="18">
        <v>639</v>
      </c>
      <c r="D12" s="18">
        <v>49</v>
      </c>
      <c r="E12" s="27">
        <f t="shared" si="0"/>
        <v>8.1803005008347256</v>
      </c>
      <c r="F12" s="116">
        <v>402</v>
      </c>
      <c r="G12" s="27">
        <f t="shared" si="1"/>
        <v>67.1118530884808</v>
      </c>
      <c r="H12" s="116">
        <v>15</v>
      </c>
      <c r="I12" s="27">
        <f t="shared" si="2"/>
        <v>2.5041736227045077</v>
      </c>
      <c r="J12" s="116">
        <v>108</v>
      </c>
      <c r="K12" s="184">
        <f t="shared" si="3"/>
        <v>18.030050083472453</v>
      </c>
    </row>
    <row r="13" spans="1:11" ht="16.5" customHeight="1">
      <c r="A13" s="179" t="s">
        <v>13</v>
      </c>
      <c r="B13" s="623">
        <v>949</v>
      </c>
      <c r="C13" s="18">
        <v>1019</v>
      </c>
      <c r="D13" s="18">
        <v>59</v>
      </c>
      <c r="E13" s="27">
        <f t="shared" si="0"/>
        <v>6.217070600632244</v>
      </c>
      <c r="F13" s="116">
        <v>703</v>
      </c>
      <c r="G13" s="27">
        <f t="shared" si="1"/>
        <v>74.077976817702833</v>
      </c>
      <c r="H13" s="116">
        <v>21</v>
      </c>
      <c r="I13" s="27">
        <f t="shared" si="2"/>
        <v>2.2128556375131718</v>
      </c>
      <c r="J13" s="116">
        <v>146</v>
      </c>
      <c r="K13" s="184">
        <f t="shared" si="3"/>
        <v>15.384615384615385</v>
      </c>
    </row>
    <row r="14" spans="1:11" s="22" customFormat="1" ht="16.5" customHeight="1" thickBot="1">
      <c r="A14" s="185" t="s">
        <v>182</v>
      </c>
      <c r="B14" s="624">
        <v>34</v>
      </c>
      <c r="C14" s="186">
        <v>39</v>
      </c>
      <c r="D14" s="186">
        <v>3</v>
      </c>
      <c r="E14" s="187">
        <f t="shared" si="0"/>
        <v>8.8235294117647065</v>
      </c>
      <c r="F14" s="188">
        <v>21</v>
      </c>
      <c r="G14" s="187">
        <f t="shared" si="1"/>
        <v>61.764705882352942</v>
      </c>
      <c r="H14" s="188">
        <v>10</v>
      </c>
      <c r="I14" s="187">
        <f t="shared" si="2"/>
        <v>29.411764705882355</v>
      </c>
      <c r="J14" s="188">
        <v>0</v>
      </c>
      <c r="K14" s="189">
        <f t="shared" si="3"/>
        <v>0</v>
      </c>
    </row>
    <row r="15" spans="1:11" ht="24" customHeight="1" thickTop="1" thickBot="1">
      <c r="A15" s="190" t="s">
        <v>14</v>
      </c>
      <c r="B15" s="191">
        <f>SUM(B6:B14)</f>
        <v>4636</v>
      </c>
      <c r="C15" s="192">
        <f>SUM(C6:C14)</f>
        <v>5040</v>
      </c>
      <c r="D15" s="192">
        <f>SUM(D6:D14)</f>
        <v>439</v>
      </c>
      <c r="E15" s="193">
        <f>D15/B15*100</f>
        <v>9.4693701466781697</v>
      </c>
      <c r="F15" s="194">
        <f>SUM(F6:F14)</f>
        <v>3317</v>
      </c>
      <c r="G15" s="193">
        <f>F15/B15*100</f>
        <v>71.548748921484034</v>
      </c>
      <c r="H15" s="194">
        <f>SUM(H6:H14)</f>
        <v>177</v>
      </c>
      <c r="I15" s="193">
        <f>H15/B15*100</f>
        <v>3.8179465056082829</v>
      </c>
      <c r="J15" s="194">
        <f>SUM(J6:J14)</f>
        <v>612</v>
      </c>
      <c r="K15" s="195">
        <f>J15/B15*100</f>
        <v>13.201035375323556</v>
      </c>
    </row>
    <row r="16" spans="1:11" ht="16.5" customHeight="1" thickTop="1">
      <c r="A16" s="31"/>
      <c r="B16" s="30"/>
    </row>
    <row r="17" spans="1:4">
      <c r="B17" s="832" t="s">
        <v>253</v>
      </c>
      <c r="C17" s="832"/>
      <c r="D17" s="832"/>
    </row>
    <row r="26" spans="1:4">
      <c r="A26" s="53"/>
    </row>
    <row r="29" spans="1:4">
      <c r="A29" s="54"/>
    </row>
    <row r="30" spans="1:4">
      <c r="A30" s="55"/>
    </row>
    <row r="31" spans="1:4">
      <c r="A31" s="55"/>
    </row>
    <row r="32" spans="1:4">
      <c r="A32" s="55"/>
    </row>
  </sheetData>
  <mergeCells count="8">
    <mergeCell ref="B17:D17"/>
    <mergeCell ref="A1:K1"/>
    <mergeCell ref="A2:K2"/>
    <mergeCell ref="A3:K3"/>
    <mergeCell ref="A4:A5"/>
    <mergeCell ref="B4:B5"/>
    <mergeCell ref="C4:C5"/>
    <mergeCell ref="D4:K4"/>
  </mergeCells>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E15 G15 I15" formula="1"/>
  </ignoredErrors>
</worksheet>
</file>

<file path=xl/worksheets/sheet15.xml><?xml version="1.0" encoding="utf-8"?>
<worksheet xmlns="http://schemas.openxmlformats.org/spreadsheetml/2006/main" xmlns:r="http://schemas.openxmlformats.org/officeDocument/2006/relationships">
  <sheetPr codeName="List16"/>
  <dimension ref="A6:P33"/>
  <sheetViews>
    <sheetView zoomScaleNormal="100" zoomScaleSheetLayoutView="100" workbookViewId="0">
      <selection activeCell="D18" sqref="D18"/>
    </sheetView>
  </sheetViews>
  <sheetFormatPr defaultRowHeight="12.75"/>
  <cols>
    <col min="1" max="1" width="23.85546875" customWidth="1"/>
    <col min="2" max="15" width="6.85546875" style="1" customWidth="1"/>
    <col min="16" max="16" width="6.85546875" customWidth="1"/>
  </cols>
  <sheetData>
    <row r="6" spans="2:11">
      <c r="B6" s="96"/>
      <c r="C6" s="96"/>
      <c r="D6" s="97"/>
      <c r="E6" s="94"/>
      <c r="F6" s="63"/>
      <c r="G6" s="94"/>
      <c r="H6" s="63"/>
      <c r="I6" s="94"/>
      <c r="J6" s="63"/>
      <c r="K6" s="94"/>
    </row>
    <row r="7" spans="2:11">
      <c r="B7" s="96"/>
      <c r="C7" s="96"/>
      <c r="D7" s="97"/>
      <c r="E7" s="94"/>
      <c r="F7" s="63"/>
      <c r="G7" s="94"/>
      <c r="H7" s="63"/>
      <c r="I7" s="94"/>
      <c r="J7" s="63"/>
      <c r="K7" s="94"/>
    </row>
    <row r="8" spans="2:11">
      <c r="B8" s="96"/>
      <c r="C8" s="96"/>
      <c r="D8" s="97"/>
      <c r="E8" s="94"/>
      <c r="F8" s="63"/>
      <c r="G8" s="94"/>
      <c r="H8" s="63"/>
      <c r="I8" s="94"/>
      <c r="J8" s="63"/>
      <c r="K8" s="94"/>
    </row>
    <row r="9" spans="2:11">
      <c r="B9" s="96"/>
      <c r="C9" s="96"/>
      <c r="D9" s="97"/>
      <c r="E9" s="94"/>
      <c r="F9" s="63"/>
      <c r="G9" s="94"/>
      <c r="H9" s="63"/>
      <c r="I9" s="94"/>
      <c r="J9" s="63"/>
      <c r="K9" s="94"/>
    </row>
    <row r="10" spans="2:11">
      <c r="B10" s="96"/>
      <c r="C10" s="96"/>
      <c r="D10" s="97"/>
      <c r="E10" s="94"/>
      <c r="F10" s="63"/>
      <c r="G10" s="94"/>
      <c r="H10" s="63"/>
      <c r="I10" s="94"/>
      <c r="J10" s="63"/>
      <c r="K10" s="94"/>
    </row>
    <row r="11" spans="2:11">
      <c r="B11" s="96"/>
      <c r="C11" s="96"/>
      <c r="D11" s="97"/>
      <c r="E11" s="94"/>
      <c r="F11" s="63"/>
      <c r="G11" s="94"/>
      <c r="H11" s="63"/>
      <c r="I11" s="94"/>
      <c r="J11" s="63"/>
      <c r="K11" s="94"/>
    </row>
    <row r="12" spans="2:11">
      <c r="B12" s="96"/>
      <c r="C12" s="96"/>
      <c r="D12" s="97"/>
      <c r="E12" s="94"/>
      <c r="F12" s="63"/>
      <c r="G12" s="94"/>
      <c r="H12" s="63"/>
      <c r="I12" s="94"/>
      <c r="J12" s="63"/>
      <c r="K12" s="94"/>
    </row>
    <row r="13" spans="2:11">
      <c r="B13" s="96"/>
      <c r="C13" s="96"/>
      <c r="D13" s="97"/>
      <c r="E13" s="94"/>
      <c r="F13" s="63"/>
      <c r="G13" s="94"/>
      <c r="H13" s="63"/>
      <c r="I13" s="94"/>
      <c r="J13" s="63"/>
      <c r="K13" s="94"/>
    </row>
    <row r="14" spans="2:11">
      <c r="B14" s="96"/>
      <c r="C14" s="96"/>
      <c r="D14" s="97"/>
      <c r="E14" s="94"/>
      <c r="F14" s="63"/>
      <c r="G14" s="94"/>
      <c r="H14" s="63"/>
      <c r="I14" s="95"/>
      <c r="J14" s="63"/>
      <c r="K14" s="95"/>
    </row>
    <row r="15" spans="2:11">
      <c r="B15" s="96"/>
      <c r="C15" s="96"/>
      <c r="D15" s="97"/>
      <c r="E15" s="94"/>
      <c r="F15" s="64"/>
      <c r="G15" s="94"/>
      <c r="H15" s="64"/>
      <c r="I15" s="94"/>
      <c r="J15" s="64"/>
      <c r="K15" s="94"/>
    </row>
    <row r="26" spans="1:16">
      <c r="A26" s="53"/>
    </row>
    <row r="29" spans="1:16">
      <c r="A29" s="830"/>
      <c r="B29" s="831"/>
      <c r="C29" s="831"/>
      <c r="D29" s="831"/>
      <c r="E29" s="831"/>
      <c r="F29" s="831"/>
      <c r="G29" s="831"/>
      <c r="H29" s="831"/>
      <c r="I29" s="831"/>
      <c r="J29" s="831"/>
      <c r="K29" s="831"/>
      <c r="L29" s="831"/>
      <c r="M29" s="831"/>
      <c r="N29" s="831"/>
      <c r="O29" s="831"/>
      <c r="P29" s="831"/>
    </row>
    <row r="30" spans="1:16" ht="13.5" thickBot="1">
      <c r="A30" s="93"/>
      <c r="B30" s="94"/>
      <c r="C30" s="94"/>
      <c r="D30" s="94"/>
      <c r="E30" s="94"/>
      <c r="F30" s="94"/>
      <c r="G30" s="94"/>
      <c r="H30" s="94"/>
      <c r="I30" s="94"/>
      <c r="J30" s="94"/>
      <c r="K30" s="94"/>
      <c r="L30" s="94"/>
      <c r="M30" s="94"/>
      <c r="N30" s="94"/>
      <c r="O30" s="94"/>
      <c r="P30" s="94"/>
    </row>
    <row r="31" spans="1:16" ht="20.100000000000001" customHeight="1" thickBot="1">
      <c r="A31" s="122" t="s">
        <v>4</v>
      </c>
      <c r="B31" s="118">
        <v>1997</v>
      </c>
      <c r="C31" s="118">
        <v>1998</v>
      </c>
      <c r="D31" s="118">
        <v>1999</v>
      </c>
      <c r="E31" s="118">
        <v>2000</v>
      </c>
      <c r="F31" s="118">
        <v>2001</v>
      </c>
      <c r="G31" s="118">
        <v>2002</v>
      </c>
      <c r="H31" s="118">
        <v>2003</v>
      </c>
      <c r="I31" s="118">
        <v>2004</v>
      </c>
      <c r="J31" s="118">
        <v>2005</v>
      </c>
      <c r="K31" s="118">
        <v>2006</v>
      </c>
      <c r="L31" s="118">
        <v>2007</v>
      </c>
      <c r="M31" s="118">
        <v>2008</v>
      </c>
      <c r="N31" s="118">
        <v>2009</v>
      </c>
      <c r="O31" s="118">
        <v>2010</v>
      </c>
      <c r="P31" s="118">
        <v>2011</v>
      </c>
    </row>
    <row r="32" spans="1:16" ht="18" customHeight="1" thickBot="1">
      <c r="A32" s="119" t="s">
        <v>68</v>
      </c>
      <c r="B32" s="123">
        <v>3.93</v>
      </c>
      <c r="C32" s="123">
        <v>6.97</v>
      </c>
      <c r="D32" s="123">
        <v>6.84</v>
      </c>
      <c r="E32" s="123">
        <v>7.12</v>
      </c>
      <c r="F32" s="123">
        <v>9.0500000000000007</v>
      </c>
      <c r="G32" s="123">
        <v>10.29</v>
      </c>
      <c r="H32" s="123">
        <v>11.27</v>
      </c>
      <c r="I32" s="123">
        <v>11.96</v>
      </c>
      <c r="J32" s="123">
        <v>13.01</v>
      </c>
      <c r="K32" s="123">
        <v>14</v>
      </c>
      <c r="L32" s="123">
        <v>13.15</v>
      </c>
      <c r="M32" s="123">
        <v>14.14</v>
      </c>
      <c r="N32" s="123">
        <v>14.8</v>
      </c>
      <c r="O32" s="123">
        <v>14.75</v>
      </c>
      <c r="P32" s="170">
        <v>15.4</v>
      </c>
    </row>
    <row r="33" spans="1:16" ht="18" customHeight="1" thickBot="1">
      <c r="A33" s="119" t="s">
        <v>69</v>
      </c>
      <c r="B33" s="123">
        <v>0.84</v>
      </c>
      <c r="C33" s="123">
        <v>1.56</v>
      </c>
      <c r="D33" s="123">
        <v>1.48</v>
      </c>
      <c r="E33" s="123">
        <v>1.59</v>
      </c>
      <c r="F33" s="123">
        <v>2.1</v>
      </c>
      <c r="G33" s="123">
        <v>2.48</v>
      </c>
      <c r="H33" s="123">
        <v>3.06</v>
      </c>
      <c r="I33" s="123">
        <v>3.21</v>
      </c>
      <c r="J33" s="123">
        <v>3.61</v>
      </c>
      <c r="K33" s="123">
        <v>3.61</v>
      </c>
      <c r="L33" s="123">
        <v>3.56</v>
      </c>
      <c r="M33" s="123">
        <v>4.0599999999999996</v>
      </c>
      <c r="N33" s="123">
        <v>4.58</v>
      </c>
      <c r="O33" s="123">
        <v>4.5999999999999996</v>
      </c>
      <c r="P33" s="170">
        <v>4.6399999999999997</v>
      </c>
    </row>
  </sheetData>
  <mergeCells count="1">
    <mergeCell ref="A29:P29"/>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drawing r:id="rId2"/>
</worksheet>
</file>

<file path=xl/worksheets/sheet16.xml><?xml version="1.0" encoding="utf-8"?>
<worksheet xmlns="http://schemas.openxmlformats.org/spreadsheetml/2006/main" xmlns:r="http://schemas.openxmlformats.org/officeDocument/2006/relationships">
  <sheetPr codeName="List45"/>
  <dimension ref="A1:K32"/>
  <sheetViews>
    <sheetView zoomScaleNormal="100" zoomScaleSheetLayoutView="100" workbookViewId="0">
      <selection activeCell="D18" sqref="D18"/>
    </sheetView>
  </sheetViews>
  <sheetFormatPr defaultRowHeight="12.75"/>
  <cols>
    <col min="1" max="8" width="12.7109375" customWidth="1"/>
  </cols>
  <sheetData>
    <row r="1" spans="1:11" s="34" customFormat="1" ht="16.5" customHeight="1">
      <c r="A1" s="838" t="s">
        <v>0</v>
      </c>
      <c r="B1" s="838"/>
      <c r="C1" s="838"/>
      <c r="D1" s="838"/>
      <c r="E1" s="838"/>
      <c r="F1" s="838"/>
      <c r="G1" s="838"/>
      <c r="H1" s="838"/>
    </row>
    <row r="2" spans="1:11" s="34" customFormat="1" ht="16.5" customHeight="1">
      <c r="A2" s="838" t="s">
        <v>257</v>
      </c>
      <c r="B2" s="838"/>
      <c r="C2" s="838"/>
      <c r="D2" s="838"/>
      <c r="E2" s="838"/>
      <c r="F2" s="838"/>
      <c r="G2" s="838"/>
      <c r="H2" s="838"/>
    </row>
    <row r="3" spans="1:11" s="34" customFormat="1" ht="16.5" customHeight="1">
      <c r="A3" s="838" t="s">
        <v>134</v>
      </c>
      <c r="B3" s="838"/>
      <c r="C3" s="838"/>
      <c r="D3" s="838"/>
      <c r="E3" s="838"/>
      <c r="F3" s="838"/>
      <c r="G3" s="838"/>
      <c r="H3" s="838"/>
    </row>
    <row r="4" spans="1:11" s="34" customFormat="1" ht="20.100000000000001" customHeight="1" thickBot="1">
      <c r="A4" s="839"/>
      <c r="B4" s="839"/>
      <c r="C4" s="839"/>
      <c r="D4" s="839"/>
      <c r="E4" s="839"/>
      <c r="F4" s="839"/>
      <c r="G4" s="839"/>
      <c r="H4" s="839"/>
    </row>
    <row r="5" spans="1:11" s="34" customFormat="1" ht="16.5" customHeight="1" thickTop="1">
      <c r="A5" s="840" t="s">
        <v>3</v>
      </c>
      <c r="B5" s="843" t="s">
        <v>24</v>
      </c>
      <c r="C5" s="846" t="s">
        <v>135</v>
      </c>
      <c r="D5" s="846"/>
      <c r="E5" s="846"/>
      <c r="F5" s="846"/>
      <c r="G5" s="846"/>
      <c r="H5" s="847"/>
    </row>
    <row r="6" spans="1:11" s="34" customFormat="1" ht="16.5" customHeight="1">
      <c r="A6" s="841"/>
      <c r="B6" s="844"/>
      <c r="C6" s="848" t="s">
        <v>190</v>
      </c>
      <c r="D6" s="848"/>
      <c r="E6" s="848"/>
      <c r="F6" s="849"/>
      <c r="G6" s="848" t="s">
        <v>191</v>
      </c>
      <c r="H6" s="850"/>
    </row>
    <row r="7" spans="1:11" s="34" customFormat="1" ht="16.5" customHeight="1" thickBot="1">
      <c r="A7" s="842"/>
      <c r="B7" s="845"/>
      <c r="C7" s="217" t="s">
        <v>189</v>
      </c>
      <c r="D7" s="217" t="s">
        <v>44</v>
      </c>
      <c r="E7" s="217" t="s">
        <v>75</v>
      </c>
      <c r="F7" s="218" t="s">
        <v>44</v>
      </c>
      <c r="G7" s="217" t="s">
        <v>57</v>
      </c>
      <c r="H7" s="219" t="s">
        <v>44</v>
      </c>
    </row>
    <row r="8" spans="1:11" s="34" customFormat="1" ht="18" customHeight="1" thickTop="1">
      <c r="A8" s="222" t="s">
        <v>18</v>
      </c>
      <c r="B8" s="220">
        <v>1284</v>
      </c>
      <c r="C8" s="213">
        <v>7</v>
      </c>
      <c r="D8" s="214">
        <f>C8/B8*100</f>
        <v>0.54517133956386288</v>
      </c>
      <c r="E8" s="213">
        <v>147</v>
      </c>
      <c r="F8" s="215">
        <f>E8/B8*100</f>
        <v>11.448598130841122</v>
      </c>
      <c r="G8" s="212">
        <v>751</v>
      </c>
      <c r="H8" s="216">
        <f>G8/B8*100</f>
        <v>58.48909657320872</v>
      </c>
    </row>
    <row r="9" spans="1:11" s="34" customFormat="1" ht="18" customHeight="1">
      <c r="A9" s="223" t="s">
        <v>19</v>
      </c>
      <c r="B9" s="221">
        <v>1106</v>
      </c>
      <c r="C9" s="144">
        <v>9</v>
      </c>
      <c r="D9" s="145">
        <f>C9/B9*100</f>
        <v>0.81374321880651002</v>
      </c>
      <c r="E9" s="144">
        <v>98</v>
      </c>
      <c r="F9" s="146">
        <f t="shared" ref="F9:F17" si="0">E9/B9*100</f>
        <v>8.8607594936708853</v>
      </c>
      <c r="G9" s="143">
        <v>439</v>
      </c>
      <c r="H9" s="211">
        <f t="shared" ref="H9:H17" si="1">G9/B9*100</f>
        <v>39.692585895117539</v>
      </c>
    </row>
    <row r="10" spans="1:11" s="34" customFormat="1" ht="18" customHeight="1">
      <c r="A10" s="223" t="s">
        <v>20</v>
      </c>
      <c r="B10" s="221">
        <v>596</v>
      </c>
      <c r="C10" s="144">
        <v>8</v>
      </c>
      <c r="D10" s="145">
        <f t="shared" ref="D10:D17" si="2">C10/B10*100</f>
        <v>1.3422818791946309</v>
      </c>
      <c r="E10" s="144">
        <v>34</v>
      </c>
      <c r="F10" s="146">
        <f t="shared" si="0"/>
        <v>5.7046979865771812</v>
      </c>
      <c r="G10" s="143">
        <v>317</v>
      </c>
      <c r="H10" s="211">
        <f t="shared" si="1"/>
        <v>53.187919463087255</v>
      </c>
    </row>
    <row r="11" spans="1:11" s="34" customFormat="1" ht="18" customHeight="1">
      <c r="A11" s="223" t="s">
        <v>21</v>
      </c>
      <c r="B11" s="221">
        <v>858</v>
      </c>
      <c r="C11" s="144">
        <v>10</v>
      </c>
      <c r="D11" s="145">
        <f t="shared" si="2"/>
        <v>1.1655011655011656</v>
      </c>
      <c r="E11" s="144">
        <v>91</v>
      </c>
      <c r="F11" s="146">
        <f t="shared" si="0"/>
        <v>10.606060606060606</v>
      </c>
      <c r="G11" s="143">
        <v>381</v>
      </c>
      <c r="H11" s="211">
        <f t="shared" si="1"/>
        <v>44.405594405594407</v>
      </c>
    </row>
    <row r="12" spans="1:11" s="34" customFormat="1" ht="18" customHeight="1">
      <c r="A12" s="223" t="s">
        <v>22</v>
      </c>
      <c r="B12" s="221">
        <v>1113</v>
      </c>
      <c r="C12" s="144">
        <v>24</v>
      </c>
      <c r="D12" s="145">
        <f t="shared" si="2"/>
        <v>2.1563342318059302</v>
      </c>
      <c r="E12" s="144">
        <v>93</v>
      </c>
      <c r="F12" s="146">
        <f t="shared" si="0"/>
        <v>8.355795148247978</v>
      </c>
      <c r="G12" s="143">
        <v>415</v>
      </c>
      <c r="H12" s="211">
        <f t="shared" si="1"/>
        <v>37.286612758310874</v>
      </c>
    </row>
    <row r="13" spans="1:11" s="34" customFormat="1" ht="18" customHeight="1">
      <c r="A13" s="223" t="s">
        <v>23</v>
      </c>
      <c r="B13" s="221">
        <v>1412</v>
      </c>
      <c r="C13" s="144">
        <v>36</v>
      </c>
      <c r="D13" s="145">
        <f t="shared" si="2"/>
        <v>2.5495750708215295</v>
      </c>
      <c r="E13" s="144">
        <v>141</v>
      </c>
      <c r="F13" s="146">
        <f t="shared" si="0"/>
        <v>9.9858356940509907</v>
      </c>
      <c r="G13" s="143">
        <v>618</v>
      </c>
      <c r="H13" s="211">
        <f t="shared" si="1"/>
        <v>43.767705382436262</v>
      </c>
    </row>
    <row r="14" spans="1:11" s="34" customFormat="1" ht="18" customHeight="1">
      <c r="A14" s="223" t="s">
        <v>12</v>
      </c>
      <c r="B14" s="221">
        <v>996</v>
      </c>
      <c r="C14" s="144">
        <v>33</v>
      </c>
      <c r="D14" s="145">
        <f t="shared" si="2"/>
        <v>3.3132530120481931</v>
      </c>
      <c r="E14" s="144">
        <v>95</v>
      </c>
      <c r="F14" s="146">
        <f t="shared" si="0"/>
        <v>9.5381526104417684</v>
      </c>
      <c r="G14" s="143">
        <v>431</v>
      </c>
      <c r="H14" s="211">
        <f t="shared" si="1"/>
        <v>43.273092369477908</v>
      </c>
    </row>
    <row r="15" spans="1:11" s="34" customFormat="1" ht="18" customHeight="1">
      <c r="A15" s="223" t="s">
        <v>13</v>
      </c>
      <c r="B15" s="221">
        <v>2009</v>
      </c>
      <c r="C15" s="144">
        <v>56</v>
      </c>
      <c r="D15" s="145">
        <f t="shared" si="2"/>
        <v>2.7874564459930316</v>
      </c>
      <c r="E15" s="144">
        <v>232</v>
      </c>
      <c r="F15" s="146">
        <f t="shared" si="0"/>
        <v>11.548033847685415</v>
      </c>
      <c r="G15" s="143">
        <v>773</v>
      </c>
      <c r="H15" s="211">
        <f t="shared" si="1"/>
        <v>38.47685415629666</v>
      </c>
    </row>
    <row r="16" spans="1:11" s="34" customFormat="1" ht="18" customHeight="1" thickBot="1">
      <c r="A16" s="224" t="s">
        <v>183</v>
      </c>
      <c r="B16" s="225">
        <v>46</v>
      </c>
      <c r="C16" s="226">
        <v>0</v>
      </c>
      <c r="D16" s="227" t="s">
        <v>52</v>
      </c>
      <c r="E16" s="226">
        <v>2</v>
      </c>
      <c r="F16" s="228">
        <f t="shared" si="0"/>
        <v>4.3478260869565215</v>
      </c>
      <c r="G16" s="229">
        <v>16</v>
      </c>
      <c r="H16" s="230">
        <f t="shared" si="1"/>
        <v>34.782608695652172</v>
      </c>
      <c r="K16" s="111"/>
    </row>
    <row r="17" spans="1:8" s="34" customFormat="1" ht="30" customHeight="1" thickTop="1" thickBot="1">
      <c r="A17" s="231" t="s">
        <v>14</v>
      </c>
      <c r="B17" s="232">
        <f>SUM(B8:B16)</f>
        <v>9420</v>
      </c>
      <c r="C17" s="233">
        <f>SUM(C8:C16)</f>
        <v>183</v>
      </c>
      <c r="D17" s="234">
        <f t="shared" si="2"/>
        <v>1.9426751592356688</v>
      </c>
      <c r="E17" s="233">
        <f>SUM(E8:E16)</f>
        <v>933</v>
      </c>
      <c r="F17" s="235">
        <f t="shared" si="0"/>
        <v>9.9044585987261158</v>
      </c>
      <c r="G17" s="236">
        <f>SUM(G8:G16)</f>
        <v>4141</v>
      </c>
      <c r="H17" s="237">
        <f t="shared" si="1"/>
        <v>43.959660297239914</v>
      </c>
    </row>
    <row r="18" spans="1:8" ht="13.5" thickTop="1">
      <c r="C18" s="17"/>
      <c r="G18" s="17"/>
      <c r="H18" s="3"/>
    </row>
    <row r="19" spans="1:8">
      <c r="C19" s="17"/>
      <c r="G19" s="17"/>
    </row>
    <row r="26" spans="1:8">
      <c r="A26" s="53"/>
    </row>
    <row r="29" spans="1:8">
      <c r="A29" s="54"/>
    </row>
    <row r="30" spans="1:8">
      <c r="A30" s="55"/>
    </row>
    <row r="31" spans="1:8">
      <c r="A31" s="55"/>
    </row>
    <row r="32" spans="1:8">
      <c r="A32" s="55"/>
    </row>
  </sheetData>
  <mergeCells count="9">
    <mergeCell ref="A1:H1"/>
    <mergeCell ref="A3:H3"/>
    <mergeCell ref="A2:H2"/>
    <mergeCell ref="A4:H4"/>
    <mergeCell ref="A5:A7"/>
    <mergeCell ref="B5:B7"/>
    <mergeCell ref="C5:H5"/>
    <mergeCell ref="C6:F6"/>
    <mergeCell ref="G6:H6"/>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F17 D17" formula="1"/>
  </ignoredErrors>
</worksheet>
</file>

<file path=xl/worksheets/sheet17.xml><?xml version="1.0" encoding="utf-8"?>
<worksheet xmlns="http://schemas.openxmlformats.org/spreadsheetml/2006/main" xmlns:r="http://schemas.openxmlformats.org/officeDocument/2006/relationships">
  <dimension ref="A1:N34"/>
  <sheetViews>
    <sheetView zoomScaleNormal="100" zoomScaleSheetLayoutView="100" workbookViewId="0">
      <selection activeCell="D18" sqref="D18"/>
    </sheetView>
  </sheetViews>
  <sheetFormatPr defaultRowHeight="12.75"/>
  <cols>
    <col min="1" max="9" width="11.7109375" style="72" customWidth="1"/>
    <col min="10" max="10" width="9.140625" style="72"/>
    <col min="11" max="11" width="12" style="72" customWidth="1"/>
    <col min="12" max="16384" width="9.140625" style="72"/>
  </cols>
  <sheetData>
    <row r="1" spans="1:10" ht="16.5" customHeight="1">
      <c r="A1" s="856" t="s">
        <v>45</v>
      </c>
      <c r="B1" s="856"/>
      <c r="C1" s="856"/>
      <c r="D1" s="856"/>
      <c r="E1" s="856"/>
      <c r="F1" s="856"/>
      <c r="G1" s="856"/>
      <c r="H1" s="856"/>
      <c r="I1" s="856"/>
    </row>
    <row r="2" spans="1:10" ht="16.5" customHeight="1">
      <c r="A2" s="856" t="s">
        <v>264</v>
      </c>
      <c r="B2" s="856"/>
      <c r="C2" s="856"/>
      <c r="D2" s="856"/>
      <c r="E2" s="856"/>
      <c r="F2" s="856"/>
      <c r="G2" s="856"/>
      <c r="H2" s="856"/>
      <c r="I2" s="856"/>
    </row>
    <row r="3" spans="1:10" ht="16.5" customHeight="1">
      <c r="A3" s="856" t="s">
        <v>46</v>
      </c>
      <c r="B3" s="856"/>
      <c r="C3" s="856"/>
      <c r="D3" s="856"/>
      <c r="E3" s="856"/>
      <c r="F3" s="856"/>
      <c r="G3" s="856"/>
      <c r="H3" s="856"/>
      <c r="I3" s="856"/>
    </row>
    <row r="4" spans="1:10" ht="20.100000000000001" customHeight="1" thickBot="1">
      <c r="A4" s="857"/>
      <c r="B4" s="857"/>
      <c r="C4" s="857"/>
      <c r="D4" s="857"/>
      <c r="E4" s="857"/>
      <c r="F4" s="857"/>
      <c r="G4" s="857"/>
      <c r="H4" s="857"/>
      <c r="I4" s="857"/>
    </row>
    <row r="5" spans="1:10" ht="30" customHeight="1" thickTop="1">
      <c r="A5" s="854" t="s">
        <v>3</v>
      </c>
      <c r="B5" s="858" t="s">
        <v>4</v>
      </c>
      <c r="C5" s="860" t="s">
        <v>47</v>
      </c>
      <c r="D5" s="860" t="s">
        <v>48</v>
      </c>
      <c r="E5" s="860"/>
      <c r="F5" s="860" t="s">
        <v>49</v>
      </c>
      <c r="G5" s="860"/>
      <c r="H5" s="860" t="s">
        <v>50</v>
      </c>
      <c r="I5" s="862"/>
    </row>
    <row r="6" spans="1:10" ht="30" customHeight="1" thickBot="1">
      <c r="A6" s="855"/>
      <c r="B6" s="859"/>
      <c r="C6" s="861"/>
      <c r="D6" s="243" t="s">
        <v>43</v>
      </c>
      <c r="E6" s="243" t="s">
        <v>44</v>
      </c>
      <c r="F6" s="243" t="s">
        <v>43</v>
      </c>
      <c r="G6" s="243" t="s">
        <v>44</v>
      </c>
      <c r="H6" s="243" t="s">
        <v>43</v>
      </c>
      <c r="I6" s="244" t="s">
        <v>44</v>
      </c>
    </row>
    <row r="7" spans="1:10" ht="16.5" customHeight="1" thickTop="1">
      <c r="A7" s="851" t="s">
        <v>18</v>
      </c>
      <c r="B7" s="245">
        <v>2007</v>
      </c>
      <c r="C7" s="240">
        <v>3372</v>
      </c>
      <c r="D7" s="240">
        <v>51</v>
      </c>
      <c r="E7" s="241">
        <f t="shared" ref="E7:E26" si="0">D7/C7*100</f>
        <v>1.5124555160142348</v>
      </c>
      <c r="F7" s="240">
        <v>535</v>
      </c>
      <c r="G7" s="241">
        <f t="shared" ref="G7:G26" si="1">F7/C7*100</f>
        <v>15.865954922894424</v>
      </c>
      <c r="H7" s="240">
        <v>7</v>
      </c>
      <c r="I7" s="242">
        <f t="shared" ref="I7:I26" si="2">H7/C7*100</f>
        <v>0.20759193357058123</v>
      </c>
    </row>
    <row r="8" spans="1:10" ht="16.5" customHeight="1">
      <c r="A8" s="852"/>
      <c r="B8" s="246">
        <v>2008</v>
      </c>
      <c r="C8" s="73">
        <v>3666</v>
      </c>
      <c r="D8" s="73">
        <v>58</v>
      </c>
      <c r="E8" s="74">
        <f t="shared" si="0"/>
        <v>1.5821058374249863</v>
      </c>
      <c r="F8" s="73">
        <v>536</v>
      </c>
      <c r="G8" s="74">
        <f t="shared" si="1"/>
        <v>14.620840152755047</v>
      </c>
      <c r="H8" s="73">
        <v>1258</v>
      </c>
      <c r="I8" s="238">
        <f t="shared" si="2"/>
        <v>34.315330060010915</v>
      </c>
    </row>
    <row r="9" spans="1:10" ht="16.5" customHeight="1">
      <c r="A9" s="852"/>
      <c r="B9" s="246">
        <v>2009</v>
      </c>
      <c r="C9" s="73">
        <v>4071</v>
      </c>
      <c r="D9" s="73">
        <v>83</v>
      </c>
      <c r="E9" s="74">
        <f t="shared" si="0"/>
        <v>2.0388111029231144</v>
      </c>
      <c r="F9" s="73">
        <v>594</v>
      </c>
      <c r="G9" s="74">
        <f t="shared" si="1"/>
        <v>14.591009579955786</v>
      </c>
      <c r="H9" s="73">
        <v>1189</v>
      </c>
      <c r="I9" s="238">
        <f t="shared" si="2"/>
        <v>29.206583149103416</v>
      </c>
    </row>
    <row r="10" spans="1:10" ht="16.5" customHeight="1">
      <c r="A10" s="852"/>
      <c r="B10" s="246">
        <v>2010</v>
      </c>
      <c r="C10" s="73">
        <v>3905</v>
      </c>
      <c r="D10" s="75">
        <v>68</v>
      </c>
      <c r="E10" s="74">
        <f t="shared" si="0"/>
        <v>1.741357234314981</v>
      </c>
      <c r="F10" s="75">
        <v>577</v>
      </c>
      <c r="G10" s="74">
        <f t="shared" si="1"/>
        <v>14.775928297055058</v>
      </c>
      <c r="H10" s="76">
        <v>1221</v>
      </c>
      <c r="I10" s="238">
        <f t="shared" si="2"/>
        <v>31.26760563380282</v>
      </c>
    </row>
    <row r="11" spans="1:10" ht="16.5" customHeight="1">
      <c r="A11" s="852"/>
      <c r="B11" s="246">
        <v>2011</v>
      </c>
      <c r="C11" s="73">
        <v>3927</v>
      </c>
      <c r="D11" s="73">
        <v>70</v>
      </c>
      <c r="E11" s="74">
        <f t="shared" si="0"/>
        <v>1.7825311942959003</v>
      </c>
      <c r="F11" s="73">
        <v>548</v>
      </c>
      <c r="G11" s="74">
        <f t="shared" si="1"/>
        <v>13.954672778202189</v>
      </c>
      <c r="H11" s="73">
        <v>1284</v>
      </c>
      <c r="I11" s="238">
        <f t="shared" si="2"/>
        <v>32.696715049656227</v>
      </c>
    </row>
    <row r="12" spans="1:10" ht="16.5" customHeight="1">
      <c r="A12" s="852" t="s">
        <v>19</v>
      </c>
      <c r="B12" s="246">
        <v>2007</v>
      </c>
      <c r="C12" s="73">
        <v>2583</v>
      </c>
      <c r="D12" s="73">
        <v>106</v>
      </c>
      <c r="E12" s="74">
        <f t="shared" si="0"/>
        <v>4.1037553232675181</v>
      </c>
      <c r="F12" s="73">
        <v>305</v>
      </c>
      <c r="G12" s="74">
        <f t="shared" si="1"/>
        <v>11.80797522260937</v>
      </c>
      <c r="H12" s="73">
        <v>396</v>
      </c>
      <c r="I12" s="238">
        <f t="shared" si="2"/>
        <v>15.331010452961671</v>
      </c>
      <c r="J12" s="80"/>
    </row>
    <row r="13" spans="1:10" ht="16.5" customHeight="1">
      <c r="A13" s="852"/>
      <c r="B13" s="246">
        <v>2008</v>
      </c>
      <c r="C13" s="73">
        <v>2811</v>
      </c>
      <c r="D13" s="73">
        <v>130</v>
      </c>
      <c r="E13" s="74">
        <f t="shared" si="0"/>
        <v>4.6246887228744216</v>
      </c>
      <c r="F13" s="73">
        <v>359</v>
      </c>
      <c r="G13" s="74">
        <f t="shared" si="1"/>
        <v>12.771255780860905</v>
      </c>
      <c r="H13" s="73">
        <v>670</v>
      </c>
      <c r="I13" s="238">
        <f t="shared" si="2"/>
        <v>23.83493418712202</v>
      </c>
    </row>
    <row r="14" spans="1:10" ht="16.5" customHeight="1">
      <c r="A14" s="852"/>
      <c r="B14" s="246">
        <v>2009</v>
      </c>
      <c r="C14" s="73">
        <v>3006</v>
      </c>
      <c r="D14" s="73">
        <v>119</v>
      </c>
      <c r="E14" s="74">
        <f t="shared" si="0"/>
        <v>3.9587491683300065</v>
      </c>
      <c r="F14" s="73">
        <v>393</v>
      </c>
      <c r="G14" s="74">
        <f t="shared" si="1"/>
        <v>13.073852295409182</v>
      </c>
      <c r="H14" s="73">
        <v>988</v>
      </c>
      <c r="I14" s="238">
        <f t="shared" si="2"/>
        <v>32.867598137059218</v>
      </c>
    </row>
    <row r="15" spans="1:10" ht="16.5" customHeight="1">
      <c r="A15" s="852"/>
      <c r="B15" s="246">
        <v>2010</v>
      </c>
      <c r="C15" s="73">
        <v>3054</v>
      </c>
      <c r="D15" s="75">
        <v>102</v>
      </c>
      <c r="E15" s="74">
        <f t="shared" si="0"/>
        <v>3.3398821218074657</v>
      </c>
      <c r="F15" s="75">
        <v>424</v>
      </c>
      <c r="G15" s="74">
        <f t="shared" si="1"/>
        <v>13.883431565160445</v>
      </c>
      <c r="H15" s="76">
        <v>1098</v>
      </c>
      <c r="I15" s="238">
        <f t="shared" si="2"/>
        <v>35.952848722986246</v>
      </c>
    </row>
    <row r="16" spans="1:10" ht="16.5" customHeight="1">
      <c r="A16" s="852"/>
      <c r="B16" s="246">
        <v>2011</v>
      </c>
      <c r="C16" s="73">
        <v>2961</v>
      </c>
      <c r="D16" s="73">
        <v>100</v>
      </c>
      <c r="E16" s="74">
        <f t="shared" si="0"/>
        <v>3.3772374197906116</v>
      </c>
      <c r="F16" s="73">
        <v>388</v>
      </c>
      <c r="G16" s="74">
        <f t="shared" si="1"/>
        <v>13.103681188787572</v>
      </c>
      <c r="H16" s="73">
        <v>1106</v>
      </c>
      <c r="I16" s="238">
        <f t="shared" si="2"/>
        <v>37.35224586288416</v>
      </c>
    </row>
    <row r="17" spans="1:14" ht="16.5" customHeight="1">
      <c r="A17" s="852" t="s">
        <v>20</v>
      </c>
      <c r="B17" s="246">
        <v>2007</v>
      </c>
      <c r="C17" s="73">
        <v>2207</v>
      </c>
      <c r="D17" s="73">
        <v>92</v>
      </c>
      <c r="E17" s="74">
        <f t="shared" si="0"/>
        <v>4.1685545990031709</v>
      </c>
      <c r="F17" s="73">
        <v>227</v>
      </c>
      <c r="G17" s="74">
        <f t="shared" si="1"/>
        <v>10.285455369279566</v>
      </c>
      <c r="H17" s="73">
        <v>115</v>
      </c>
      <c r="I17" s="238">
        <f t="shared" si="2"/>
        <v>5.210693248753965</v>
      </c>
    </row>
    <row r="18" spans="1:14" ht="16.5" customHeight="1">
      <c r="A18" s="852"/>
      <c r="B18" s="246">
        <v>2008</v>
      </c>
      <c r="C18" s="73">
        <v>2381</v>
      </c>
      <c r="D18" s="73">
        <v>158</v>
      </c>
      <c r="E18" s="74">
        <f t="shared" si="0"/>
        <v>6.6358672826543463</v>
      </c>
      <c r="F18" s="73">
        <v>252</v>
      </c>
      <c r="G18" s="74">
        <f t="shared" si="1"/>
        <v>10.583788324233517</v>
      </c>
      <c r="H18" s="73">
        <v>459</v>
      </c>
      <c r="I18" s="238">
        <f t="shared" si="2"/>
        <v>19.277614447711045</v>
      </c>
    </row>
    <row r="19" spans="1:14" ht="16.5" customHeight="1">
      <c r="A19" s="852"/>
      <c r="B19" s="246">
        <v>2009</v>
      </c>
      <c r="C19" s="73">
        <v>2696</v>
      </c>
      <c r="D19" s="73">
        <v>158</v>
      </c>
      <c r="E19" s="74">
        <f t="shared" si="0"/>
        <v>5.8605341246290799</v>
      </c>
      <c r="F19" s="73">
        <v>275</v>
      </c>
      <c r="G19" s="74">
        <f t="shared" si="1"/>
        <v>10.200296735905043</v>
      </c>
      <c r="H19" s="73">
        <v>632</v>
      </c>
      <c r="I19" s="238">
        <f t="shared" si="2"/>
        <v>23.442136498516319</v>
      </c>
    </row>
    <row r="20" spans="1:14" ht="16.5" customHeight="1">
      <c r="A20" s="852"/>
      <c r="B20" s="246">
        <v>2010</v>
      </c>
      <c r="C20" s="73">
        <v>2806</v>
      </c>
      <c r="D20" s="73">
        <v>143</v>
      </c>
      <c r="E20" s="74">
        <f t="shared" si="0"/>
        <v>5.0962223806129723</v>
      </c>
      <c r="F20" s="73">
        <v>297</v>
      </c>
      <c r="G20" s="74">
        <f t="shared" si="1"/>
        <v>10.584461867426942</v>
      </c>
      <c r="H20" s="73">
        <v>670</v>
      </c>
      <c r="I20" s="238">
        <f t="shared" si="2"/>
        <v>23.877405559515324</v>
      </c>
    </row>
    <row r="21" spans="1:14" ht="16.5" customHeight="1" thickBot="1">
      <c r="A21" s="853"/>
      <c r="B21" s="258">
        <v>2011</v>
      </c>
      <c r="C21" s="259">
        <v>2559</v>
      </c>
      <c r="D21" s="259">
        <v>118</v>
      </c>
      <c r="E21" s="260">
        <f t="shared" si="0"/>
        <v>4.6111762407190309</v>
      </c>
      <c r="F21" s="259">
        <v>338</v>
      </c>
      <c r="G21" s="260">
        <f t="shared" si="1"/>
        <v>13.208284486127395</v>
      </c>
      <c r="H21" s="259">
        <v>596</v>
      </c>
      <c r="I21" s="261">
        <f t="shared" si="2"/>
        <v>23.290347792106292</v>
      </c>
    </row>
    <row r="22" spans="1:14" ht="17.100000000000001" customHeight="1" thickTop="1">
      <c r="A22" s="854" t="s">
        <v>14</v>
      </c>
      <c r="B22" s="249">
        <v>2007</v>
      </c>
      <c r="C22" s="250">
        <v>27067</v>
      </c>
      <c r="D22" s="250">
        <v>1923</v>
      </c>
      <c r="E22" s="251">
        <f t="shared" si="0"/>
        <v>7.1045923079765023</v>
      </c>
      <c r="F22" s="250">
        <v>3560</v>
      </c>
      <c r="G22" s="251">
        <f t="shared" si="1"/>
        <v>13.152547382421398</v>
      </c>
      <c r="H22" s="250">
        <v>1339</v>
      </c>
      <c r="I22" s="252">
        <f t="shared" si="2"/>
        <v>4.9469834115343403</v>
      </c>
    </row>
    <row r="23" spans="1:14" ht="17.100000000000001" customHeight="1">
      <c r="A23" s="852"/>
      <c r="B23" s="247">
        <v>2008</v>
      </c>
      <c r="C23" s="77">
        <v>28681</v>
      </c>
      <c r="D23" s="77">
        <v>2126</v>
      </c>
      <c r="E23" s="78">
        <f t="shared" si="0"/>
        <v>7.4125727833757535</v>
      </c>
      <c r="F23" s="77">
        <v>4055</v>
      </c>
      <c r="G23" s="78">
        <f t="shared" si="1"/>
        <v>14.138279697360623</v>
      </c>
      <c r="H23" s="77">
        <v>8013</v>
      </c>
      <c r="I23" s="239">
        <f t="shared" si="2"/>
        <v>27.938356403193755</v>
      </c>
    </row>
    <row r="24" spans="1:14" ht="17.100000000000001" customHeight="1">
      <c r="A24" s="852"/>
      <c r="B24" s="247">
        <v>2009</v>
      </c>
      <c r="C24" s="77">
        <v>30953</v>
      </c>
      <c r="D24" s="77">
        <v>2026</v>
      </c>
      <c r="E24" s="78">
        <f t="shared" si="0"/>
        <v>6.5454075533873928</v>
      </c>
      <c r="F24" s="77">
        <v>4582</v>
      </c>
      <c r="G24" s="78">
        <f t="shared" si="1"/>
        <v>14.803088553613545</v>
      </c>
      <c r="H24" s="77">
        <v>9144</v>
      </c>
      <c r="I24" s="239">
        <f t="shared" si="2"/>
        <v>29.541563014893548</v>
      </c>
    </row>
    <row r="25" spans="1:14" ht="17.100000000000001" customHeight="1">
      <c r="A25" s="852"/>
      <c r="B25" s="247">
        <v>2010</v>
      </c>
      <c r="C25" s="77">
        <v>31179</v>
      </c>
      <c r="D25" s="77">
        <v>1748</v>
      </c>
      <c r="E25" s="78">
        <f t="shared" si="0"/>
        <v>5.6063375990249842</v>
      </c>
      <c r="F25" s="77">
        <v>4600</v>
      </c>
      <c r="G25" s="78">
        <f t="shared" si="1"/>
        <v>14.75351999743417</v>
      </c>
      <c r="H25" s="77">
        <v>9881</v>
      </c>
      <c r="I25" s="239">
        <f t="shared" si="2"/>
        <v>31.691202411879793</v>
      </c>
    </row>
    <row r="26" spans="1:14" ht="17.100000000000001" customHeight="1" thickBot="1">
      <c r="A26" s="855"/>
      <c r="B26" s="248">
        <v>2011</v>
      </c>
      <c r="C26" s="262">
        <v>30110</v>
      </c>
      <c r="D26" s="262">
        <v>1711</v>
      </c>
      <c r="E26" s="263">
        <f t="shared" si="0"/>
        <v>5.682497509133178</v>
      </c>
      <c r="F26" s="262">
        <v>4636</v>
      </c>
      <c r="G26" s="263">
        <f t="shared" si="1"/>
        <v>15.396878113583526</v>
      </c>
      <c r="H26" s="262">
        <v>9420</v>
      </c>
      <c r="I26" s="264">
        <f t="shared" si="2"/>
        <v>31.285287279973428</v>
      </c>
      <c r="K26" s="79"/>
      <c r="N26" s="572"/>
    </row>
    <row r="27" spans="1:14" ht="13.5" thickTop="1">
      <c r="C27" s="79"/>
      <c r="E27" s="80"/>
      <c r="I27" s="80"/>
    </row>
    <row r="34" ht="18.75" customHeight="1"/>
  </sheetData>
  <mergeCells count="14">
    <mergeCell ref="A7:A11"/>
    <mergeCell ref="A12:A16"/>
    <mergeCell ref="A17:A21"/>
    <mergeCell ref="A22:A26"/>
    <mergeCell ref="A1:I1"/>
    <mergeCell ref="A2:I2"/>
    <mergeCell ref="A3:I3"/>
    <mergeCell ref="A4:I4"/>
    <mergeCell ref="A5:A6"/>
    <mergeCell ref="B5:B6"/>
    <mergeCell ref="C5:C6"/>
    <mergeCell ref="D5:E5"/>
    <mergeCell ref="F5:G5"/>
    <mergeCell ref="H5:I5"/>
  </mergeCells>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18.xml><?xml version="1.0" encoding="utf-8"?>
<worksheet xmlns="http://schemas.openxmlformats.org/spreadsheetml/2006/main" xmlns:r="http://schemas.openxmlformats.org/officeDocument/2006/relationships">
  <dimension ref="A1:K27"/>
  <sheetViews>
    <sheetView zoomScaleNormal="100" zoomScaleSheetLayoutView="100" workbookViewId="0">
      <selection activeCell="D18" sqref="D18"/>
    </sheetView>
  </sheetViews>
  <sheetFormatPr defaultRowHeight="12.75"/>
  <cols>
    <col min="1" max="9" width="11.7109375" style="72" customWidth="1"/>
    <col min="10" max="16384" width="9.140625" style="72"/>
  </cols>
  <sheetData>
    <row r="1" spans="1:11" ht="16.5" customHeight="1">
      <c r="A1" s="856" t="s">
        <v>45</v>
      </c>
      <c r="B1" s="856"/>
      <c r="C1" s="856"/>
      <c r="D1" s="856"/>
      <c r="E1" s="856"/>
      <c r="F1" s="856"/>
      <c r="G1" s="856"/>
      <c r="H1" s="856"/>
      <c r="I1" s="856"/>
    </row>
    <row r="2" spans="1:11" ht="16.5" customHeight="1">
      <c r="A2" s="856" t="s">
        <v>264</v>
      </c>
      <c r="B2" s="856"/>
      <c r="C2" s="856"/>
      <c r="D2" s="856"/>
      <c r="E2" s="856"/>
      <c r="F2" s="856"/>
      <c r="G2" s="856"/>
      <c r="H2" s="856"/>
      <c r="I2" s="856"/>
    </row>
    <row r="3" spans="1:11" ht="16.5" customHeight="1">
      <c r="A3" s="856" t="s">
        <v>46</v>
      </c>
      <c r="B3" s="856"/>
      <c r="C3" s="856"/>
      <c r="D3" s="856"/>
      <c r="E3" s="856"/>
      <c r="F3" s="856"/>
      <c r="G3" s="856"/>
      <c r="H3" s="856"/>
      <c r="I3" s="856"/>
    </row>
    <row r="4" spans="1:11" ht="20.100000000000001" customHeight="1" thickBot="1">
      <c r="A4" s="857"/>
      <c r="B4" s="857"/>
      <c r="C4" s="857"/>
      <c r="D4" s="857"/>
      <c r="E4" s="857"/>
      <c r="F4" s="857"/>
      <c r="G4" s="857"/>
      <c r="H4" s="857"/>
      <c r="I4" s="857"/>
    </row>
    <row r="5" spans="1:11" ht="30" customHeight="1" thickTop="1">
      <c r="A5" s="863" t="s">
        <v>3</v>
      </c>
      <c r="B5" s="860" t="s">
        <v>4</v>
      </c>
      <c r="C5" s="860" t="s">
        <v>47</v>
      </c>
      <c r="D5" s="860" t="s">
        <v>48</v>
      </c>
      <c r="E5" s="860"/>
      <c r="F5" s="860" t="s">
        <v>49</v>
      </c>
      <c r="G5" s="860"/>
      <c r="H5" s="860" t="s">
        <v>50</v>
      </c>
      <c r="I5" s="862"/>
    </row>
    <row r="6" spans="1:11" ht="30" customHeight="1" thickBot="1">
      <c r="A6" s="864"/>
      <c r="B6" s="865"/>
      <c r="C6" s="865"/>
      <c r="D6" s="243" t="s">
        <v>43</v>
      </c>
      <c r="E6" s="243" t="s">
        <v>44</v>
      </c>
      <c r="F6" s="243" t="s">
        <v>43</v>
      </c>
      <c r="G6" s="243" t="s">
        <v>44</v>
      </c>
      <c r="H6" s="243" t="s">
        <v>43</v>
      </c>
      <c r="I6" s="244" t="s">
        <v>44</v>
      </c>
    </row>
    <row r="7" spans="1:11" ht="16.5" customHeight="1" thickTop="1">
      <c r="A7" s="854" t="s">
        <v>21</v>
      </c>
      <c r="B7" s="245">
        <v>2007</v>
      </c>
      <c r="C7" s="240">
        <v>3407</v>
      </c>
      <c r="D7" s="240">
        <v>203</v>
      </c>
      <c r="E7" s="241">
        <f t="shared" ref="E7:E25" si="0">D7/C7*100</f>
        <v>5.9583211036102144</v>
      </c>
      <c r="F7" s="240">
        <v>453</v>
      </c>
      <c r="G7" s="241">
        <f t="shared" ref="G7:G25" si="1">F7/C7*100</f>
        <v>13.296154975051364</v>
      </c>
      <c r="H7" s="240">
        <v>166</v>
      </c>
      <c r="I7" s="242">
        <f t="shared" ref="I7:I25" si="2">H7/C7*100</f>
        <v>4.872321690636924</v>
      </c>
    </row>
    <row r="8" spans="1:11" ht="16.5" customHeight="1">
      <c r="A8" s="852"/>
      <c r="B8" s="246">
        <v>2008</v>
      </c>
      <c r="C8" s="73">
        <v>3096</v>
      </c>
      <c r="D8" s="73">
        <v>168</v>
      </c>
      <c r="E8" s="74">
        <f t="shared" si="0"/>
        <v>5.4263565891472867</v>
      </c>
      <c r="F8" s="73">
        <v>392</v>
      </c>
      <c r="G8" s="74">
        <f t="shared" si="1"/>
        <v>12.661498708010335</v>
      </c>
      <c r="H8" s="73">
        <v>604</v>
      </c>
      <c r="I8" s="238">
        <f t="shared" si="2"/>
        <v>19.509043927648577</v>
      </c>
    </row>
    <row r="9" spans="1:11" ht="16.5" customHeight="1">
      <c r="A9" s="852"/>
      <c r="B9" s="246">
        <v>2009</v>
      </c>
      <c r="C9" s="73">
        <v>3569</v>
      </c>
      <c r="D9" s="73">
        <v>211</v>
      </c>
      <c r="E9" s="74">
        <f t="shared" si="0"/>
        <v>5.9120201737181288</v>
      </c>
      <c r="F9" s="73">
        <v>568</v>
      </c>
      <c r="G9" s="74">
        <f t="shared" si="1"/>
        <v>15.91482207901373</v>
      </c>
      <c r="H9" s="73">
        <v>820</v>
      </c>
      <c r="I9" s="238">
        <f t="shared" si="2"/>
        <v>22.975623423928269</v>
      </c>
    </row>
    <row r="10" spans="1:11" ht="16.5" customHeight="1">
      <c r="A10" s="852"/>
      <c r="B10" s="274">
        <v>2010</v>
      </c>
      <c r="C10" s="73">
        <v>3654</v>
      </c>
      <c r="D10" s="76">
        <v>168</v>
      </c>
      <c r="E10" s="74">
        <f t="shared" si="0"/>
        <v>4.5977011494252871</v>
      </c>
      <c r="F10" s="76">
        <v>596</v>
      </c>
      <c r="G10" s="74">
        <f t="shared" si="1"/>
        <v>16.31089217296114</v>
      </c>
      <c r="H10" s="76">
        <v>989</v>
      </c>
      <c r="I10" s="238">
        <f t="shared" si="2"/>
        <v>27.066228790366718</v>
      </c>
    </row>
    <row r="11" spans="1:11" ht="16.5" customHeight="1">
      <c r="A11" s="852"/>
      <c r="B11" s="274">
        <v>2011</v>
      </c>
      <c r="C11" s="73">
        <v>3366</v>
      </c>
      <c r="D11" s="76">
        <v>156</v>
      </c>
      <c r="E11" s="74">
        <f t="shared" si="0"/>
        <v>4.6345811051693406</v>
      </c>
      <c r="F11" s="76">
        <v>561</v>
      </c>
      <c r="G11" s="74">
        <f t="shared" si="1"/>
        <v>16.666666666666664</v>
      </c>
      <c r="H11" s="76">
        <v>858</v>
      </c>
      <c r="I11" s="238">
        <f t="shared" si="2"/>
        <v>25.490196078431371</v>
      </c>
    </row>
    <row r="12" spans="1:11" ht="16.5" customHeight="1">
      <c r="A12" s="852" t="s">
        <v>22</v>
      </c>
      <c r="B12" s="246">
        <v>2007</v>
      </c>
      <c r="C12" s="73">
        <v>2938</v>
      </c>
      <c r="D12" s="73">
        <v>177</v>
      </c>
      <c r="E12" s="74">
        <f t="shared" si="0"/>
        <v>6.0245064669843433</v>
      </c>
      <c r="F12" s="73">
        <v>304</v>
      </c>
      <c r="G12" s="74">
        <f t="shared" si="1"/>
        <v>10.347174948944861</v>
      </c>
      <c r="H12" s="73">
        <v>4</v>
      </c>
      <c r="I12" s="238">
        <f t="shared" si="2"/>
        <v>0.13614703880190604</v>
      </c>
    </row>
    <row r="13" spans="1:11" ht="16.5" customHeight="1">
      <c r="A13" s="852"/>
      <c r="B13" s="246">
        <v>2008</v>
      </c>
      <c r="C13" s="73">
        <v>2938</v>
      </c>
      <c r="D13" s="73">
        <v>194</v>
      </c>
      <c r="E13" s="74">
        <f t="shared" si="0"/>
        <v>6.6031313818924433</v>
      </c>
      <c r="F13" s="73">
        <v>312</v>
      </c>
      <c r="G13" s="74">
        <f t="shared" si="1"/>
        <v>10.619469026548673</v>
      </c>
      <c r="H13" s="73">
        <v>1147</v>
      </c>
      <c r="I13" s="238">
        <f t="shared" si="2"/>
        <v>39.040163376446564</v>
      </c>
    </row>
    <row r="14" spans="1:11" ht="16.5" customHeight="1">
      <c r="A14" s="852"/>
      <c r="B14" s="246">
        <v>2009</v>
      </c>
      <c r="C14" s="73">
        <v>3346</v>
      </c>
      <c r="D14" s="73">
        <v>200</v>
      </c>
      <c r="E14" s="74">
        <f t="shared" si="0"/>
        <v>5.9772863120143453</v>
      </c>
      <c r="F14" s="73">
        <v>387</v>
      </c>
      <c r="G14" s="74">
        <f t="shared" si="1"/>
        <v>11.566049013747758</v>
      </c>
      <c r="H14" s="73">
        <v>1358</v>
      </c>
      <c r="I14" s="238">
        <f t="shared" si="2"/>
        <v>40.585774058577407</v>
      </c>
      <c r="K14" s="81"/>
    </row>
    <row r="15" spans="1:11" ht="16.5" customHeight="1">
      <c r="A15" s="852"/>
      <c r="B15" s="274">
        <v>2010</v>
      </c>
      <c r="C15" s="73">
        <v>3143</v>
      </c>
      <c r="D15" s="76">
        <v>135</v>
      </c>
      <c r="E15" s="74">
        <f t="shared" si="0"/>
        <v>4.2952593063951641</v>
      </c>
      <c r="F15" s="76">
        <v>362</v>
      </c>
      <c r="G15" s="74">
        <f t="shared" si="1"/>
        <v>11.517658288259625</v>
      </c>
      <c r="H15" s="76">
        <v>1385</v>
      </c>
      <c r="I15" s="238">
        <f t="shared" si="2"/>
        <v>44.06617881005409</v>
      </c>
    </row>
    <row r="16" spans="1:11" ht="16.5" customHeight="1">
      <c r="A16" s="852"/>
      <c r="B16" s="274">
        <v>2011</v>
      </c>
      <c r="C16" s="73">
        <v>2980</v>
      </c>
      <c r="D16" s="76">
        <v>131</v>
      </c>
      <c r="E16" s="74">
        <f t="shared" si="0"/>
        <v>4.3959731543624159</v>
      </c>
      <c r="F16" s="76">
        <v>351</v>
      </c>
      <c r="G16" s="74">
        <f t="shared" si="1"/>
        <v>11.778523489932887</v>
      </c>
      <c r="H16" s="76">
        <v>1113</v>
      </c>
      <c r="I16" s="238">
        <f t="shared" si="2"/>
        <v>37.348993288590606</v>
      </c>
    </row>
    <row r="17" spans="1:11" ht="16.5" customHeight="1">
      <c r="A17" s="852" t="s">
        <v>23</v>
      </c>
      <c r="B17" s="246">
        <v>2007</v>
      </c>
      <c r="C17" s="73">
        <v>3940</v>
      </c>
      <c r="D17" s="73">
        <v>332</v>
      </c>
      <c r="E17" s="74">
        <f t="shared" si="0"/>
        <v>8.4263959390862944</v>
      </c>
      <c r="F17" s="73">
        <v>581</v>
      </c>
      <c r="G17" s="74">
        <f t="shared" si="1"/>
        <v>14.746192893401014</v>
      </c>
      <c r="H17" s="73">
        <v>497</v>
      </c>
      <c r="I17" s="238">
        <f t="shared" si="2"/>
        <v>12.614213197969542</v>
      </c>
    </row>
    <row r="18" spans="1:11" ht="16.5" customHeight="1">
      <c r="A18" s="852"/>
      <c r="B18" s="246">
        <v>2008</v>
      </c>
      <c r="C18" s="73">
        <v>4738</v>
      </c>
      <c r="D18" s="73">
        <v>400</v>
      </c>
      <c r="E18" s="74">
        <f t="shared" si="0"/>
        <v>8.4423807513718856</v>
      </c>
      <c r="F18" s="73">
        <v>807</v>
      </c>
      <c r="G18" s="74">
        <f t="shared" si="1"/>
        <v>17.032503165892781</v>
      </c>
      <c r="H18" s="73">
        <v>1202</v>
      </c>
      <c r="I18" s="238">
        <f t="shared" si="2"/>
        <v>25.369354157872522</v>
      </c>
    </row>
    <row r="19" spans="1:11" ht="16.5" customHeight="1">
      <c r="A19" s="852"/>
      <c r="B19" s="246">
        <v>2009</v>
      </c>
      <c r="C19" s="73">
        <v>5128</v>
      </c>
      <c r="D19" s="73">
        <v>389</v>
      </c>
      <c r="E19" s="74">
        <f t="shared" si="0"/>
        <v>7.5858034321372854</v>
      </c>
      <c r="F19" s="73">
        <v>922</v>
      </c>
      <c r="G19" s="74">
        <f t="shared" si="1"/>
        <v>17.97971918876755</v>
      </c>
      <c r="H19" s="73">
        <v>1251</v>
      </c>
      <c r="I19" s="238">
        <f t="shared" si="2"/>
        <v>24.395475819032761</v>
      </c>
    </row>
    <row r="20" spans="1:11" ht="16.5" customHeight="1">
      <c r="A20" s="852"/>
      <c r="B20" s="274">
        <v>2010</v>
      </c>
      <c r="C20" s="73">
        <v>4747</v>
      </c>
      <c r="D20" s="73">
        <v>341</v>
      </c>
      <c r="E20" s="74">
        <f t="shared" si="0"/>
        <v>7.1834843058773963</v>
      </c>
      <c r="F20" s="73">
        <v>778</v>
      </c>
      <c r="G20" s="74">
        <f t="shared" si="1"/>
        <v>16.389298504318518</v>
      </c>
      <c r="H20" s="73">
        <v>1316</v>
      </c>
      <c r="I20" s="238">
        <f t="shared" si="2"/>
        <v>27.722772277227726</v>
      </c>
    </row>
    <row r="21" spans="1:11" ht="16.5" customHeight="1" thickBot="1">
      <c r="A21" s="853"/>
      <c r="B21" s="275">
        <v>2011</v>
      </c>
      <c r="C21" s="276">
        <v>4781</v>
      </c>
      <c r="D21" s="276">
        <v>340</v>
      </c>
      <c r="E21" s="277">
        <f t="shared" si="0"/>
        <v>7.1114829533570383</v>
      </c>
      <c r="F21" s="276">
        <v>868</v>
      </c>
      <c r="G21" s="277">
        <f t="shared" si="1"/>
        <v>18.155197657393852</v>
      </c>
      <c r="H21" s="276">
        <v>1412</v>
      </c>
      <c r="I21" s="278">
        <f t="shared" si="2"/>
        <v>29.533570382765113</v>
      </c>
    </row>
    <row r="22" spans="1:11" ht="17.100000000000001" customHeight="1" thickTop="1">
      <c r="A22" s="854" t="s">
        <v>14</v>
      </c>
      <c r="B22" s="249">
        <v>2007</v>
      </c>
      <c r="C22" s="250">
        <v>27067</v>
      </c>
      <c r="D22" s="250">
        <v>1923</v>
      </c>
      <c r="E22" s="251">
        <f t="shared" si="0"/>
        <v>7.1045923079765023</v>
      </c>
      <c r="F22" s="250">
        <v>3560</v>
      </c>
      <c r="G22" s="251">
        <f t="shared" si="1"/>
        <v>13.152547382421398</v>
      </c>
      <c r="H22" s="250">
        <v>1339</v>
      </c>
      <c r="I22" s="252">
        <f t="shared" si="2"/>
        <v>4.9469834115343403</v>
      </c>
    </row>
    <row r="23" spans="1:11" ht="17.100000000000001" customHeight="1">
      <c r="A23" s="852"/>
      <c r="B23" s="247">
        <v>2008</v>
      </c>
      <c r="C23" s="77">
        <v>28681</v>
      </c>
      <c r="D23" s="77">
        <v>2126</v>
      </c>
      <c r="E23" s="78">
        <f t="shared" si="0"/>
        <v>7.4125727833757535</v>
      </c>
      <c r="F23" s="77">
        <v>4055</v>
      </c>
      <c r="G23" s="78">
        <f t="shared" si="1"/>
        <v>14.138279697360623</v>
      </c>
      <c r="H23" s="77">
        <v>8013</v>
      </c>
      <c r="I23" s="239">
        <f t="shared" si="2"/>
        <v>27.938356403193755</v>
      </c>
    </row>
    <row r="24" spans="1:11" ht="17.100000000000001" customHeight="1">
      <c r="A24" s="852"/>
      <c r="B24" s="247">
        <v>2009</v>
      </c>
      <c r="C24" s="77">
        <v>30953</v>
      </c>
      <c r="D24" s="77">
        <v>2026</v>
      </c>
      <c r="E24" s="78">
        <f t="shared" si="0"/>
        <v>6.5454075533873928</v>
      </c>
      <c r="F24" s="77">
        <v>4582</v>
      </c>
      <c r="G24" s="78">
        <f t="shared" si="1"/>
        <v>14.803088553613545</v>
      </c>
      <c r="H24" s="77">
        <v>9144</v>
      </c>
      <c r="I24" s="239">
        <f t="shared" si="2"/>
        <v>29.541563014893548</v>
      </c>
    </row>
    <row r="25" spans="1:11" ht="17.100000000000001" customHeight="1">
      <c r="A25" s="852"/>
      <c r="B25" s="247">
        <v>2010</v>
      </c>
      <c r="C25" s="77">
        <v>31179</v>
      </c>
      <c r="D25" s="77">
        <v>1748</v>
      </c>
      <c r="E25" s="78">
        <f t="shared" si="0"/>
        <v>5.6063375990249842</v>
      </c>
      <c r="F25" s="77">
        <v>4600</v>
      </c>
      <c r="G25" s="78">
        <f t="shared" si="1"/>
        <v>14.75351999743417</v>
      </c>
      <c r="H25" s="77">
        <v>9881</v>
      </c>
      <c r="I25" s="239">
        <f t="shared" si="2"/>
        <v>31.691202411879793</v>
      </c>
    </row>
    <row r="26" spans="1:11" ht="17.100000000000001" customHeight="1" thickBot="1">
      <c r="A26" s="855"/>
      <c r="B26" s="248">
        <v>2011</v>
      </c>
      <c r="C26" s="262">
        <v>30110</v>
      </c>
      <c r="D26" s="262">
        <v>1711</v>
      </c>
      <c r="E26" s="263">
        <v>5.682497509133178</v>
      </c>
      <c r="F26" s="262">
        <v>4636</v>
      </c>
      <c r="G26" s="263">
        <v>15.396878113583526</v>
      </c>
      <c r="H26" s="262">
        <v>9420</v>
      </c>
      <c r="I26" s="264">
        <v>31.285287279973428</v>
      </c>
      <c r="K26" s="79"/>
    </row>
    <row r="27" spans="1:11" ht="13.5" thickTop="1"/>
  </sheetData>
  <mergeCells count="14">
    <mergeCell ref="A7:A11"/>
    <mergeCell ref="A12:A16"/>
    <mergeCell ref="A17:A21"/>
    <mergeCell ref="A22:A26"/>
    <mergeCell ref="A1:I1"/>
    <mergeCell ref="A2:I2"/>
    <mergeCell ref="A3:I3"/>
    <mergeCell ref="A4:I4"/>
    <mergeCell ref="A5:A6"/>
    <mergeCell ref="B5:B6"/>
    <mergeCell ref="C5:C6"/>
    <mergeCell ref="D5:E5"/>
    <mergeCell ref="F5:G5"/>
    <mergeCell ref="H5:I5"/>
  </mergeCells>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19.xml><?xml version="1.0" encoding="utf-8"?>
<worksheet xmlns="http://schemas.openxmlformats.org/spreadsheetml/2006/main" xmlns:r="http://schemas.openxmlformats.org/officeDocument/2006/relationships">
  <dimension ref="A1:K27"/>
  <sheetViews>
    <sheetView zoomScaleNormal="100" zoomScaleSheetLayoutView="100" workbookViewId="0">
      <selection activeCell="D18" sqref="D18"/>
    </sheetView>
  </sheetViews>
  <sheetFormatPr defaultRowHeight="12.75"/>
  <cols>
    <col min="1" max="9" width="11.7109375" style="72" customWidth="1"/>
    <col min="10" max="16384" width="9.140625" style="72"/>
  </cols>
  <sheetData>
    <row r="1" spans="1:11" ht="16.5" customHeight="1">
      <c r="A1" s="856" t="s">
        <v>45</v>
      </c>
      <c r="B1" s="856"/>
      <c r="C1" s="856"/>
      <c r="D1" s="856"/>
      <c r="E1" s="856"/>
      <c r="F1" s="856"/>
      <c r="G1" s="856"/>
      <c r="H1" s="856"/>
      <c r="I1" s="856"/>
    </row>
    <row r="2" spans="1:11" ht="16.5" customHeight="1">
      <c r="A2" s="856" t="s">
        <v>264</v>
      </c>
      <c r="B2" s="856"/>
      <c r="C2" s="856"/>
      <c r="D2" s="856"/>
      <c r="E2" s="856"/>
      <c r="F2" s="856"/>
      <c r="G2" s="856"/>
      <c r="H2" s="856"/>
      <c r="I2" s="856"/>
    </row>
    <row r="3" spans="1:11" ht="16.5" customHeight="1">
      <c r="A3" s="856" t="s">
        <v>46</v>
      </c>
      <c r="B3" s="856"/>
      <c r="C3" s="856"/>
      <c r="D3" s="856"/>
      <c r="E3" s="856"/>
      <c r="F3" s="856"/>
      <c r="G3" s="856"/>
      <c r="H3" s="856"/>
      <c r="I3" s="856"/>
    </row>
    <row r="4" spans="1:11" ht="20.100000000000001" customHeight="1" thickBot="1">
      <c r="A4" s="866"/>
      <c r="B4" s="866"/>
      <c r="C4" s="866"/>
      <c r="D4" s="866"/>
      <c r="E4" s="866"/>
      <c r="F4" s="866"/>
      <c r="G4" s="866"/>
      <c r="H4" s="866"/>
      <c r="I4" s="866"/>
    </row>
    <row r="5" spans="1:11" ht="30" customHeight="1" thickTop="1">
      <c r="A5" s="854" t="s">
        <v>3</v>
      </c>
      <c r="B5" s="858" t="s">
        <v>4</v>
      </c>
      <c r="C5" s="860" t="s">
        <v>47</v>
      </c>
      <c r="D5" s="860" t="s">
        <v>48</v>
      </c>
      <c r="E5" s="860"/>
      <c r="F5" s="860" t="s">
        <v>49</v>
      </c>
      <c r="G5" s="860"/>
      <c r="H5" s="860" t="s">
        <v>51</v>
      </c>
      <c r="I5" s="862"/>
    </row>
    <row r="6" spans="1:11" ht="30" customHeight="1" thickBot="1">
      <c r="A6" s="855"/>
      <c r="B6" s="859"/>
      <c r="C6" s="865"/>
      <c r="D6" s="269" t="s">
        <v>43</v>
      </c>
      <c r="E6" s="269" t="s">
        <v>44</v>
      </c>
      <c r="F6" s="269" t="s">
        <v>43</v>
      </c>
      <c r="G6" s="269" t="s">
        <v>44</v>
      </c>
      <c r="H6" s="269" t="s">
        <v>43</v>
      </c>
      <c r="I6" s="270" t="s">
        <v>44</v>
      </c>
    </row>
    <row r="7" spans="1:11" ht="16.5" customHeight="1" thickTop="1">
      <c r="A7" s="851" t="s">
        <v>12</v>
      </c>
      <c r="B7" s="271">
        <v>2007</v>
      </c>
      <c r="C7" s="266">
        <v>4230</v>
      </c>
      <c r="D7" s="266">
        <v>519</v>
      </c>
      <c r="E7" s="267">
        <f t="shared" ref="E7:E17" si="0">D7/C7*100</f>
        <v>12.269503546099291</v>
      </c>
      <c r="F7" s="266">
        <v>467</v>
      </c>
      <c r="G7" s="267">
        <f>F7/C7*100</f>
        <v>11.040189125295509</v>
      </c>
      <c r="H7" s="266">
        <v>37</v>
      </c>
      <c r="I7" s="268">
        <f t="shared" ref="I7:I16" si="1">H7/C7*100</f>
        <v>0.87470449172576836</v>
      </c>
    </row>
    <row r="8" spans="1:11" ht="16.5" customHeight="1">
      <c r="A8" s="852"/>
      <c r="B8" s="272">
        <v>2008</v>
      </c>
      <c r="C8" s="147">
        <v>4197</v>
      </c>
      <c r="D8" s="147">
        <v>509</v>
      </c>
      <c r="E8" s="148">
        <f t="shared" si="0"/>
        <v>12.127710269239934</v>
      </c>
      <c r="F8" s="147">
        <v>616</v>
      </c>
      <c r="G8" s="148">
        <f>F8/C8*100</f>
        <v>14.677150345484872</v>
      </c>
      <c r="H8" s="147">
        <v>1264</v>
      </c>
      <c r="I8" s="265">
        <f t="shared" si="1"/>
        <v>30.116750059566357</v>
      </c>
    </row>
    <row r="9" spans="1:11" ht="16.5" customHeight="1">
      <c r="A9" s="852"/>
      <c r="B9" s="272">
        <v>2009</v>
      </c>
      <c r="C9" s="147">
        <v>4405</v>
      </c>
      <c r="D9" s="147">
        <v>451</v>
      </c>
      <c r="E9" s="148">
        <f t="shared" si="0"/>
        <v>10.238365493757094</v>
      </c>
      <c r="F9" s="147">
        <v>680</v>
      </c>
      <c r="G9" s="148">
        <f>F9/C9*100</f>
        <v>15.43700340522134</v>
      </c>
      <c r="H9" s="147">
        <v>1143</v>
      </c>
      <c r="I9" s="265">
        <f t="shared" si="1"/>
        <v>25.947786606129398</v>
      </c>
    </row>
    <row r="10" spans="1:11" ht="16.5" customHeight="1">
      <c r="A10" s="852"/>
      <c r="B10" s="272">
        <v>2010</v>
      </c>
      <c r="C10" s="147">
        <v>4594</v>
      </c>
      <c r="D10" s="147">
        <v>406</v>
      </c>
      <c r="E10" s="148">
        <f t="shared" si="0"/>
        <v>8.8376142794949928</v>
      </c>
      <c r="F10" s="147">
        <v>684</v>
      </c>
      <c r="G10" s="148">
        <f>F10/C10*100</f>
        <v>14.888985633434915</v>
      </c>
      <c r="H10" s="147">
        <v>1191</v>
      </c>
      <c r="I10" s="265">
        <f t="shared" si="1"/>
        <v>25.925119721375705</v>
      </c>
    </row>
    <row r="11" spans="1:11" ht="16.5" customHeight="1">
      <c r="A11" s="852"/>
      <c r="B11" s="272">
        <v>2011</v>
      </c>
      <c r="C11" s="147">
        <v>4012</v>
      </c>
      <c r="D11" s="147">
        <v>395</v>
      </c>
      <c r="E11" s="148">
        <f t="shared" si="0"/>
        <v>9.8454636091724819</v>
      </c>
      <c r="F11" s="147">
        <v>599</v>
      </c>
      <c r="G11" s="148">
        <f>F11/C11*100</f>
        <v>14.930209371884349</v>
      </c>
      <c r="H11" s="147">
        <v>996</v>
      </c>
      <c r="I11" s="265">
        <f t="shared" si="1"/>
        <v>24.825523429710866</v>
      </c>
    </row>
    <row r="12" spans="1:11" ht="16.5" customHeight="1">
      <c r="A12" s="852" t="s">
        <v>13</v>
      </c>
      <c r="B12" s="273">
        <v>2007</v>
      </c>
      <c r="C12" s="147">
        <v>4273</v>
      </c>
      <c r="D12" s="147">
        <v>441</v>
      </c>
      <c r="E12" s="148">
        <f t="shared" si="0"/>
        <v>10.320617832904283</v>
      </c>
      <c r="F12" s="147">
        <v>680</v>
      </c>
      <c r="G12" s="148">
        <f t="shared" ref="G12:G25" si="2">F12/C12*100</f>
        <v>15.913877837584836</v>
      </c>
      <c r="H12" s="147">
        <v>116</v>
      </c>
      <c r="I12" s="265">
        <f t="shared" si="1"/>
        <v>2.7147203369997661</v>
      </c>
    </row>
    <row r="13" spans="1:11" ht="16.5" customHeight="1">
      <c r="A13" s="852"/>
      <c r="B13" s="273">
        <v>2008</v>
      </c>
      <c r="C13" s="147">
        <v>4757</v>
      </c>
      <c r="D13" s="147">
        <v>509</v>
      </c>
      <c r="E13" s="148">
        <f t="shared" si="0"/>
        <v>10.700021021652303</v>
      </c>
      <c r="F13" s="147">
        <v>773</v>
      </c>
      <c r="G13" s="148">
        <f t="shared" si="2"/>
        <v>16.249737229346227</v>
      </c>
      <c r="H13" s="147">
        <v>1383</v>
      </c>
      <c r="I13" s="265">
        <f t="shared" si="1"/>
        <v>29.072945133487494</v>
      </c>
    </row>
    <row r="14" spans="1:11" ht="16.5" customHeight="1">
      <c r="A14" s="852"/>
      <c r="B14" s="272">
        <v>2009</v>
      </c>
      <c r="C14" s="147">
        <v>4597</v>
      </c>
      <c r="D14" s="147">
        <v>415</v>
      </c>
      <c r="E14" s="148">
        <f t="shared" si="0"/>
        <v>9.0276267130737438</v>
      </c>
      <c r="F14" s="147">
        <v>742</v>
      </c>
      <c r="G14" s="148">
        <f t="shared" si="2"/>
        <v>16.140961496628236</v>
      </c>
      <c r="H14" s="147">
        <v>1721</v>
      </c>
      <c r="I14" s="265">
        <f t="shared" si="1"/>
        <v>37.437459212529909</v>
      </c>
      <c r="K14" s="81"/>
    </row>
    <row r="15" spans="1:11" ht="16.5" customHeight="1">
      <c r="A15" s="852"/>
      <c r="B15" s="272">
        <v>2010</v>
      </c>
      <c r="C15" s="147">
        <v>5050</v>
      </c>
      <c r="D15" s="147">
        <v>385</v>
      </c>
      <c r="E15" s="148">
        <f t="shared" si="0"/>
        <v>7.6237623762376234</v>
      </c>
      <c r="F15" s="147">
        <v>831</v>
      </c>
      <c r="G15" s="148">
        <f t="shared" si="2"/>
        <v>16.455445544554458</v>
      </c>
      <c r="H15" s="147">
        <v>1955</v>
      </c>
      <c r="I15" s="265">
        <f t="shared" si="1"/>
        <v>38.712871287128714</v>
      </c>
    </row>
    <row r="16" spans="1:11" ht="16.5" customHeight="1">
      <c r="A16" s="852"/>
      <c r="B16" s="272">
        <v>2011</v>
      </c>
      <c r="C16" s="147">
        <v>5341</v>
      </c>
      <c r="D16" s="147">
        <v>401</v>
      </c>
      <c r="E16" s="148">
        <f t="shared" si="0"/>
        <v>7.5079573113649127</v>
      </c>
      <c r="F16" s="147">
        <v>949</v>
      </c>
      <c r="G16" s="148">
        <f t="shared" si="2"/>
        <v>17.768208200711477</v>
      </c>
      <c r="H16" s="147">
        <v>2009</v>
      </c>
      <c r="I16" s="265">
        <f t="shared" si="1"/>
        <v>37.61467889908257</v>
      </c>
    </row>
    <row r="17" spans="1:11" ht="16.5" customHeight="1">
      <c r="A17" s="852" t="s">
        <v>183</v>
      </c>
      <c r="B17" s="272">
        <v>2007</v>
      </c>
      <c r="C17" s="149">
        <v>117</v>
      </c>
      <c r="D17" s="147">
        <v>2</v>
      </c>
      <c r="E17" s="148">
        <f t="shared" si="0"/>
        <v>1.7094017094017095</v>
      </c>
      <c r="F17" s="147">
        <v>8</v>
      </c>
      <c r="G17" s="148">
        <f t="shared" si="2"/>
        <v>6.8376068376068382</v>
      </c>
      <c r="H17" s="147">
        <v>1</v>
      </c>
      <c r="I17" s="265">
        <f t="shared" ref="I17:I25" si="3">H17/C17*100</f>
        <v>0.85470085470085477</v>
      </c>
    </row>
    <row r="18" spans="1:11" s="82" customFormat="1" ht="16.5" customHeight="1">
      <c r="A18" s="852"/>
      <c r="B18" s="272">
        <v>2008</v>
      </c>
      <c r="C18" s="149">
        <v>97</v>
      </c>
      <c r="D18" s="147">
        <v>0</v>
      </c>
      <c r="E18" s="148" t="s">
        <v>52</v>
      </c>
      <c r="F18" s="147">
        <v>8</v>
      </c>
      <c r="G18" s="148">
        <f t="shared" si="2"/>
        <v>8.2474226804123703</v>
      </c>
      <c r="H18" s="147">
        <v>26</v>
      </c>
      <c r="I18" s="265">
        <f t="shared" si="3"/>
        <v>26.804123711340207</v>
      </c>
    </row>
    <row r="19" spans="1:11" s="82" customFormat="1" ht="16.5" customHeight="1">
      <c r="A19" s="852"/>
      <c r="B19" s="272">
        <v>2009</v>
      </c>
      <c r="C19" s="147">
        <v>135</v>
      </c>
      <c r="D19" s="147">
        <v>0</v>
      </c>
      <c r="E19" s="148" t="s">
        <v>52</v>
      </c>
      <c r="F19" s="147">
        <v>21</v>
      </c>
      <c r="G19" s="148">
        <f t="shared" si="2"/>
        <v>15.555555555555555</v>
      </c>
      <c r="H19" s="147">
        <v>42</v>
      </c>
      <c r="I19" s="265">
        <f t="shared" si="3"/>
        <v>31.111111111111111</v>
      </c>
    </row>
    <row r="20" spans="1:11" s="82" customFormat="1" ht="16.5" customHeight="1">
      <c r="A20" s="852"/>
      <c r="B20" s="272">
        <v>2010</v>
      </c>
      <c r="C20" s="147">
        <v>226</v>
      </c>
      <c r="D20" s="147">
        <v>0</v>
      </c>
      <c r="E20" s="148" t="s">
        <v>52</v>
      </c>
      <c r="F20" s="147">
        <v>51</v>
      </c>
      <c r="G20" s="148">
        <f t="shared" si="2"/>
        <v>22.566371681415927</v>
      </c>
      <c r="H20" s="147">
        <v>56</v>
      </c>
      <c r="I20" s="265">
        <f t="shared" si="3"/>
        <v>24.778761061946902</v>
      </c>
    </row>
    <row r="21" spans="1:11" s="82" customFormat="1" ht="16.5" customHeight="1" thickBot="1">
      <c r="A21" s="853"/>
      <c r="B21" s="258">
        <v>2011</v>
      </c>
      <c r="C21" s="259">
        <v>183</v>
      </c>
      <c r="D21" s="259">
        <v>0</v>
      </c>
      <c r="E21" s="260" t="s">
        <v>52</v>
      </c>
      <c r="F21" s="259">
        <v>34</v>
      </c>
      <c r="G21" s="260">
        <f t="shared" si="2"/>
        <v>18.579234972677597</v>
      </c>
      <c r="H21" s="259">
        <v>46</v>
      </c>
      <c r="I21" s="261">
        <f t="shared" si="3"/>
        <v>25.136612021857925</v>
      </c>
    </row>
    <row r="22" spans="1:11" ht="17.100000000000001" customHeight="1" thickTop="1">
      <c r="A22" s="854" t="s">
        <v>14</v>
      </c>
      <c r="B22" s="249">
        <v>2007</v>
      </c>
      <c r="C22" s="250">
        <v>27067</v>
      </c>
      <c r="D22" s="250">
        <v>1923</v>
      </c>
      <c r="E22" s="251">
        <f>D22/C22*100</f>
        <v>7.1045923079765023</v>
      </c>
      <c r="F22" s="250">
        <v>3560</v>
      </c>
      <c r="G22" s="251">
        <f t="shared" si="2"/>
        <v>13.152547382421398</v>
      </c>
      <c r="H22" s="250">
        <v>1339</v>
      </c>
      <c r="I22" s="252">
        <f t="shared" si="3"/>
        <v>4.9469834115343403</v>
      </c>
    </row>
    <row r="23" spans="1:11" ht="17.100000000000001" customHeight="1">
      <c r="A23" s="852"/>
      <c r="B23" s="247">
        <v>2008</v>
      </c>
      <c r="C23" s="77">
        <v>28681</v>
      </c>
      <c r="D23" s="77">
        <v>2126</v>
      </c>
      <c r="E23" s="78">
        <f>D23/C23*100</f>
        <v>7.4125727833757535</v>
      </c>
      <c r="F23" s="77">
        <v>4055</v>
      </c>
      <c r="G23" s="78">
        <f t="shared" si="2"/>
        <v>14.138279697360623</v>
      </c>
      <c r="H23" s="77">
        <v>8013</v>
      </c>
      <c r="I23" s="239">
        <f t="shared" si="3"/>
        <v>27.938356403193755</v>
      </c>
    </row>
    <row r="24" spans="1:11" ht="17.100000000000001" customHeight="1">
      <c r="A24" s="852"/>
      <c r="B24" s="247">
        <v>2009</v>
      </c>
      <c r="C24" s="77">
        <v>30953</v>
      </c>
      <c r="D24" s="77">
        <v>2026</v>
      </c>
      <c r="E24" s="78">
        <f>D24/C24*100</f>
        <v>6.5454075533873928</v>
      </c>
      <c r="F24" s="77">
        <v>4582</v>
      </c>
      <c r="G24" s="78">
        <f t="shared" si="2"/>
        <v>14.803088553613545</v>
      </c>
      <c r="H24" s="77">
        <v>9144</v>
      </c>
      <c r="I24" s="239">
        <f t="shared" si="3"/>
        <v>29.541563014893548</v>
      </c>
    </row>
    <row r="25" spans="1:11" ht="17.100000000000001" customHeight="1">
      <c r="A25" s="852"/>
      <c r="B25" s="247">
        <v>2010</v>
      </c>
      <c r="C25" s="77">
        <v>31179</v>
      </c>
      <c r="D25" s="77">
        <v>1748</v>
      </c>
      <c r="E25" s="78">
        <f>D25/C25*100</f>
        <v>5.6063375990249842</v>
      </c>
      <c r="F25" s="77">
        <v>4600</v>
      </c>
      <c r="G25" s="78">
        <f t="shared" si="2"/>
        <v>14.75351999743417</v>
      </c>
      <c r="H25" s="77">
        <v>9881</v>
      </c>
      <c r="I25" s="239">
        <f t="shared" si="3"/>
        <v>31.691202411879793</v>
      </c>
    </row>
    <row r="26" spans="1:11" ht="17.100000000000001" customHeight="1" thickBot="1">
      <c r="A26" s="855"/>
      <c r="B26" s="248">
        <v>2011</v>
      </c>
      <c r="C26" s="262">
        <v>30110</v>
      </c>
      <c r="D26" s="262">
        <v>1711</v>
      </c>
      <c r="E26" s="263">
        <v>5.682497509133178</v>
      </c>
      <c r="F26" s="262">
        <v>4636</v>
      </c>
      <c r="G26" s="263">
        <v>15.396878113583526</v>
      </c>
      <c r="H26" s="262">
        <v>9420</v>
      </c>
      <c r="I26" s="264">
        <v>31.285287279973428</v>
      </c>
      <c r="K26" s="79"/>
    </row>
    <row r="27" spans="1:11" ht="13.5" thickTop="1"/>
  </sheetData>
  <mergeCells count="14">
    <mergeCell ref="A7:A11"/>
    <mergeCell ref="A12:A16"/>
    <mergeCell ref="A17:A21"/>
    <mergeCell ref="A22:A26"/>
    <mergeCell ref="A1:I1"/>
    <mergeCell ref="A2:I2"/>
    <mergeCell ref="A3:I3"/>
    <mergeCell ref="A4:I4"/>
    <mergeCell ref="A5:A6"/>
    <mergeCell ref="B5:B6"/>
    <mergeCell ref="C5:C6"/>
    <mergeCell ref="D5:E5"/>
    <mergeCell ref="F5:G5"/>
    <mergeCell ref="H5:I5"/>
  </mergeCells>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2.xml><?xml version="1.0" encoding="utf-8"?>
<worksheet xmlns="http://schemas.openxmlformats.org/spreadsheetml/2006/main" xmlns:r="http://schemas.openxmlformats.org/officeDocument/2006/relationships">
  <dimension ref="A1:H28"/>
  <sheetViews>
    <sheetView zoomScaleNormal="100" workbookViewId="0">
      <selection activeCell="D18" sqref="D18"/>
    </sheetView>
  </sheetViews>
  <sheetFormatPr defaultRowHeight="12.75"/>
  <cols>
    <col min="1" max="1" width="12.7109375" customWidth="1"/>
    <col min="2" max="8" width="10.7109375" customWidth="1"/>
  </cols>
  <sheetData>
    <row r="1" spans="1:8" ht="15.95" customHeight="1">
      <c r="A1" s="816" t="s">
        <v>0</v>
      </c>
      <c r="B1" s="816"/>
      <c r="C1" s="816"/>
      <c r="D1" s="816"/>
      <c r="E1" s="816"/>
      <c r="F1" s="816"/>
      <c r="G1" s="816"/>
      <c r="H1" s="816"/>
    </row>
    <row r="2" spans="1:8" ht="15.95" customHeight="1">
      <c r="A2" s="816" t="s">
        <v>2</v>
      </c>
      <c r="B2" s="816"/>
      <c r="C2" s="816"/>
      <c r="D2" s="816"/>
      <c r="E2" s="816"/>
      <c r="F2" s="816"/>
      <c r="G2" s="816"/>
      <c r="H2" s="816"/>
    </row>
    <row r="3" spans="1:8" ht="15.95" customHeight="1" thickBot="1">
      <c r="A3" s="817"/>
      <c r="B3" s="817"/>
      <c r="C3" s="817"/>
      <c r="D3" s="817"/>
      <c r="E3" s="817"/>
      <c r="F3" s="817"/>
      <c r="G3" s="817"/>
      <c r="H3" s="817"/>
    </row>
    <row r="4" spans="1:8" ht="15.95" customHeight="1" thickTop="1">
      <c r="A4" s="813" t="s">
        <v>3</v>
      </c>
      <c r="B4" s="818" t="s">
        <v>15</v>
      </c>
      <c r="C4" s="821" t="s">
        <v>5</v>
      </c>
      <c r="D4" s="821"/>
      <c r="E4" s="821"/>
      <c r="F4" s="821"/>
      <c r="G4" s="821"/>
      <c r="H4" s="822"/>
    </row>
    <row r="5" spans="1:8" ht="15.95" customHeight="1">
      <c r="A5" s="811"/>
      <c r="B5" s="819"/>
      <c r="C5" s="823" t="s">
        <v>8</v>
      </c>
      <c r="D5" s="823"/>
      <c r="E5" s="823" t="s">
        <v>16</v>
      </c>
      <c r="F5" s="823"/>
      <c r="G5" s="823" t="s">
        <v>17</v>
      </c>
      <c r="H5" s="824"/>
    </row>
    <row r="6" spans="1:8" ht="15.95" customHeight="1" thickBot="1">
      <c r="A6" s="814"/>
      <c r="B6" s="820"/>
      <c r="C6" s="421" t="s">
        <v>10</v>
      </c>
      <c r="D6" s="421" t="s">
        <v>11</v>
      </c>
      <c r="E6" s="421" t="s">
        <v>10</v>
      </c>
      <c r="F6" s="421" t="s">
        <v>11</v>
      </c>
      <c r="G6" s="421" t="s">
        <v>10</v>
      </c>
      <c r="H6" s="175" t="s">
        <v>11</v>
      </c>
    </row>
    <row r="7" spans="1:8" ht="15.95" customHeight="1" thickTop="1">
      <c r="A7" s="825" t="s">
        <v>18</v>
      </c>
      <c r="B7" s="369">
        <v>2007</v>
      </c>
      <c r="C7" s="309">
        <v>4660</v>
      </c>
      <c r="D7" s="309">
        <v>5253</v>
      </c>
      <c r="E7" s="309">
        <v>3968</v>
      </c>
      <c r="F7" s="309">
        <v>4440</v>
      </c>
      <c r="G7" s="309">
        <v>3165</v>
      </c>
      <c r="H7" s="433">
        <v>3877</v>
      </c>
    </row>
    <row r="8" spans="1:8" ht="15.95" customHeight="1">
      <c r="A8" s="811"/>
      <c r="B8" s="314">
        <v>2008</v>
      </c>
      <c r="C8" s="33">
        <v>4549</v>
      </c>
      <c r="D8" s="33">
        <v>5073</v>
      </c>
      <c r="E8" s="33">
        <v>4506</v>
      </c>
      <c r="F8" s="33">
        <v>5087</v>
      </c>
      <c r="G8" s="33">
        <v>3208</v>
      </c>
      <c r="H8" s="427">
        <v>3863</v>
      </c>
    </row>
    <row r="9" spans="1:8" ht="15.95" customHeight="1">
      <c r="A9" s="811"/>
      <c r="B9" s="314">
        <v>2009</v>
      </c>
      <c r="C9" s="33">
        <v>5093</v>
      </c>
      <c r="D9" s="33">
        <v>5660</v>
      </c>
      <c r="E9" s="33">
        <v>4948</v>
      </c>
      <c r="F9" s="33">
        <v>5510</v>
      </c>
      <c r="G9" s="33">
        <v>3353</v>
      </c>
      <c r="H9" s="427">
        <v>4013</v>
      </c>
    </row>
    <row r="10" spans="1:8" ht="15.95" customHeight="1">
      <c r="A10" s="811"/>
      <c r="B10" s="314">
        <v>2010</v>
      </c>
      <c r="C10" s="89">
        <v>5190</v>
      </c>
      <c r="D10" s="89">
        <v>5858</v>
      </c>
      <c r="E10" s="89">
        <v>5119</v>
      </c>
      <c r="F10" s="89">
        <v>5712</v>
      </c>
      <c r="G10" s="89">
        <v>3424</v>
      </c>
      <c r="H10" s="428">
        <v>4159</v>
      </c>
    </row>
    <row r="11" spans="1:8" ht="15.95" customHeight="1">
      <c r="A11" s="811"/>
      <c r="B11" s="314">
        <v>2011</v>
      </c>
      <c r="C11" s="33">
        <v>4949</v>
      </c>
      <c r="D11" s="33">
        <v>5538</v>
      </c>
      <c r="E11" s="33">
        <v>5045</v>
      </c>
      <c r="F11" s="33">
        <v>5622</v>
      </c>
      <c r="G11" s="33">
        <v>3328</v>
      </c>
      <c r="H11" s="427">
        <v>4075</v>
      </c>
    </row>
    <row r="12" spans="1:8" ht="15.95" customHeight="1">
      <c r="A12" s="811" t="s">
        <v>19</v>
      </c>
      <c r="B12" s="314">
        <v>2007</v>
      </c>
      <c r="C12" s="33">
        <v>3143</v>
      </c>
      <c r="D12" s="33">
        <v>3655</v>
      </c>
      <c r="E12" s="33">
        <v>3007</v>
      </c>
      <c r="F12" s="33">
        <v>3486</v>
      </c>
      <c r="G12" s="33">
        <v>2025</v>
      </c>
      <c r="H12" s="427">
        <v>2634</v>
      </c>
    </row>
    <row r="13" spans="1:8" ht="15.95" customHeight="1">
      <c r="A13" s="811"/>
      <c r="B13" s="314">
        <v>2008</v>
      </c>
      <c r="C13" s="33">
        <v>3328</v>
      </c>
      <c r="D13" s="33">
        <v>3834</v>
      </c>
      <c r="E13" s="33">
        <v>3290</v>
      </c>
      <c r="F13" s="33">
        <v>3840</v>
      </c>
      <c r="G13" s="33">
        <v>2025</v>
      </c>
      <c r="H13" s="427">
        <v>2586</v>
      </c>
    </row>
    <row r="14" spans="1:8" ht="15.95" customHeight="1">
      <c r="A14" s="811"/>
      <c r="B14" s="314">
        <v>2009</v>
      </c>
      <c r="C14" s="33">
        <v>3695</v>
      </c>
      <c r="D14" s="33">
        <v>4158</v>
      </c>
      <c r="E14" s="33">
        <v>3573</v>
      </c>
      <c r="F14" s="33">
        <v>4089</v>
      </c>
      <c r="G14" s="33">
        <v>2147</v>
      </c>
      <c r="H14" s="427">
        <v>2655</v>
      </c>
    </row>
    <row r="15" spans="1:8" ht="15.95" customHeight="1">
      <c r="A15" s="811"/>
      <c r="B15" s="314">
        <v>2010</v>
      </c>
      <c r="C15" s="89">
        <v>3716</v>
      </c>
      <c r="D15" s="89">
        <v>4167</v>
      </c>
      <c r="E15" s="89">
        <v>3723</v>
      </c>
      <c r="F15" s="89">
        <v>4123</v>
      </c>
      <c r="G15" s="89">
        <v>2140</v>
      </c>
      <c r="H15" s="428">
        <v>2699</v>
      </c>
    </row>
    <row r="16" spans="1:8" ht="15.95" customHeight="1">
      <c r="A16" s="811"/>
      <c r="B16" s="314">
        <v>2011</v>
      </c>
      <c r="C16" s="33">
        <v>3294</v>
      </c>
      <c r="D16" s="33">
        <v>3737</v>
      </c>
      <c r="E16" s="33">
        <v>3586</v>
      </c>
      <c r="F16" s="33">
        <v>4007</v>
      </c>
      <c r="G16" s="33">
        <v>1848</v>
      </c>
      <c r="H16" s="427">
        <v>2429</v>
      </c>
    </row>
    <row r="17" spans="1:8" ht="15.95" customHeight="1">
      <c r="A17" s="811" t="s">
        <v>20</v>
      </c>
      <c r="B17" s="314">
        <v>2007</v>
      </c>
      <c r="C17" s="33">
        <v>2453</v>
      </c>
      <c r="D17" s="33">
        <v>2772</v>
      </c>
      <c r="E17" s="33">
        <v>2590</v>
      </c>
      <c r="F17" s="33">
        <v>2990</v>
      </c>
      <c r="G17" s="33">
        <v>1868</v>
      </c>
      <c r="H17" s="427">
        <v>2331</v>
      </c>
    </row>
    <row r="18" spans="1:8" ht="15.95" customHeight="1">
      <c r="A18" s="811"/>
      <c r="B18" s="314">
        <v>2008</v>
      </c>
      <c r="C18" s="33">
        <v>2877</v>
      </c>
      <c r="D18" s="33">
        <v>3264</v>
      </c>
      <c r="E18" s="33">
        <v>2899</v>
      </c>
      <c r="F18" s="33">
        <v>3314</v>
      </c>
      <c r="G18" s="33">
        <v>1936</v>
      </c>
      <c r="H18" s="427">
        <v>2400</v>
      </c>
    </row>
    <row r="19" spans="1:8" ht="15.95" customHeight="1">
      <c r="A19" s="811"/>
      <c r="B19" s="314">
        <v>2009</v>
      </c>
      <c r="C19" s="33">
        <v>3194</v>
      </c>
      <c r="D19" s="33">
        <v>3573</v>
      </c>
      <c r="E19" s="33">
        <v>3095</v>
      </c>
      <c r="F19" s="33">
        <v>3530</v>
      </c>
      <c r="G19" s="33">
        <v>2035</v>
      </c>
      <c r="H19" s="427">
        <v>2443</v>
      </c>
    </row>
    <row r="20" spans="1:8" ht="15.95" customHeight="1">
      <c r="A20" s="811"/>
      <c r="B20" s="314">
        <v>2010</v>
      </c>
      <c r="C20" s="89">
        <v>3223</v>
      </c>
      <c r="D20" s="89">
        <v>3633</v>
      </c>
      <c r="E20" s="89">
        <v>3330</v>
      </c>
      <c r="F20" s="89">
        <v>3763</v>
      </c>
      <c r="G20" s="89">
        <v>1928</v>
      </c>
      <c r="H20" s="428">
        <v>2313</v>
      </c>
    </row>
    <row r="21" spans="1:8" ht="15.95" customHeight="1" thickBot="1">
      <c r="A21" s="812"/>
      <c r="B21" s="370">
        <v>2011</v>
      </c>
      <c r="C21" s="435">
        <v>3017</v>
      </c>
      <c r="D21" s="435">
        <v>3353</v>
      </c>
      <c r="E21" s="435">
        <v>3117</v>
      </c>
      <c r="F21" s="435">
        <v>3505</v>
      </c>
      <c r="G21" s="435">
        <v>1828</v>
      </c>
      <c r="H21" s="436">
        <v>2161</v>
      </c>
    </row>
    <row r="22" spans="1:8" ht="15.95" customHeight="1" thickTop="1">
      <c r="A22" s="813" t="s">
        <v>14</v>
      </c>
      <c r="B22" s="418">
        <v>2007</v>
      </c>
      <c r="C22" s="437">
        <v>30484</v>
      </c>
      <c r="D22" s="437">
        <v>36692</v>
      </c>
      <c r="E22" s="437">
        <v>29360</v>
      </c>
      <c r="F22" s="437">
        <v>35656</v>
      </c>
      <c r="G22" s="437">
        <v>19249</v>
      </c>
      <c r="H22" s="438">
        <v>25448</v>
      </c>
    </row>
    <row r="23" spans="1:8" ht="15.95" customHeight="1">
      <c r="A23" s="811"/>
      <c r="B23" s="420">
        <v>2008</v>
      </c>
      <c r="C23" s="70">
        <v>31839</v>
      </c>
      <c r="D23" s="70">
        <v>38074</v>
      </c>
      <c r="E23" s="70">
        <v>32117</v>
      </c>
      <c r="F23" s="70">
        <v>38548</v>
      </c>
      <c r="G23" s="70">
        <v>18976</v>
      </c>
      <c r="H23" s="429">
        <v>24986</v>
      </c>
    </row>
    <row r="24" spans="1:8" ht="15.95" customHeight="1">
      <c r="A24" s="811"/>
      <c r="B24" s="420">
        <v>2009</v>
      </c>
      <c r="C24" s="70">
        <v>34929</v>
      </c>
      <c r="D24" s="70">
        <v>41169</v>
      </c>
      <c r="E24" s="70">
        <v>34837</v>
      </c>
      <c r="F24" s="70">
        <v>41384</v>
      </c>
      <c r="G24" s="70">
        <v>19068</v>
      </c>
      <c r="H24" s="429">
        <v>24771</v>
      </c>
    </row>
    <row r="25" spans="1:8" ht="15.95" customHeight="1">
      <c r="A25" s="811"/>
      <c r="B25" s="420">
        <v>2010</v>
      </c>
      <c r="C25" s="90">
        <v>34703</v>
      </c>
      <c r="D25" s="90">
        <v>40980</v>
      </c>
      <c r="E25" s="90">
        <v>35561</v>
      </c>
      <c r="F25" s="90">
        <v>41870</v>
      </c>
      <c r="G25" s="90">
        <v>18210</v>
      </c>
      <c r="H25" s="430">
        <v>23881</v>
      </c>
    </row>
    <row r="26" spans="1:8" ht="15.95" customHeight="1" thickBot="1">
      <c r="A26" s="814"/>
      <c r="B26" s="419">
        <v>2011</v>
      </c>
      <c r="C26" s="431">
        <v>33188</v>
      </c>
      <c r="D26" s="431">
        <v>39678</v>
      </c>
      <c r="E26" s="431">
        <v>34130</v>
      </c>
      <c r="F26" s="431">
        <v>40649</v>
      </c>
      <c r="G26" s="431">
        <v>17268</v>
      </c>
      <c r="H26" s="432">
        <v>22910</v>
      </c>
    </row>
    <row r="27" spans="1:8" ht="15.95" customHeight="1" thickTop="1">
      <c r="A27" s="31"/>
      <c r="B27" s="3"/>
      <c r="C27" s="3"/>
      <c r="D27" s="3"/>
      <c r="E27" s="3"/>
      <c r="F27" s="3"/>
      <c r="G27" s="3"/>
    </row>
    <row r="28" spans="1:8" ht="15.95" customHeight="1">
      <c r="B28" s="815" t="s">
        <v>248</v>
      </c>
      <c r="C28" s="815"/>
      <c r="D28" s="815"/>
      <c r="E28" s="16"/>
      <c r="F28" s="16"/>
      <c r="G28" s="16"/>
    </row>
  </sheetData>
  <mergeCells count="14">
    <mergeCell ref="A12:A16"/>
    <mergeCell ref="A17:A21"/>
    <mergeCell ref="A22:A26"/>
    <mergeCell ref="B28:D28"/>
    <mergeCell ref="A1:H1"/>
    <mergeCell ref="A2:H2"/>
    <mergeCell ref="A3:H3"/>
    <mergeCell ref="A4:A6"/>
    <mergeCell ref="B4:B6"/>
    <mergeCell ref="C4:H4"/>
    <mergeCell ref="C5:D5"/>
    <mergeCell ref="E5:F5"/>
    <mergeCell ref="G5:H5"/>
    <mergeCell ref="A7:A11"/>
  </mergeCells>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20.xml><?xml version="1.0" encoding="utf-8"?>
<worksheet xmlns="http://schemas.openxmlformats.org/spreadsheetml/2006/main" xmlns:r="http://schemas.openxmlformats.org/officeDocument/2006/relationships">
  <sheetPr codeName="List37"/>
  <dimension ref="A1:P32"/>
  <sheetViews>
    <sheetView topLeftCell="A2" zoomScaleNormal="100" zoomScaleSheetLayoutView="100" workbookViewId="0">
      <selection activeCell="D18" sqref="D18"/>
    </sheetView>
  </sheetViews>
  <sheetFormatPr defaultRowHeight="12.75"/>
  <cols>
    <col min="1" max="1" width="10.42578125" customWidth="1"/>
    <col min="2" max="3" width="8.140625" customWidth="1"/>
    <col min="4" max="4" width="6.28515625" customWidth="1"/>
    <col min="5" max="5" width="8.140625" customWidth="1"/>
    <col min="6" max="6" width="6.28515625" customWidth="1"/>
    <col min="7" max="7" width="8.140625" customWidth="1"/>
    <col min="8" max="8" width="6.28515625" customWidth="1"/>
    <col min="9" max="9" width="8.140625" customWidth="1"/>
    <col min="10" max="10" width="6.28515625" customWidth="1"/>
    <col min="11" max="16" width="8.140625" customWidth="1"/>
  </cols>
  <sheetData>
    <row r="1" spans="1:16" ht="16.5" customHeight="1">
      <c r="A1" s="867" t="s">
        <v>34</v>
      </c>
      <c r="B1" s="867"/>
      <c r="C1" s="867"/>
      <c r="D1" s="867"/>
      <c r="E1" s="867"/>
      <c r="F1" s="867"/>
      <c r="G1" s="867"/>
      <c r="H1" s="867"/>
      <c r="I1" s="867"/>
      <c r="J1" s="867"/>
      <c r="K1" s="867"/>
      <c r="L1" s="867"/>
      <c r="M1" s="867"/>
      <c r="N1" s="867"/>
      <c r="O1" s="867"/>
      <c r="P1" s="867"/>
    </row>
    <row r="2" spans="1:16" ht="16.5" customHeight="1">
      <c r="A2" s="829" t="s">
        <v>124</v>
      </c>
      <c r="B2" s="829"/>
      <c r="C2" s="829"/>
      <c r="D2" s="829"/>
      <c r="E2" s="829"/>
      <c r="F2" s="829"/>
      <c r="G2" s="829"/>
      <c r="H2" s="829"/>
      <c r="I2" s="829"/>
      <c r="J2" s="829"/>
      <c r="K2" s="829"/>
      <c r="L2" s="829"/>
      <c r="M2" s="829"/>
      <c r="N2" s="829"/>
      <c r="O2" s="829"/>
      <c r="P2" s="829"/>
    </row>
    <row r="3" spans="1:16" ht="16.5" customHeight="1">
      <c r="A3" s="829" t="s">
        <v>297</v>
      </c>
      <c r="B3" s="829"/>
      <c r="C3" s="829"/>
      <c r="D3" s="829"/>
      <c r="E3" s="829"/>
      <c r="F3" s="829"/>
      <c r="G3" s="829"/>
      <c r="H3" s="829"/>
      <c r="I3" s="829"/>
      <c r="J3" s="829"/>
      <c r="K3" s="829"/>
      <c r="L3" s="829"/>
      <c r="M3" s="829"/>
      <c r="N3" s="829"/>
      <c r="O3" s="829"/>
      <c r="P3" s="829"/>
    </row>
    <row r="4" spans="1:16" ht="20.100000000000001" customHeight="1"/>
    <row r="5" spans="1:16" s="25" customFormat="1" ht="16.5" customHeight="1">
      <c r="A5" s="829" t="s">
        <v>106</v>
      </c>
      <c r="B5" s="829"/>
      <c r="C5" s="829"/>
      <c r="D5" s="829"/>
      <c r="E5" s="829"/>
      <c r="F5" s="829"/>
      <c r="G5" s="829"/>
      <c r="H5" s="829"/>
      <c r="I5" s="829"/>
      <c r="J5" s="829"/>
      <c r="K5" s="829"/>
      <c r="L5" s="829"/>
      <c r="M5" s="829"/>
      <c r="N5" s="829"/>
      <c r="O5" s="829"/>
      <c r="P5" s="829"/>
    </row>
    <row r="6" spans="1:16" s="25" customFormat="1" ht="20.100000000000001" customHeight="1" thickBot="1">
      <c r="A6" s="837"/>
      <c r="B6" s="869"/>
      <c r="C6" s="869"/>
      <c r="D6" s="870"/>
      <c r="E6" s="837"/>
      <c r="F6" s="871"/>
      <c r="G6" s="837"/>
      <c r="H6" s="871"/>
      <c r="I6" s="837"/>
      <c r="J6" s="871"/>
      <c r="K6" s="837"/>
      <c r="L6" s="837"/>
      <c r="M6" s="837"/>
      <c r="N6" s="837"/>
      <c r="O6" s="837"/>
      <c r="P6" s="837"/>
    </row>
    <row r="7" spans="1:16" s="25" customFormat="1" ht="42" customHeight="1" thickTop="1">
      <c r="A7" s="813" t="s">
        <v>3</v>
      </c>
      <c r="B7" s="818" t="s">
        <v>80</v>
      </c>
      <c r="C7" s="821" t="s">
        <v>81</v>
      </c>
      <c r="D7" s="821"/>
      <c r="E7" s="821"/>
      <c r="F7" s="872"/>
      <c r="G7" s="821"/>
      <c r="H7" s="872"/>
      <c r="I7" s="821"/>
      <c r="J7" s="872"/>
      <c r="K7" s="821" t="s">
        <v>121</v>
      </c>
      <c r="L7" s="821"/>
      <c r="M7" s="821"/>
      <c r="N7" s="821"/>
      <c r="O7" s="821" t="s">
        <v>53</v>
      </c>
      <c r="P7" s="868"/>
    </row>
    <row r="8" spans="1:16" s="25" customFormat="1" ht="64.5" thickBot="1">
      <c r="A8" s="814"/>
      <c r="B8" s="820"/>
      <c r="C8" s="425" t="s">
        <v>57</v>
      </c>
      <c r="D8" s="465" t="s">
        <v>44</v>
      </c>
      <c r="E8" s="425" t="s">
        <v>12</v>
      </c>
      <c r="F8" s="466" t="s">
        <v>44</v>
      </c>
      <c r="G8" s="425" t="s">
        <v>83</v>
      </c>
      <c r="H8" s="466" t="s">
        <v>44</v>
      </c>
      <c r="I8" s="425" t="s">
        <v>84</v>
      </c>
      <c r="J8" s="466" t="s">
        <v>44</v>
      </c>
      <c r="K8" s="425" t="s">
        <v>85</v>
      </c>
      <c r="L8" s="425" t="s">
        <v>86</v>
      </c>
      <c r="M8" s="425" t="s">
        <v>87</v>
      </c>
      <c r="N8" s="425" t="s">
        <v>88</v>
      </c>
      <c r="O8" s="475" t="s">
        <v>107</v>
      </c>
      <c r="P8" s="175" t="s">
        <v>108</v>
      </c>
    </row>
    <row r="9" spans="1:16" s="25" customFormat="1" ht="20.100000000000001" customHeight="1" thickTop="1">
      <c r="A9" s="426" t="s">
        <v>18</v>
      </c>
      <c r="B9" s="467">
        <v>678</v>
      </c>
      <c r="C9" s="205">
        <v>154</v>
      </c>
      <c r="D9" s="503">
        <f>C9/B9*100</f>
        <v>22.713864306784661</v>
      </c>
      <c r="E9" s="205">
        <v>395</v>
      </c>
      <c r="F9" s="503">
        <f>E9/B9*100</f>
        <v>58.259587020648972</v>
      </c>
      <c r="G9" s="205">
        <v>84</v>
      </c>
      <c r="H9" s="503">
        <f>G9/B9*100</f>
        <v>12.389380530973451</v>
      </c>
      <c r="I9" s="205">
        <v>43</v>
      </c>
      <c r="J9" s="503">
        <f>I9/B9*100</f>
        <v>6.3421828908554581</v>
      </c>
      <c r="K9" s="205">
        <v>15</v>
      </c>
      <c r="L9" s="205">
        <v>72</v>
      </c>
      <c r="M9" s="205">
        <v>186</v>
      </c>
      <c r="N9" s="205">
        <v>13</v>
      </c>
      <c r="O9" s="480">
        <v>1</v>
      </c>
      <c r="P9" s="476">
        <v>87</v>
      </c>
    </row>
    <row r="10" spans="1:16" s="25" customFormat="1" ht="20.100000000000001" customHeight="1">
      <c r="A10" s="423" t="s">
        <v>19</v>
      </c>
      <c r="B10" s="468">
        <v>394</v>
      </c>
      <c r="C10" s="11">
        <v>97</v>
      </c>
      <c r="D10" s="504">
        <f t="shared" ref="D10:D17" si="0">C10/B10*100</f>
        <v>24.61928934010152</v>
      </c>
      <c r="E10" s="11">
        <v>240</v>
      </c>
      <c r="F10" s="504">
        <f t="shared" ref="F10:F16" si="1">E10/B10*100</f>
        <v>60.913705583756354</v>
      </c>
      <c r="G10" s="11">
        <v>22</v>
      </c>
      <c r="H10" s="504">
        <f t="shared" ref="H10:H16" si="2">G10/B10*100</f>
        <v>5.5837563451776653</v>
      </c>
      <c r="I10" s="12">
        <v>35</v>
      </c>
      <c r="J10" s="504">
        <f t="shared" ref="J10:J16" si="3">I10/B10*100</f>
        <v>8.8832487309644677</v>
      </c>
      <c r="K10" s="11">
        <v>10</v>
      </c>
      <c r="L10" s="12">
        <v>45</v>
      </c>
      <c r="M10" s="12">
        <v>104</v>
      </c>
      <c r="N10" s="12">
        <v>24</v>
      </c>
      <c r="O10" s="424">
        <v>2</v>
      </c>
      <c r="P10" s="477">
        <v>129</v>
      </c>
    </row>
    <row r="11" spans="1:16" s="25" customFormat="1" ht="20.100000000000001" customHeight="1">
      <c r="A11" s="423" t="s">
        <v>20</v>
      </c>
      <c r="B11" s="468">
        <v>374</v>
      </c>
      <c r="C11" s="11">
        <v>56</v>
      </c>
      <c r="D11" s="504">
        <f t="shared" si="0"/>
        <v>14.973262032085561</v>
      </c>
      <c r="E11" s="11">
        <v>264</v>
      </c>
      <c r="F11" s="504">
        <f t="shared" si="1"/>
        <v>70.588235294117652</v>
      </c>
      <c r="G11" s="11">
        <v>23</v>
      </c>
      <c r="H11" s="504">
        <f t="shared" si="2"/>
        <v>6.1497326203208562</v>
      </c>
      <c r="I11" s="12">
        <v>30</v>
      </c>
      <c r="J11" s="504">
        <f t="shared" si="3"/>
        <v>8.0213903743315509</v>
      </c>
      <c r="K11" s="11">
        <v>19</v>
      </c>
      <c r="L11" s="12">
        <v>38</v>
      </c>
      <c r="M11" s="12">
        <v>45</v>
      </c>
      <c r="N11" s="12">
        <v>34</v>
      </c>
      <c r="O11" s="424">
        <v>5</v>
      </c>
      <c r="P11" s="477">
        <v>90</v>
      </c>
    </row>
    <row r="12" spans="1:16" s="25" customFormat="1" ht="20.100000000000001" customHeight="1">
      <c r="A12" s="423" t="s">
        <v>21</v>
      </c>
      <c r="B12" s="468">
        <v>463</v>
      </c>
      <c r="C12" s="11">
        <v>85</v>
      </c>
      <c r="D12" s="504">
        <f t="shared" si="0"/>
        <v>18.358531317494599</v>
      </c>
      <c r="E12" s="11">
        <v>304</v>
      </c>
      <c r="F12" s="504">
        <f t="shared" si="1"/>
        <v>65.658747300215978</v>
      </c>
      <c r="G12" s="11">
        <v>34</v>
      </c>
      <c r="H12" s="504">
        <f t="shared" si="2"/>
        <v>7.3434125269978408</v>
      </c>
      <c r="I12" s="12">
        <v>35</v>
      </c>
      <c r="J12" s="504">
        <f t="shared" si="3"/>
        <v>7.5593952483801292</v>
      </c>
      <c r="K12" s="11">
        <v>16</v>
      </c>
      <c r="L12" s="12">
        <v>51</v>
      </c>
      <c r="M12" s="12">
        <v>66</v>
      </c>
      <c r="N12" s="12">
        <v>34</v>
      </c>
      <c r="O12" s="424">
        <v>7</v>
      </c>
      <c r="P12" s="477">
        <v>172</v>
      </c>
    </row>
    <row r="13" spans="1:16" s="25" customFormat="1" ht="20.100000000000001" customHeight="1">
      <c r="A13" s="423" t="s">
        <v>22</v>
      </c>
      <c r="B13" s="468">
        <v>367</v>
      </c>
      <c r="C13" s="11">
        <v>48</v>
      </c>
      <c r="D13" s="504">
        <f t="shared" si="0"/>
        <v>13.079019073569482</v>
      </c>
      <c r="E13" s="11">
        <v>215</v>
      </c>
      <c r="F13" s="504">
        <f t="shared" si="1"/>
        <v>58.583106267029969</v>
      </c>
      <c r="G13" s="11">
        <v>68</v>
      </c>
      <c r="H13" s="504">
        <f t="shared" si="2"/>
        <v>18.528610354223432</v>
      </c>
      <c r="I13" s="12">
        <v>35</v>
      </c>
      <c r="J13" s="504">
        <f t="shared" si="3"/>
        <v>9.5367847411444142</v>
      </c>
      <c r="K13" s="11">
        <v>10</v>
      </c>
      <c r="L13" s="12">
        <v>29</v>
      </c>
      <c r="M13" s="12">
        <v>81</v>
      </c>
      <c r="N13" s="12">
        <v>49</v>
      </c>
      <c r="O13" s="424">
        <v>4</v>
      </c>
      <c r="P13" s="477">
        <v>148</v>
      </c>
    </row>
    <row r="14" spans="1:16" s="25" customFormat="1" ht="20.100000000000001" customHeight="1">
      <c r="A14" s="423" t="s">
        <v>23</v>
      </c>
      <c r="B14" s="468">
        <v>371</v>
      </c>
      <c r="C14" s="11">
        <v>50</v>
      </c>
      <c r="D14" s="504">
        <f t="shared" si="0"/>
        <v>13.477088948787062</v>
      </c>
      <c r="E14" s="11">
        <v>243</v>
      </c>
      <c r="F14" s="504">
        <f t="shared" si="1"/>
        <v>65.498652291105117</v>
      </c>
      <c r="G14" s="11">
        <v>41</v>
      </c>
      <c r="H14" s="504">
        <f t="shared" si="2"/>
        <v>11.05121293800539</v>
      </c>
      <c r="I14" s="12">
        <v>29</v>
      </c>
      <c r="J14" s="504">
        <f t="shared" si="3"/>
        <v>7.8167115902964959</v>
      </c>
      <c r="K14" s="11">
        <v>17</v>
      </c>
      <c r="L14" s="12">
        <v>30</v>
      </c>
      <c r="M14" s="12">
        <v>56</v>
      </c>
      <c r="N14" s="12">
        <v>48</v>
      </c>
      <c r="O14" s="424">
        <v>3</v>
      </c>
      <c r="P14" s="477">
        <v>139</v>
      </c>
    </row>
    <row r="15" spans="1:16" s="25" customFormat="1" ht="20.100000000000001" customHeight="1">
      <c r="A15" s="423" t="s">
        <v>12</v>
      </c>
      <c r="B15" s="468">
        <v>305</v>
      </c>
      <c r="C15" s="11">
        <v>44</v>
      </c>
      <c r="D15" s="504">
        <f t="shared" si="0"/>
        <v>14.426229508196723</v>
      </c>
      <c r="E15" s="11">
        <v>198</v>
      </c>
      <c r="F15" s="504">
        <f t="shared" si="1"/>
        <v>64.918032786885249</v>
      </c>
      <c r="G15" s="11">
        <v>35</v>
      </c>
      <c r="H15" s="504">
        <f t="shared" si="2"/>
        <v>11.475409836065573</v>
      </c>
      <c r="I15" s="12">
        <v>18</v>
      </c>
      <c r="J15" s="504">
        <f t="shared" si="3"/>
        <v>5.9016393442622954</v>
      </c>
      <c r="K15" s="11">
        <v>27</v>
      </c>
      <c r="L15" s="12">
        <v>18</v>
      </c>
      <c r="M15" s="12">
        <v>51</v>
      </c>
      <c r="N15" s="12">
        <v>45</v>
      </c>
      <c r="O15" s="424">
        <v>3</v>
      </c>
      <c r="P15" s="477">
        <v>169</v>
      </c>
    </row>
    <row r="16" spans="1:16" ht="20.100000000000001" customHeight="1">
      <c r="A16" s="423" t="s">
        <v>13</v>
      </c>
      <c r="B16" s="468">
        <v>414</v>
      </c>
      <c r="C16" s="11">
        <v>60</v>
      </c>
      <c r="D16" s="504">
        <f t="shared" si="0"/>
        <v>14.492753623188406</v>
      </c>
      <c r="E16" s="11">
        <v>299</v>
      </c>
      <c r="F16" s="504">
        <f t="shared" si="1"/>
        <v>72.222222222222214</v>
      </c>
      <c r="G16" s="11">
        <v>29</v>
      </c>
      <c r="H16" s="504">
        <f t="shared" si="2"/>
        <v>7.004830917874397</v>
      </c>
      <c r="I16" s="12">
        <v>20</v>
      </c>
      <c r="J16" s="504">
        <f t="shared" si="3"/>
        <v>4.8309178743961354</v>
      </c>
      <c r="K16" s="11">
        <v>22</v>
      </c>
      <c r="L16" s="12">
        <v>33</v>
      </c>
      <c r="M16" s="12">
        <v>99</v>
      </c>
      <c r="N16" s="12">
        <v>60</v>
      </c>
      <c r="O16" s="424">
        <v>3</v>
      </c>
      <c r="P16" s="477">
        <v>205</v>
      </c>
    </row>
    <row r="17" spans="1:16" ht="20.100000000000001" customHeight="1" thickBot="1">
      <c r="A17" s="469" t="s">
        <v>183</v>
      </c>
      <c r="B17" s="470">
        <v>6</v>
      </c>
      <c r="C17" s="208">
        <v>6</v>
      </c>
      <c r="D17" s="505">
        <f t="shared" si="0"/>
        <v>100</v>
      </c>
      <c r="E17" s="208">
        <v>0</v>
      </c>
      <c r="F17" s="505" t="s">
        <v>52</v>
      </c>
      <c r="G17" s="208">
        <v>0</v>
      </c>
      <c r="H17" s="505" t="s">
        <v>52</v>
      </c>
      <c r="I17" s="471">
        <v>0</v>
      </c>
      <c r="J17" s="505" t="s">
        <v>52</v>
      </c>
      <c r="K17" s="208">
        <v>0</v>
      </c>
      <c r="L17" s="471">
        <v>2</v>
      </c>
      <c r="M17" s="471">
        <v>3</v>
      </c>
      <c r="N17" s="471">
        <v>0</v>
      </c>
      <c r="O17" s="434">
        <v>6</v>
      </c>
      <c r="P17" s="478">
        <v>0</v>
      </c>
    </row>
    <row r="18" spans="1:16" ht="24" customHeight="1" thickTop="1" thickBot="1">
      <c r="A18" s="190" t="s">
        <v>14</v>
      </c>
      <c r="B18" s="472">
        <f>SUM(B9:B17)</f>
        <v>3372</v>
      </c>
      <c r="C18" s="210">
        <f>SUM(C9:C17)</f>
        <v>600</v>
      </c>
      <c r="D18" s="193">
        <f>C18/B18*100</f>
        <v>17.793594306049823</v>
      </c>
      <c r="E18" s="473">
        <f>SUM(E9:E17)</f>
        <v>2158</v>
      </c>
      <c r="F18" s="474">
        <f>E18/B18*100</f>
        <v>63.997627520759195</v>
      </c>
      <c r="G18" s="210">
        <f>SUM(G9:G17)</f>
        <v>336</v>
      </c>
      <c r="H18" s="474">
        <f>G18/B18*100</f>
        <v>9.9644128113879002</v>
      </c>
      <c r="I18" s="210">
        <f>SUM(I9:I17)</f>
        <v>245</v>
      </c>
      <c r="J18" s="474">
        <f>I18/B18*100</f>
        <v>7.265717674970344</v>
      </c>
      <c r="K18" s="210">
        <f t="shared" ref="K18:P18" si="4">SUM(K9:K17)</f>
        <v>136</v>
      </c>
      <c r="L18" s="210">
        <f t="shared" si="4"/>
        <v>318</v>
      </c>
      <c r="M18" s="210">
        <f t="shared" si="4"/>
        <v>691</v>
      </c>
      <c r="N18" s="210">
        <f t="shared" si="4"/>
        <v>307</v>
      </c>
      <c r="O18" s="398">
        <f t="shared" si="4"/>
        <v>34</v>
      </c>
      <c r="P18" s="479">
        <f t="shared" si="4"/>
        <v>1139</v>
      </c>
    </row>
    <row r="19" spans="1:16" ht="24" customHeight="1" thickTop="1">
      <c r="A19" s="19"/>
      <c r="B19" s="67"/>
      <c r="C19" s="65"/>
      <c r="D19" s="66"/>
      <c r="E19" s="67"/>
      <c r="F19" s="66"/>
      <c r="G19" s="65"/>
      <c r="H19" s="66"/>
      <c r="I19" s="67"/>
      <c r="J19" s="66"/>
      <c r="K19" s="65"/>
      <c r="L19" s="65"/>
      <c r="M19" s="20"/>
      <c r="N19" s="68"/>
      <c r="O19" s="69"/>
      <c r="P19" s="67"/>
    </row>
    <row r="26" spans="1:16">
      <c r="A26" s="53"/>
    </row>
    <row r="29" spans="1:16">
      <c r="A29" s="54"/>
    </row>
    <row r="30" spans="1:16">
      <c r="A30" s="55"/>
    </row>
    <row r="31" spans="1:16">
      <c r="A31" s="55"/>
    </row>
    <row r="32" spans="1:16">
      <c r="A32" s="55"/>
    </row>
  </sheetData>
  <mergeCells count="10">
    <mergeCell ref="A1:P1"/>
    <mergeCell ref="A2:P2"/>
    <mergeCell ref="A3:P3"/>
    <mergeCell ref="A5:P5"/>
    <mergeCell ref="O7:P7"/>
    <mergeCell ref="A6:P6"/>
    <mergeCell ref="C7:J7"/>
    <mergeCell ref="K7:N7"/>
    <mergeCell ref="A7:A8"/>
    <mergeCell ref="B7:B8"/>
  </mergeCells>
  <phoneticPr fontId="0"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D18 F18 H18 J18" formula="1"/>
  </ignoredErrors>
</worksheet>
</file>

<file path=xl/worksheets/sheet21.xml><?xml version="1.0" encoding="utf-8"?>
<worksheet xmlns="http://schemas.openxmlformats.org/spreadsheetml/2006/main" xmlns:r="http://schemas.openxmlformats.org/officeDocument/2006/relationships">
  <sheetPr codeName="List39"/>
  <dimension ref="A1:P32"/>
  <sheetViews>
    <sheetView zoomScaleNormal="100" zoomScaleSheetLayoutView="100" workbookViewId="0">
      <selection activeCell="D18" sqref="D18"/>
    </sheetView>
  </sheetViews>
  <sheetFormatPr defaultRowHeight="12.75"/>
  <cols>
    <col min="1" max="1" width="10.42578125" customWidth="1"/>
    <col min="2" max="3" width="8.140625" customWidth="1"/>
    <col min="4" max="4" width="6.28515625" customWidth="1"/>
    <col min="5" max="5" width="8.140625" customWidth="1"/>
    <col min="6" max="6" width="6.28515625" customWidth="1"/>
    <col min="7" max="7" width="8.140625" customWidth="1"/>
    <col min="8" max="8" width="6.28515625" customWidth="1"/>
    <col min="9" max="9" width="8.140625" customWidth="1"/>
    <col min="10" max="10" width="6.28515625" customWidth="1"/>
    <col min="11" max="16" width="8.140625" customWidth="1"/>
  </cols>
  <sheetData>
    <row r="1" spans="1:16" s="25" customFormat="1" ht="16.5" customHeight="1">
      <c r="A1" s="816" t="s">
        <v>109</v>
      </c>
      <c r="B1" s="816"/>
      <c r="C1" s="816"/>
      <c r="D1" s="816"/>
      <c r="E1" s="816"/>
      <c r="F1" s="816"/>
      <c r="G1" s="816"/>
      <c r="H1" s="816"/>
      <c r="I1" s="816"/>
      <c r="J1" s="816"/>
      <c r="K1" s="816"/>
      <c r="L1" s="816"/>
      <c r="M1" s="816"/>
      <c r="N1" s="816"/>
      <c r="O1" s="816"/>
      <c r="P1" s="816"/>
    </row>
    <row r="2" spans="1:16" s="25" customFormat="1" ht="20.100000000000001" customHeight="1" thickBot="1">
      <c r="A2" s="837"/>
      <c r="B2" s="837"/>
      <c r="C2" s="837"/>
      <c r="D2" s="837"/>
      <c r="E2" s="837"/>
      <c r="F2" s="837"/>
      <c r="G2" s="837"/>
      <c r="H2" s="837"/>
      <c r="I2" s="837"/>
      <c r="J2" s="837"/>
      <c r="K2" s="837"/>
      <c r="L2" s="837"/>
      <c r="M2" s="837"/>
      <c r="N2" s="837"/>
      <c r="O2" s="837"/>
      <c r="P2" s="837"/>
    </row>
    <row r="3" spans="1:16" s="25" customFormat="1" ht="42" customHeight="1" thickTop="1">
      <c r="A3" s="813" t="s">
        <v>3</v>
      </c>
      <c r="B3" s="818" t="s">
        <v>80</v>
      </c>
      <c r="C3" s="821" t="s">
        <v>81</v>
      </c>
      <c r="D3" s="821"/>
      <c r="E3" s="821"/>
      <c r="F3" s="821"/>
      <c r="G3" s="821"/>
      <c r="H3" s="821"/>
      <c r="I3" s="821"/>
      <c r="J3" s="821"/>
      <c r="K3" s="821" t="s">
        <v>121</v>
      </c>
      <c r="L3" s="821"/>
      <c r="M3" s="821"/>
      <c r="N3" s="821"/>
      <c r="O3" s="821" t="s">
        <v>101</v>
      </c>
      <c r="P3" s="822"/>
    </row>
    <row r="4" spans="1:16" s="25" customFormat="1" ht="42" customHeight="1" thickBot="1">
      <c r="A4" s="814"/>
      <c r="B4" s="820"/>
      <c r="C4" s="463" t="s">
        <v>57</v>
      </c>
      <c r="D4" s="463" t="s">
        <v>44</v>
      </c>
      <c r="E4" s="463" t="s">
        <v>12</v>
      </c>
      <c r="F4" s="463" t="s">
        <v>44</v>
      </c>
      <c r="G4" s="463" t="s">
        <v>83</v>
      </c>
      <c r="H4" s="463" t="s">
        <v>44</v>
      </c>
      <c r="I4" s="463" t="s">
        <v>84</v>
      </c>
      <c r="J4" s="463" t="s">
        <v>44</v>
      </c>
      <c r="K4" s="463" t="s">
        <v>85</v>
      </c>
      <c r="L4" s="463" t="s">
        <v>86</v>
      </c>
      <c r="M4" s="463" t="s">
        <v>87</v>
      </c>
      <c r="N4" s="463" t="s">
        <v>88</v>
      </c>
      <c r="O4" s="463" t="s">
        <v>110</v>
      </c>
      <c r="P4" s="175" t="s">
        <v>111</v>
      </c>
    </row>
    <row r="5" spans="1:16" s="25" customFormat="1" ht="20.100000000000001" customHeight="1" thickTop="1">
      <c r="A5" s="462" t="s">
        <v>18</v>
      </c>
      <c r="B5" s="494">
        <v>138</v>
      </c>
      <c r="C5" s="489">
        <v>59</v>
      </c>
      <c r="D5" s="503">
        <f>C5/B5*100</f>
        <v>42.753623188405797</v>
      </c>
      <c r="E5" s="489">
        <v>72</v>
      </c>
      <c r="F5" s="503">
        <f>E5/B5*100</f>
        <v>52.173913043478258</v>
      </c>
      <c r="G5" s="306">
        <v>5</v>
      </c>
      <c r="H5" s="503">
        <f>G5/B5*100</f>
        <v>3.6231884057971016</v>
      </c>
      <c r="I5" s="306">
        <v>2</v>
      </c>
      <c r="J5" s="503">
        <f>I5/B5*100</f>
        <v>1.4492753623188406</v>
      </c>
      <c r="K5" s="489">
        <v>16</v>
      </c>
      <c r="L5" s="489">
        <v>5</v>
      </c>
      <c r="M5" s="489">
        <v>44</v>
      </c>
      <c r="N5" s="489">
        <v>11</v>
      </c>
      <c r="O5" s="492">
        <v>67</v>
      </c>
      <c r="P5" s="493">
        <v>15</v>
      </c>
    </row>
    <row r="6" spans="1:16" s="25" customFormat="1" ht="20.100000000000001" customHeight="1">
      <c r="A6" s="458" t="s">
        <v>19</v>
      </c>
      <c r="B6" s="495">
        <v>134</v>
      </c>
      <c r="C6" s="12">
        <v>48</v>
      </c>
      <c r="D6" s="504">
        <f t="shared" ref="D6:D13" si="0">C6/B6*100</f>
        <v>35.820895522388057</v>
      </c>
      <c r="E6" s="12">
        <v>73</v>
      </c>
      <c r="F6" s="504">
        <f t="shared" ref="F6:F12" si="1">E6/B6*100</f>
        <v>54.477611940298509</v>
      </c>
      <c r="G6" s="133">
        <v>4</v>
      </c>
      <c r="H6" s="504">
        <f t="shared" ref="H6:H12" si="2">G6/B6*100</f>
        <v>2.9850746268656714</v>
      </c>
      <c r="I6" s="133">
        <v>8</v>
      </c>
      <c r="J6" s="504">
        <f t="shared" ref="J6:J12" si="3">I6/B6*100</f>
        <v>5.9701492537313428</v>
      </c>
      <c r="K6" s="12">
        <v>14</v>
      </c>
      <c r="L6" s="12">
        <v>6</v>
      </c>
      <c r="M6" s="12">
        <v>56</v>
      </c>
      <c r="N6" s="12">
        <v>8</v>
      </c>
      <c r="O6" s="105">
        <v>48</v>
      </c>
      <c r="P6" s="491">
        <v>10</v>
      </c>
    </row>
    <row r="7" spans="1:16" s="25" customFormat="1" ht="20.100000000000001" customHeight="1">
      <c r="A7" s="458" t="s">
        <v>20</v>
      </c>
      <c r="B7" s="495">
        <v>151</v>
      </c>
      <c r="C7" s="12">
        <v>55</v>
      </c>
      <c r="D7" s="504">
        <f t="shared" si="0"/>
        <v>36.423841059602644</v>
      </c>
      <c r="E7" s="12">
        <v>90</v>
      </c>
      <c r="F7" s="504">
        <f t="shared" si="1"/>
        <v>59.602649006622521</v>
      </c>
      <c r="G7" s="133">
        <v>3</v>
      </c>
      <c r="H7" s="504">
        <f t="shared" si="2"/>
        <v>1.9867549668874174</v>
      </c>
      <c r="I7" s="133">
        <v>3</v>
      </c>
      <c r="J7" s="504">
        <f t="shared" si="3"/>
        <v>1.9867549668874174</v>
      </c>
      <c r="K7" s="12">
        <v>12</v>
      </c>
      <c r="L7" s="12">
        <v>13</v>
      </c>
      <c r="M7" s="12">
        <v>47</v>
      </c>
      <c r="N7" s="12">
        <v>35</v>
      </c>
      <c r="O7" s="105">
        <v>29</v>
      </c>
      <c r="P7" s="491">
        <v>14</v>
      </c>
    </row>
    <row r="8" spans="1:16" s="25" customFormat="1" ht="20.100000000000001" customHeight="1">
      <c r="A8" s="458" t="s">
        <v>21</v>
      </c>
      <c r="B8" s="495">
        <v>219</v>
      </c>
      <c r="C8" s="12">
        <v>74</v>
      </c>
      <c r="D8" s="504">
        <f t="shared" si="0"/>
        <v>33.789954337899545</v>
      </c>
      <c r="E8" s="12">
        <v>134</v>
      </c>
      <c r="F8" s="504">
        <f t="shared" si="1"/>
        <v>61.187214611872143</v>
      </c>
      <c r="G8" s="133">
        <v>2</v>
      </c>
      <c r="H8" s="504">
        <f t="shared" si="2"/>
        <v>0.91324200913242004</v>
      </c>
      <c r="I8" s="133">
        <v>6</v>
      </c>
      <c r="J8" s="504">
        <f t="shared" si="3"/>
        <v>2.7397260273972601</v>
      </c>
      <c r="K8" s="12">
        <v>32</v>
      </c>
      <c r="L8" s="12">
        <v>13</v>
      </c>
      <c r="M8" s="12">
        <v>60</v>
      </c>
      <c r="N8" s="12">
        <v>29</v>
      </c>
      <c r="O8" s="105">
        <v>51</v>
      </c>
      <c r="P8" s="491">
        <v>29</v>
      </c>
    </row>
    <row r="9" spans="1:16" s="25" customFormat="1" ht="20.100000000000001" customHeight="1">
      <c r="A9" s="458" t="s">
        <v>22</v>
      </c>
      <c r="B9" s="495">
        <v>169</v>
      </c>
      <c r="C9" s="12">
        <v>52</v>
      </c>
      <c r="D9" s="504">
        <f t="shared" si="0"/>
        <v>30.76923076923077</v>
      </c>
      <c r="E9" s="12">
        <v>104</v>
      </c>
      <c r="F9" s="504">
        <f t="shared" si="1"/>
        <v>61.53846153846154</v>
      </c>
      <c r="G9" s="133">
        <v>6</v>
      </c>
      <c r="H9" s="504">
        <f t="shared" si="2"/>
        <v>3.5502958579881656</v>
      </c>
      <c r="I9" s="133">
        <v>5</v>
      </c>
      <c r="J9" s="504">
        <f t="shared" si="3"/>
        <v>2.9585798816568047</v>
      </c>
      <c r="K9" s="12">
        <v>30</v>
      </c>
      <c r="L9" s="12">
        <v>9</v>
      </c>
      <c r="M9" s="12">
        <v>64</v>
      </c>
      <c r="N9" s="12">
        <v>17</v>
      </c>
      <c r="O9" s="105">
        <v>36</v>
      </c>
      <c r="P9" s="491">
        <v>20</v>
      </c>
    </row>
    <row r="10" spans="1:16" s="25" customFormat="1" ht="20.100000000000001" customHeight="1">
      <c r="A10" s="458" t="s">
        <v>23</v>
      </c>
      <c r="B10" s="495">
        <v>338</v>
      </c>
      <c r="C10" s="12">
        <v>75</v>
      </c>
      <c r="D10" s="504">
        <f t="shared" si="0"/>
        <v>22.189349112426036</v>
      </c>
      <c r="E10" s="12">
        <v>225</v>
      </c>
      <c r="F10" s="504">
        <f t="shared" si="1"/>
        <v>66.568047337278102</v>
      </c>
      <c r="G10" s="133">
        <v>7</v>
      </c>
      <c r="H10" s="504">
        <f t="shared" si="2"/>
        <v>2.0710059171597637</v>
      </c>
      <c r="I10" s="133">
        <v>23</v>
      </c>
      <c r="J10" s="504">
        <f t="shared" si="3"/>
        <v>6.8047337278106506</v>
      </c>
      <c r="K10" s="12">
        <v>78</v>
      </c>
      <c r="L10" s="12">
        <v>22</v>
      </c>
      <c r="M10" s="12">
        <v>104</v>
      </c>
      <c r="N10" s="12">
        <v>34</v>
      </c>
      <c r="O10" s="105">
        <v>65</v>
      </c>
      <c r="P10" s="491">
        <v>41</v>
      </c>
    </row>
    <row r="11" spans="1:16" s="25" customFormat="1" ht="20.100000000000001" customHeight="1">
      <c r="A11" s="458" t="s">
        <v>12</v>
      </c>
      <c r="B11" s="495">
        <v>321</v>
      </c>
      <c r="C11" s="12">
        <v>83</v>
      </c>
      <c r="D11" s="504">
        <f t="shared" si="0"/>
        <v>25.85669781931464</v>
      </c>
      <c r="E11" s="12">
        <v>201</v>
      </c>
      <c r="F11" s="504">
        <f t="shared" si="1"/>
        <v>62.616822429906534</v>
      </c>
      <c r="G11" s="133">
        <v>2</v>
      </c>
      <c r="H11" s="504">
        <f t="shared" si="2"/>
        <v>0.62305295950155759</v>
      </c>
      <c r="I11" s="133">
        <v>15</v>
      </c>
      <c r="J11" s="504">
        <f t="shared" si="3"/>
        <v>4.6728971962616823</v>
      </c>
      <c r="K11" s="12">
        <v>94</v>
      </c>
      <c r="L11" s="12">
        <v>18</v>
      </c>
      <c r="M11" s="12">
        <v>80</v>
      </c>
      <c r="N11" s="12">
        <v>26</v>
      </c>
      <c r="O11" s="105">
        <v>60</v>
      </c>
      <c r="P11" s="491">
        <v>59</v>
      </c>
    </row>
    <row r="12" spans="1:16" s="25" customFormat="1" ht="20.100000000000001" customHeight="1">
      <c r="A12" s="458" t="s">
        <v>13</v>
      </c>
      <c r="B12" s="495">
        <v>426</v>
      </c>
      <c r="C12" s="12">
        <v>120</v>
      </c>
      <c r="D12" s="504">
        <f t="shared" si="0"/>
        <v>28.169014084507044</v>
      </c>
      <c r="E12" s="12">
        <v>276</v>
      </c>
      <c r="F12" s="504">
        <f t="shared" si="1"/>
        <v>64.788732394366207</v>
      </c>
      <c r="G12" s="133">
        <v>1</v>
      </c>
      <c r="H12" s="504">
        <f t="shared" si="2"/>
        <v>0.23474178403755869</v>
      </c>
      <c r="I12" s="133">
        <v>17</v>
      </c>
      <c r="J12" s="504">
        <f t="shared" si="3"/>
        <v>3.9906103286384975</v>
      </c>
      <c r="K12" s="12">
        <v>91</v>
      </c>
      <c r="L12" s="12">
        <v>37</v>
      </c>
      <c r="M12" s="12">
        <v>161</v>
      </c>
      <c r="N12" s="12">
        <v>30</v>
      </c>
      <c r="O12" s="105">
        <v>85</v>
      </c>
      <c r="P12" s="491">
        <v>67</v>
      </c>
    </row>
    <row r="13" spans="1:16" s="25" customFormat="1" ht="20.100000000000001" customHeight="1" thickBot="1">
      <c r="A13" s="469" t="s">
        <v>183</v>
      </c>
      <c r="B13" s="496">
        <v>2</v>
      </c>
      <c r="C13" s="471">
        <v>2</v>
      </c>
      <c r="D13" s="505">
        <f t="shared" si="0"/>
        <v>100</v>
      </c>
      <c r="E13" s="471">
        <v>0</v>
      </c>
      <c r="F13" s="505" t="s">
        <v>52</v>
      </c>
      <c r="G13" s="497">
        <v>0</v>
      </c>
      <c r="H13" s="505" t="s">
        <v>52</v>
      </c>
      <c r="I13" s="497">
        <v>0</v>
      </c>
      <c r="J13" s="505" t="s">
        <v>52</v>
      </c>
      <c r="K13" s="471">
        <v>0</v>
      </c>
      <c r="L13" s="471">
        <v>0</v>
      </c>
      <c r="M13" s="471">
        <v>1</v>
      </c>
      <c r="N13" s="471">
        <v>0</v>
      </c>
      <c r="O13" s="498">
        <v>0</v>
      </c>
      <c r="P13" s="499">
        <v>0</v>
      </c>
    </row>
    <row r="14" spans="1:16" ht="24" customHeight="1" thickTop="1" thickBot="1">
      <c r="A14" s="190" t="s">
        <v>14</v>
      </c>
      <c r="B14" s="500">
        <f>SUM(B5:B13)</f>
        <v>1898</v>
      </c>
      <c r="C14" s="210">
        <f>SUM(C5:C13)</f>
        <v>568</v>
      </c>
      <c r="D14" s="193">
        <f>C14/B14*100</f>
        <v>29.926238145416228</v>
      </c>
      <c r="E14" s="210">
        <f>SUM(E5:E13)</f>
        <v>1175</v>
      </c>
      <c r="F14" s="193">
        <f>E14/B14*100</f>
        <v>61.9072708113804</v>
      </c>
      <c r="G14" s="398">
        <f>SUM(G5:G13)</f>
        <v>30</v>
      </c>
      <c r="H14" s="193">
        <f>G14/B14*100</f>
        <v>1.5806111696522658</v>
      </c>
      <c r="I14" s="398">
        <f>SUM(I5:I13)</f>
        <v>79</v>
      </c>
      <c r="J14" s="193">
        <f>I14/B14*100</f>
        <v>4.1622760800842995</v>
      </c>
      <c r="K14" s="210">
        <f t="shared" ref="K14:P14" si="4">SUM(K5:K13)</f>
        <v>367</v>
      </c>
      <c r="L14" s="210">
        <f t="shared" si="4"/>
        <v>123</v>
      </c>
      <c r="M14" s="210">
        <f t="shared" si="4"/>
        <v>617</v>
      </c>
      <c r="N14" s="210">
        <f t="shared" si="4"/>
        <v>190</v>
      </c>
      <c r="O14" s="210">
        <f t="shared" si="4"/>
        <v>441</v>
      </c>
      <c r="P14" s="501">
        <f t="shared" si="4"/>
        <v>255</v>
      </c>
    </row>
    <row r="15" spans="1:16" ht="13.5" thickTop="1">
      <c r="B15" s="59"/>
      <c r="C15" s="59"/>
      <c r="D15" s="62"/>
      <c r="E15" s="3"/>
      <c r="F15" s="64"/>
      <c r="G15" s="3"/>
      <c r="H15" s="64"/>
      <c r="J15" s="64"/>
    </row>
    <row r="16" spans="1:16">
      <c r="B16" s="30"/>
    </row>
    <row r="26" spans="1:1">
      <c r="A26" s="53"/>
    </row>
    <row r="29" spans="1:1">
      <c r="A29" s="54"/>
    </row>
    <row r="30" spans="1:1">
      <c r="A30" s="55"/>
    </row>
    <row r="31" spans="1:1">
      <c r="A31" s="55"/>
    </row>
    <row r="32" spans="1:1">
      <c r="A32" s="55"/>
    </row>
  </sheetData>
  <mergeCells count="7">
    <mergeCell ref="A1:P1"/>
    <mergeCell ref="C3:J3"/>
    <mergeCell ref="K3:N3"/>
    <mergeCell ref="A3:A4"/>
    <mergeCell ref="B3:B4"/>
    <mergeCell ref="O3:P3"/>
    <mergeCell ref="A2:P2"/>
  </mergeCells>
  <phoneticPr fontId="0"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D14 F14 H14 J14" formula="1"/>
  </ignoredErrors>
</worksheet>
</file>

<file path=xl/worksheets/sheet22.xml><?xml version="1.0" encoding="utf-8"?>
<worksheet xmlns="http://schemas.openxmlformats.org/spreadsheetml/2006/main" xmlns:r="http://schemas.openxmlformats.org/officeDocument/2006/relationships">
  <sheetPr codeName="List40"/>
  <dimension ref="A1:P31"/>
  <sheetViews>
    <sheetView zoomScaleNormal="100" zoomScaleSheetLayoutView="100" workbookViewId="0">
      <selection activeCell="D18" sqref="D18"/>
    </sheetView>
  </sheetViews>
  <sheetFormatPr defaultRowHeight="12.75"/>
  <cols>
    <col min="1" max="1" width="10.42578125" customWidth="1"/>
    <col min="2" max="3" width="8.140625" customWidth="1"/>
    <col min="4" max="4" width="6.28515625" customWidth="1"/>
    <col min="5" max="5" width="8.140625" customWidth="1"/>
    <col min="6" max="6" width="6.28515625" customWidth="1"/>
    <col min="7" max="7" width="7.140625" bestFit="1" customWidth="1"/>
    <col min="8" max="8" width="6.28515625" customWidth="1"/>
    <col min="9" max="9" width="8.140625" customWidth="1"/>
    <col min="10" max="10" width="6.28515625" customWidth="1"/>
    <col min="11" max="16" width="8.140625" customWidth="1"/>
  </cols>
  <sheetData>
    <row r="1" spans="1:16" s="25" customFormat="1" ht="16.5" customHeight="1">
      <c r="A1" s="816" t="s">
        <v>112</v>
      </c>
      <c r="B1" s="816"/>
      <c r="C1" s="816"/>
      <c r="D1" s="816"/>
      <c r="E1" s="816"/>
      <c r="F1" s="816"/>
      <c r="G1" s="816"/>
      <c r="H1" s="816"/>
      <c r="I1" s="816"/>
      <c r="J1" s="816"/>
      <c r="K1" s="816"/>
      <c r="L1" s="816"/>
      <c r="M1" s="816"/>
      <c r="N1" s="816"/>
      <c r="O1" s="816"/>
      <c r="P1" s="816"/>
    </row>
    <row r="2" spans="1:16" s="25" customFormat="1" ht="20.100000000000001" customHeight="1" thickBot="1">
      <c r="A2" s="837"/>
      <c r="B2" s="837"/>
      <c r="C2" s="837"/>
      <c r="D2" s="837"/>
      <c r="E2" s="837"/>
      <c r="F2" s="837"/>
      <c r="G2" s="837"/>
      <c r="H2" s="837"/>
      <c r="I2" s="837"/>
      <c r="J2" s="837"/>
      <c r="K2" s="837"/>
      <c r="L2" s="837"/>
      <c r="M2" s="837"/>
      <c r="N2" s="837"/>
      <c r="O2" s="837"/>
      <c r="P2" s="837"/>
    </row>
    <row r="3" spans="1:16" s="25" customFormat="1" ht="42" customHeight="1" thickTop="1">
      <c r="A3" s="813" t="s">
        <v>3</v>
      </c>
      <c r="B3" s="818" t="s">
        <v>80</v>
      </c>
      <c r="C3" s="821" t="s">
        <v>81</v>
      </c>
      <c r="D3" s="821"/>
      <c r="E3" s="821"/>
      <c r="F3" s="821"/>
      <c r="G3" s="821"/>
      <c r="H3" s="821"/>
      <c r="I3" s="821"/>
      <c r="J3" s="821"/>
      <c r="K3" s="821" t="s">
        <v>121</v>
      </c>
      <c r="L3" s="821"/>
      <c r="M3" s="821"/>
      <c r="N3" s="821"/>
      <c r="O3" s="821" t="s">
        <v>53</v>
      </c>
      <c r="P3" s="822"/>
    </row>
    <row r="4" spans="1:16" s="25" customFormat="1" ht="42" customHeight="1" thickBot="1">
      <c r="A4" s="814"/>
      <c r="B4" s="820"/>
      <c r="C4" s="463" t="s">
        <v>57</v>
      </c>
      <c r="D4" s="463" t="s">
        <v>44</v>
      </c>
      <c r="E4" s="463" t="s">
        <v>12</v>
      </c>
      <c r="F4" s="463" t="s">
        <v>44</v>
      </c>
      <c r="G4" s="463" t="s">
        <v>83</v>
      </c>
      <c r="H4" s="463" t="s">
        <v>44</v>
      </c>
      <c r="I4" s="463" t="s">
        <v>84</v>
      </c>
      <c r="J4" s="463" t="s">
        <v>44</v>
      </c>
      <c r="K4" s="463" t="s">
        <v>85</v>
      </c>
      <c r="L4" s="463" t="s">
        <v>86</v>
      </c>
      <c r="M4" s="463" t="s">
        <v>87</v>
      </c>
      <c r="N4" s="463" t="s">
        <v>88</v>
      </c>
      <c r="O4" s="463" t="s">
        <v>113</v>
      </c>
      <c r="P4" s="175" t="s">
        <v>114</v>
      </c>
    </row>
    <row r="5" spans="1:16" s="25" customFormat="1" ht="20.100000000000001" customHeight="1" thickTop="1">
      <c r="A5" s="462" t="s">
        <v>18</v>
      </c>
      <c r="B5" s="467">
        <v>444</v>
      </c>
      <c r="C5" s="489">
        <v>74</v>
      </c>
      <c r="D5" s="506">
        <f>C5/B5*100</f>
        <v>16.666666666666664</v>
      </c>
      <c r="E5" s="489">
        <v>364</v>
      </c>
      <c r="F5" s="506">
        <f>E5/B5*100</f>
        <v>81.981981981981974</v>
      </c>
      <c r="G5" s="306">
        <v>0</v>
      </c>
      <c r="H5" s="506">
        <f>G5/B5*100</f>
        <v>0</v>
      </c>
      <c r="I5" s="489">
        <v>5</v>
      </c>
      <c r="J5" s="509">
        <f>I5/B5*100</f>
        <v>1.1261261261261262</v>
      </c>
      <c r="K5" s="306">
        <v>0</v>
      </c>
      <c r="L5" s="489">
        <v>69</v>
      </c>
      <c r="M5" s="489">
        <v>111</v>
      </c>
      <c r="N5" s="492">
        <v>2</v>
      </c>
      <c r="O5" s="492">
        <v>407</v>
      </c>
      <c r="P5" s="493">
        <v>24</v>
      </c>
    </row>
    <row r="6" spans="1:16" s="25" customFormat="1" ht="20.100000000000001" customHeight="1">
      <c r="A6" s="458" t="s">
        <v>19</v>
      </c>
      <c r="B6" s="468">
        <v>561</v>
      </c>
      <c r="C6" s="12">
        <v>82</v>
      </c>
      <c r="D6" s="504">
        <f t="shared" ref="D6:D12" si="0">C6/B6*100</f>
        <v>14.616755793226382</v>
      </c>
      <c r="E6" s="12">
        <v>413</v>
      </c>
      <c r="F6" s="505">
        <f t="shared" ref="F6:F12" si="1">E6/B6*100</f>
        <v>73.618538324420683</v>
      </c>
      <c r="G6" s="133">
        <v>0</v>
      </c>
      <c r="H6" s="504">
        <f t="shared" ref="H6:H12" si="2">G6/B6*100</f>
        <v>0</v>
      </c>
      <c r="I6" s="12">
        <v>66</v>
      </c>
      <c r="J6" s="508">
        <f t="shared" ref="J6:J12" si="3">I6/B6*100</f>
        <v>11.76470588235294</v>
      </c>
      <c r="K6" s="133">
        <v>1</v>
      </c>
      <c r="L6" s="12">
        <v>99</v>
      </c>
      <c r="M6" s="12">
        <v>211</v>
      </c>
      <c r="N6" s="105">
        <v>3</v>
      </c>
      <c r="O6" s="105">
        <v>479</v>
      </c>
      <c r="P6" s="491">
        <v>73</v>
      </c>
    </row>
    <row r="7" spans="1:16" s="25" customFormat="1" ht="20.100000000000001" customHeight="1">
      <c r="A7" s="458" t="s">
        <v>20</v>
      </c>
      <c r="B7" s="468">
        <v>518</v>
      </c>
      <c r="C7" s="12">
        <v>106</v>
      </c>
      <c r="D7" s="508">
        <f t="shared" si="0"/>
        <v>20.463320463320464</v>
      </c>
      <c r="E7" s="12">
        <v>401</v>
      </c>
      <c r="F7" s="504">
        <f t="shared" si="1"/>
        <v>77.413127413127413</v>
      </c>
      <c r="G7" s="133">
        <v>3</v>
      </c>
      <c r="H7" s="508">
        <f t="shared" si="2"/>
        <v>0.5791505791505791</v>
      </c>
      <c r="I7" s="12">
        <v>7</v>
      </c>
      <c r="J7" s="504">
        <f t="shared" si="3"/>
        <v>1.3513513513513513</v>
      </c>
      <c r="K7" s="133">
        <v>0</v>
      </c>
      <c r="L7" s="12">
        <v>95</v>
      </c>
      <c r="M7" s="12">
        <v>115</v>
      </c>
      <c r="N7" s="105">
        <v>10</v>
      </c>
      <c r="O7" s="105">
        <v>467</v>
      </c>
      <c r="P7" s="491">
        <v>36</v>
      </c>
    </row>
    <row r="8" spans="1:16" s="25" customFormat="1" ht="20.100000000000001" customHeight="1">
      <c r="A8" s="458" t="s">
        <v>21</v>
      </c>
      <c r="B8" s="468">
        <v>596</v>
      </c>
      <c r="C8" s="12">
        <v>82</v>
      </c>
      <c r="D8" s="505">
        <f t="shared" si="0"/>
        <v>13.758389261744966</v>
      </c>
      <c r="E8" s="12">
        <v>462</v>
      </c>
      <c r="F8" s="504">
        <f t="shared" si="1"/>
        <v>77.516778523489933</v>
      </c>
      <c r="G8" s="133">
        <v>0</v>
      </c>
      <c r="H8" s="504">
        <f t="shared" si="2"/>
        <v>0</v>
      </c>
      <c r="I8" s="12">
        <v>46</v>
      </c>
      <c r="J8" s="504">
        <f t="shared" si="3"/>
        <v>7.7181208053691277</v>
      </c>
      <c r="K8" s="133">
        <v>0</v>
      </c>
      <c r="L8" s="12">
        <v>149</v>
      </c>
      <c r="M8" s="12">
        <v>187</v>
      </c>
      <c r="N8" s="105">
        <v>8</v>
      </c>
      <c r="O8" s="105">
        <v>444</v>
      </c>
      <c r="P8" s="491">
        <v>134</v>
      </c>
    </row>
    <row r="9" spans="1:16" s="25" customFormat="1" ht="20.100000000000001" customHeight="1">
      <c r="A9" s="458" t="s">
        <v>22</v>
      </c>
      <c r="B9" s="468">
        <v>512</v>
      </c>
      <c r="C9" s="12">
        <v>114</v>
      </c>
      <c r="D9" s="504">
        <f t="shared" si="0"/>
        <v>22.265625</v>
      </c>
      <c r="E9" s="12">
        <v>369</v>
      </c>
      <c r="F9" s="508">
        <f t="shared" si="1"/>
        <v>72.0703125</v>
      </c>
      <c r="G9" s="133">
        <v>3</v>
      </c>
      <c r="H9" s="504">
        <f t="shared" si="2"/>
        <v>0.5859375</v>
      </c>
      <c r="I9" s="12">
        <v>24</v>
      </c>
      <c r="J9" s="508">
        <f t="shared" si="3"/>
        <v>4.6875</v>
      </c>
      <c r="K9" s="133">
        <v>0</v>
      </c>
      <c r="L9" s="12">
        <v>88</v>
      </c>
      <c r="M9" s="12">
        <v>220</v>
      </c>
      <c r="N9" s="105">
        <v>15</v>
      </c>
      <c r="O9" s="105">
        <v>452</v>
      </c>
      <c r="P9" s="491">
        <v>36</v>
      </c>
    </row>
    <row r="10" spans="1:16" s="25" customFormat="1" ht="20.100000000000001" customHeight="1">
      <c r="A10" s="458" t="s">
        <v>23</v>
      </c>
      <c r="B10" s="468">
        <v>882</v>
      </c>
      <c r="C10" s="12">
        <v>120</v>
      </c>
      <c r="D10" s="508">
        <f t="shared" si="0"/>
        <v>13.605442176870749</v>
      </c>
      <c r="E10" s="12">
        <v>638</v>
      </c>
      <c r="F10" s="505">
        <f t="shared" si="1"/>
        <v>72.335600907029473</v>
      </c>
      <c r="G10" s="133">
        <v>1</v>
      </c>
      <c r="H10" s="504">
        <f t="shared" si="2"/>
        <v>0.11337868480725624</v>
      </c>
      <c r="I10" s="12">
        <v>122</v>
      </c>
      <c r="J10" s="504">
        <f t="shared" si="3"/>
        <v>13.83219954648526</v>
      </c>
      <c r="K10" s="49">
        <v>0</v>
      </c>
      <c r="L10" s="12">
        <v>300</v>
      </c>
      <c r="M10" s="12">
        <v>283</v>
      </c>
      <c r="N10" s="105">
        <v>7</v>
      </c>
      <c r="O10" s="105">
        <v>549</v>
      </c>
      <c r="P10" s="491">
        <v>319</v>
      </c>
    </row>
    <row r="11" spans="1:16" s="25" customFormat="1" ht="20.100000000000001" customHeight="1">
      <c r="A11" s="458" t="s">
        <v>12</v>
      </c>
      <c r="B11" s="468">
        <v>753</v>
      </c>
      <c r="C11" s="12">
        <v>94</v>
      </c>
      <c r="D11" s="504">
        <f t="shared" si="0"/>
        <v>12.48339973439575</v>
      </c>
      <c r="E11" s="12">
        <v>535</v>
      </c>
      <c r="F11" s="505">
        <f t="shared" si="1"/>
        <v>71.049136786188583</v>
      </c>
      <c r="G11" s="133">
        <v>3</v>
      </c>
      <c r="H11" s="504">
        <f t="shared" si="2"/>
        <v>0.39840637450199201</v>
      </c>
      <c r="I11" s="12">
        <v>113</v>
      </c>
      <c r="J11" s="508">
        <f t="shared" si="3"/>
        <v>15.006640106241701</v>
      </c>
      <c r="K11" s="49">
        <v>1</v>
      </c>
      <c r="L11" s="12">
        <v>240</v>
      </c>
      <c r="M11" s="12">
        <v>205</v>
      </c>
      <c r="N11" s="105">
        <v>7</v>
      </c>
      <c r="O11" s="105">
        <v>399</v>
      </c>
      <c r="P11" s="491">
        <v>338</v>
      </c>
    </row>
    <row r="12" spans="1:16" s="25" customFormat="1" ht="20.100000000000001" customHeight="1" thickBot="1">
      <c r="A12" s="459" t="s">
        <v>13</v>
      </c>
      <c r="B12" s="470">
        <v>1067</v>
      </c>
      <c r="C12" s="471">
        <v>104</v>
      </c>
      <c r="D12" s="507">
        <f t="shared" si="0"/>
        <v>9.7469540768509848</v>
      </c>
      <c r="E12" s="471">
        <v>845</v>
      </c>
      <c r="F12" s="329">
        <f t="shared" si="1"/>
        <v>79.194001874414241</v>
      </c>
      <c r="G12" s="497">
        <v>2</v>
      </c>
      <c r="H12" s="508">
        <f t="shared" si="2"/>
        <v>0.18744142455482662</v>
      </c>
      <c r="I12" s="471">
        <v>79</v>
      </c>
      <c r="J12" s="329">
        <f t="shared" si="3"/>
        <v>7.4039362699156506</v>
      </c>
      <c r="K12" s="502">
        <v>0</v>
      </c>
      <c r="L12" s="471">
        <v>400</v>
      </c>
      <c r="M12" s="471">
        <v>422</v>
      </c>
      <c r="N12" s="498">
        <v>3</v>
      </c>
      <c r="O12" s="498">
        <v>526</v>
      </c>
      <c r="P12" s="499">
        <v>529</v>
      </c>
    </row>
    <row r="13" spans="1:16" ht="24" customHeight="1" thickTop="1" thickBot="1">
      <c r="A13" s="190" t="s">
        <v>14</v>
      </c>
      <c r="B13" s="500">
        <f>SUM(B5:B12)</f>
        <v>5333</v>
      </c>
      <c r="C13" s="210">
        <f>SUM(C5:C12)</f>
        <v>776</v>
      </c>
      <c r="D13" s="193">
        <f>C13/B13*100</f>
        <v>14.550909431839489</v>
      </c>
      <c r="E13" s="210">
        <f>SUM(E5:E12)</f>
        <v>4027</v>
      </c>
      <c r="F13" s="193">
        <f>E13/B13*100</f>
        <v>75.510969435589729</v>
      </c>
      <c r="G13" s="537">
        <f>SUM(G5:G12)</f>
        <v>12</v>
      </c>
      <c r="H13" s="193">
        <f>G13/B13*100</f>
        <v>0.22501406337896118</v>
      </c>
      <c r="I13" s="210">
        <f>SUM(I5:I12)</f>
        <v>462</v>
      </c>
      <c r="J13" s="193">
        <f>I13/B13*100</f>
        <v>8.6630414400900051</v>
      </c>
      <c r="K13" s="398">
        <f t="shared" ref="K13:P13" si="4">SUM(K5:K12)</f>
        <v>2</v>
      </c>
      <c r="L13" s="210">
        <f t="shared" si="4"/>
        <v>1440</v>
      </c>
      <c r="M13" s="210">
        <f t="shared" si="4"/>
        <v>1754</v>
      </c>
      <c r="N13" s="210">
        <f t="shared" si="4"/>
        <v>55</v>
      </c>
      <c r="O13" s="210">
        <f t="shared" si="4"/>
        <v>3723</v>
      </c>
      <c r="P13" s="501">
        <f t="shared" si="4"/>
        <v>1489</v>
      </c>
    </row>
    <row r="14" spans="1:16" ht="13.5" thickTop="1">
      <c r="B14" s="59"/>
      <c r="C14" s="59"/>
      <c r="D14" s="157"/>
      <c r="F14" s="64"/>
      <c r="G14" s="3"/>
      <c r="H14" s="64"/>
      <c r="I14" s="3"/>
      <c r="J14" s="64"/>
    </row>
    <row r="15" spans="1:16">
      <c r="B15" s="30"/>
    </row>
    <row r="25" spans="1:1">
      <c r="A25" s="53"/>
    </row>
    <row r="28" spans="1:1">
      <c r="A28" s="54"/>
    </row>
    <row r="29" spans="1:1">
      <c r="A29" s="55"/>
    </row>
    <row r="30" spans="1:1">
      <c r="A30" s="55"/>
    </row>
    <row r="31" spans="1:1">
      <c r="A31" s="55"/>
    </row>
  </sheetData>
  <mergeCells count="7">
    <mergeCell ref="A1:P1"/>
    <mergeCell ref="C3:J3"/>
    <mergeCell ref="K3:N3"/>
    <mergeCell ref="A3:A4"/>
    <mergeCell ref="B3:B4"/>
    <mergeCell ref="O3:P3"/>
    <mergeCell ref="A2:P2"/>
  </mergeCells>
  <phoneticPr fontId="0"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D13 F13 H13 J13" formula="1"/>
  </ignoredErrors>
</worksheet>
</file>

<file path=xl/worksheets/sheet23.xml><?xml version="1.0" encoding="utf-8"?>
<worksheet xmlns="http://schemas.openxmlformats.org/spreadsheetml/2006/main" xmlns:r="http://schemas.openxmlformats.org/officeDocument/2006/relationships">
  <sheetPr codeName="List47"/>
  <dimension ref="A1:R32"/>
  <sheetViews>
    <sheetView zoomScaleNormal="100" zoomScaleSheetLayoutView="100" workbookViewId="0">
      <selection activeCell="D18" sqref="D18"/>
    </sheetView>
  </sheetViews>
  <sheetFormatPr defaultRowHeight="12.75"/>
  <cols>
    <col min="1" max="1" width="10.7109375" customWidth="1"/>
    <col min="2" max="2" width="10" bestFit="1" customWidth="1"/>
    <col min="3" max="3" width="8.28515625" customWidth="1"/>
    <col min="4" max="4" width="6.28515625" customWidth="1"/>
    <col min="5" max="5" width="8.28515625" customWidth="1"/>
    <col min="6" max="6" width="6.28515625" customWidth="1"/>
    <col min="7" max="7" width="7.140625" bestFit="1" customWidth="1"/>
    <col min="8" max="8" width="6.28515625" customWidth="1"/>
    <col min="9" max="9" width="8" customWidth="1"/>
    <col min="10" max="10" width="6.28515625" customWidth="1"/>
    <col min="11" max="13" width="8.28515625" customWidth="1"/>
    <col min="14" max="14" width="7.5703125" customWidth="1"/>
    <col min="15" max="15" width="11.85546875" bestFit="1" customWidth="1"/>
  </cols>
  <sheetData>
    <row r="1" spans="1:18" s="25" customFormat="1" ht="16.5" customHeight="1">
      <c r="A1" s="816" t="s">
        <v>115</v>
      </c>
      <c r="B1" s="816"/>
      <c r="C1" s="816"/>
      <c r="D1" s="816"/>
      <c r="E1" s="816"/>
      <c r="F1" s="816"/>
      <c r="G1" s="816"/>
      <c r="H1" s="816"/>
      <c r="I1" s="816"/>
      <c r="J1" s="816"/>
      <c r="K1" s="816"/>
      <c r="L1" s="816"/>
      <c r="M1" s="816"/>
      <c r="N1" s="816"/>
      <c r="O1" s="816"/>
    </row>
    <row r="2" spans="1:18" s="25" customFormat="1" ht="20.100000000000001" customHeight="1" thickBot="1">
      <c r="A2" s="837"/>
      <c r="B2" s="837"/>
      <c r="C2" s="837"/>
      <c r="D2" s="837"/>
      <c r="E2" s="837"/>
      <c r="F2" s="837"/>
      <c r="G2" s="837"/>
      <c r="H2" s="837"/>
      <c r="I2" s="837"/>
      <c r="J2" s="837"/>
      <c r="K2" s="837"/>
      <c r="L2" s="837"/>
      <c r="M2" s="837"/>
      <c r="N2" s="837"/>
      <c r="O2" s="837"/>
    </row>
    <row r="3" spans="1:18" s="25" customFormat="1" ht="42" customHeight="1" thickTop="1">
      <c r="A3" s="813" t="s">
        <v>3</v>
      </c>
      <c r="B3" s="818" t="s">
        <v>80</v>
      </c>
      <c r="C3" s="821" t="s">
        <v>81</v>
      </c>
      <c r="D3" s="821"/>
      <c r="E3" s="821"/>
      <c r="F3" s="821"/>
      <c r="G3" s="821"/>
      <c r="H3" s="821"/>
      <c r="I3" s="821"/>
      <c r="J3" s="821"/>
      <c r="K3" s="821" t="s">
        <v>121</v>
      </c>
      <c r="L3" s="821"/>
      <c r="M3" s="821"/>
      <c r="N3" s="821"/>
      <c r="O3" s="461" t="s">
        <v>53</v>
      </c>
    </row>
    <row r="4" spans="1:18" s="25" customFormat="1" ht="42" customHeight="1" thickBot="1">
      <c r="A4" s="814"/>
      <c r="B4" s="820"/>
      <c r="C4" s="463" t="s">
        <v>57</v>
      </c>
      <c r="D4" s="463" t="s">
        <v>44</v>
      </c>
      <c r="E4" s="463" t="s">
        <v>12</v>
      </c>
      <c r="F4" s="463" t="s">
        <v>44</v>
      </c>
      <c r="G4" s="463" t="s">
        <v>83</v>
      </c>
      <c r="H4" s="463" t="s">
        <v>44</v>
      </c>
      <c r="I4" s="463" t="s">
        <v>84</v>
      </c>
      <c r="J4" s="463" t="s">
        <v>44</v>
      </c>
      <c r="K4" s="463" t="s">
        <v>85</v>
      </c>
      <c r="L4" s="463" t="s">
        <v>86</v>
      </c>
      <c r="M4" s="463" t="s">
        <v>87</v>
      </c>
      <c r="N4" s="463" t="s">
        <v>88</v>
      </c>
      <c r="O4" s="175" t="s">
        <v>217</v>
      </c>
    </row>
    <row r="5" spans="1:18" s="25" customFormat="1" ht="20.100000000000001" customHeight="1" thickTop="1">
      <c r="A5" s="462" t="s">
        <v>18</v>
      </c>
      <c r="B5" s="467">
        <v>1517</v>
      </c>
      <c r="C5" s="489">
        <v>484</v>
      </c>
      <c r="D5" s="503">
        <f>C5/B5*100</f>
        <v>31.905075807514834</v>
      </c>
      <c r="E5" s="205">
        <v>879</v>
      </c>
      <c r="F5" s="503">
        <f>E5/B5*100</f>
        <v>57.943309162821357</v>
      </c>
      <c r="G5" s="489">
        <v>112</v>
      </c>
      <c r="H5" s="503">
        <f>G5/B5*100</f>
        <v>7.3829927488464078</v>
      </c>
      <c r="I5" s="489">
        <v>22</v>
      </c>
      <c r="J5" s="503">
        <f>I5/B5*100</f>
        <v>1.4502307185234016</v>
      </c>
      <c r="K5" s="489">
        <v>26</v>
      </c>
      <c r="L5" s="489">
        <v>304</v>
      </c>
      <c r="M5" s="489">
        <v>606</v>
      </c>
      <c r="N5" s="489">
        <v>10</v>
      </c>
      <c r="O5" s="490">
        <v>1199</v>
      </c>
    </row>
    <row r="6" spans="1:18" s="25" customFormat="1" ht="20.100000000000001" customHeight="1">
      <c r="A6" s="458" t="s">
        <v>19</v>
      </c>
      <c r="B6" s="468">
        <v>1092</v>
      </c>
      <c r="C6" s="12">
        <v>237</v>
      </c>
      <c r="D6" s="504">
        <f t="shared" ref="D6:D13" si="0">C6/B6*100</f>
        <v>21.703296703296704</v>
      </c>
      <c r="E6" s="11">
        <v>671</v>
      </c>
      <c r="F6" s="504">
        <f t="shared" ref="F6:F13" si="1">E6/B6*100</f>
        <v>61.446886446886452</v>
      </c>
      <c r="G6" s="12">
        <v>33</v>
      </c>
      <c r="H6" s="504">
        <f t="shared" ref="H6:H12" si="2">G6/B6*100</f>
        <v>3.0219780219780219</v>
      </c>
      <c r="I6" s="12">
        <v>143</v>
      </c>
      <c r="J6" s="504">
        <f t="shared" ref="J6:J12" si="3">I6/B6*100</f>
        <v>13.095238095238097</v>
      </c>
      <c r="K6" s="12">
        <v>54</v>
      </c>
      <c r="L6" s="12">
        <v>199</v>
      </c>
      <c r="M6" s="12">
        <v>456</v>
      </c>
      <c r="N6" s="12">
        <v>9</v>
      </c>
      <c r="O6" s="481">
        <v>826</v>
      </c>
    </row>
    <row r="7" spans="1:18" s="25" customFormat="1" ht="20.100000000000001" customHeight="1">
      <c r="A7" s="458" t="s">
        <v>20</v>
      </c>
      <c r="B7" s="468">
        <v>781</v>
      </c>
      <c r="C7" s="12">
        <v>163</v>
      </c>
      <c r="D7" s="504">
        <f t="shared" si="0"/>
        <v>20.870678617157491</v>
      </c>
      <c r="E7" s="11">
        <v>539</v>
      </c>
      <c r="F7" s="504">
        <f t="shared" si="1"/>
        <v>69.014084507042256</v>
      </c>
      <c r="G7" s="12">
        <v>34</v>
      </c>
      <c r="H7" s="504">
        <f t="shared" si="2"/>
        <v>4.3533930857874523</v>
      </c>
      <c r="I7" s="12">
        <v>37</v>
      </c>
      <c r="J7" s="504">
        <f t="shared" si="3"/>
        <v>4.7375160051216394</v>
      </c>
      <c r="K7" s="12">
        <v>50</v>
      </c>
      <c r="L7" s="12">
        <v>146</v>
      </c>
      <c r="M7" s="12">
        <v>217</v>
      </c>
      <c r="N7" s="12">
        <v>27</v>
      </c>
      <c r="O7" s="481">
        <v>604</v>
      </c>
    </row>
    <row r="8" spans="1:18" s="25" customFormat="1" ht="20.100000000000001" customHeight="1">
      <c r="A8" s="458" t="s">
        <v>21</v>
      </c>
      <c r="B8" s="468">
        <v>1267</v>
      </c>
      <c r="C8" s="12">
        <v>235</v>
      </c>
      <c r="D8" s="504">
        <f t="shared" si="0"/>
        <v>18.547750591949487</v>
      </c>
      <c r="E8" s="11">
        <v>820</v>
      </c>
      <c r="F8" s="504">
        <f t="shared" si="1"/>
        <v>64.719810576164178</v>
      </c>
      <c r="G8" s="12">
        <v>47</v>
      </c>
      <c r="H8" s="504">
        <f t="shared" si="2"/>
        <v>3.7095501183898976</v>
      </c>
      <c r="I8" s="12">
        <v>143</v>
      </c>
      <c r="J8" s="504">
        <f t="shared" si="3"/>
        <v>11.286503551696923</v>
      </c>
      <c r="K8" s="12">
        <v>83</v>
      </c>
      <c r="L8" s="12">
        <v>283</v>
      </c>
      <c r="M8" s="12">
        <v>324</v>
      </c>
      <c r="N8" s="12">
        <v>17</v>
      </c>
      <c r="O8" s="481">
        <v>925</v>
      </c>
    </row>
    <row r="9" spans="1:18" s="25" customFormat="1" ht="20.100000000000001" customHeight="1">
      <c r="A9" s="458" t="s">
        <v>22</v>
      </c>
      <c r="B9" s="468">
        <v>1012</v>
      </c>
      <c r="C9" s="12">
        <v>193</v>
      </c>
      <c r="D9" s="504">
        <f t="shared" si="0"/>
        <v>19.071146245059289</v>
      </c>
      <c r="E9" s="11">
        <v>614</v>
      </c>
      <c r="F9" s="504">
        <f t="shared" si="1"/>
        <v>60.671936758893288</v>
      </c>
      <c r="G9" s="12">
        <v>69</v>
      </c>
      <c r="H9" s="504">
        <f t="shared" si="2"/>
        <v>6.8181818181818175</v>
      </c>
      <c r="I9" s="12">
        <v>120</v>
      </c>
      <c r="J9" s="504">
        <f t="shared" si="3"/>
        <v>11.857707509881422</v>
      </c>
      <c r="K9" s="12">
        <v>71</v>
      </c>
      <c r="L9" s="12">
        <v>184</v>
      </c>
      <c r="M9" s="12">
        <v>420</v>
      </c>
      <c r="N9" s="12">
        <v>34</v>
      </c>
      <c r="O9" s="481">
        <v>787</v>
      </c>
    </row>
    <row r="10" spans="1:18" s="25" customFormat="1" ht="20.100000000000001" customHeight="1">
      <c r="A10" s="458" t="s">
        <v>23</v>
      </c>
      <c r="B10" s="468">
        <v>1960</v>
      </c>
      <c r="C10" s="12">
        <v>265</v>
      </c>
      <c r="D10" s="504">
        <f t="shared" si="0"/>
        <v>13.520408163265307</v>
      </c>
      <c r="E10" s="11">
        <v>1144</v>
      </c>
      <c r="F10" s="504">
        <f t="shared" si="1"/>
        <v>58.367346938775512</v>
      </c>
      <c r="G10" s="12">
        <v>60</v>
      </c>
      <c r="H10" s="504">
        <f t="shared" si="2"/>
        <v>3.0612244897959182</v>
      </c>
      <c r="I10" s="12">
        <v>407</v>
      </c>
      <c r="J10" s="504">
        <f t="shared" si="3"/>
        <v>20.76530612244898</v>
      </c>
      <c r="K10" s="12">
        <v>182</v>
      </c>
      <c r="L10" s="12">
        <v>426</v>
      </c>
      <c r="M10" s="12">
        <v>575</v>
      </c>
      <c r="N10" s="12">
        <v>10</v>
      </c>
      <c r="O10" s="481">
        <v>1472</v>
      </c>
    </row>
    <row r="11" spans="1:18" s="25" customFormat="1" ht="20.100000000000001" customHeight="1">
      <c r="A11" s="458" t="s">
        <v>12</v>
      </c>
      <c r="B11" s="468">
        <v>1667</v>
      </c>
      <c r="C11" s="12">
        <v>256</v>
      </c>
      <c r="D11" s="504">
        <f t="shared" si="0"/>
        <v>15.356928614277143</v>
      </c>
      <c r="E11" s="11">
        <v>1015</v>
      </c>
      <c r="F11" s="504">
        <f t="shared" si="1"/>
        <v>60.887822435512895</v>
      </c>
      <c r="G11" s="12">
        <v>52</v>
      </c>
      <c r="H11" s="504">
        <f t="shared" si="2"/>
        <v>3.1193761247750449</v>
      </c>
      <c r="I11" s="12">
        <v>194</v>
      </c>
      <c r="J11" s="504">
        <f t="shared" si="3"/>
        <v>11.637672465506899</v>
      </c>
      <c r="K11" s="12">
        <v>225</v>
      </c>
      <c r="L11" s="12">
        <v>259</v>
      </c>
      <c r="M11" s="12">
        <v>410</v>
      </c>
      <c r="N11" s="12">
        <v>32</v>
      </c>
      <c r="O11" s="481">
        <v>1341</v>
      </c>
    </row>
    <row r="12" spans="1:18" s="25" customFormat="1" ht="20.100000000000001" customHeight="1">
      <c r="A12" s="458" t="s">
        <v>13</v>
      </c>
      <c r="B12" s="468">
        <v>2151</v>
      </c>
      <c r="C12" s="12">
        <v>414</v>
      </c>
      <c r="D12" s="504">
        <f t="shared" si="0"/>
        <v>19.246861924686193</v>
      </c>
      <c r="E12" s="11">
        <v>1307</v>
      </c>
      <c r="F12" s="504">
        <f t="shared" si="1"/>
        <v>60.76243607624361</v>
      </c>
      <c r="G12" s="12">
        <v>68</v>
      </c>
      <c r="H12" s="504">
        <f t="shared" si="2"/>
        <v>3.1613203161320316</v>
      </c>
      <c r="I12" s="12">
        <v>208</v>
      </c>
      <c r="J12" s="504">
        <f t="shared" si="3"/>
        <v>9.6699209669920965</v>
      </c>
      <c r="K12" s="12">
        <v>256</v>
      </c>
      <c r="L12" s="12">
        <v>393</v>
      </c>
      <c r="M12" s="12">
        <v>825</v>
      </c>
      <c r="N12" s="12">
        <v>33</v>
      </c>
      <c r="O12" s="481">
        <v>1752</v>
      </c>
      <c r="P12" s="26"/>
    </row>
    <row r="13" spans="1:18" s="25" customFormat="1" ht="20.100000000000001" customHeight="1" thickBot="1">
      <c r="A13" s="464" t="s">
        <v>183</v>
      </c>
      <c r="B13" s="485">
        <v>12</v>
      </c>
      <c r="C13" s="486">
        <v>2</v>
      </c>
      <c r="D13" s="329">
        <f t="shared" si="0"/>
        <v>16.666666666666664</v>
      </c>
      <c r="E13" s="487">
        <v>10</v>
      </c>
      <c r="F13" s="329">
        <f t="shared" si="1"/>
        <v>83.333333333333343</v>
      </c>
      <c r="G13" s="486">
        <v>0</v>
      </c>
      <c r="H13" s="329" t="s">
        <v>52</v>
      </c>
      <c r="I13" s="486">
        <v>0</v>
      </c>
      <c r="J13" s="329" t="s">
        <v>52</v>
      </c>
      <c r="K13" s="486">
        <v>0</v>
      </c>
      <c r="L13" s="486">
        <v>2</v>
      </c>
      <c r="M13" s="486">
        <v>2</v>
      </c>
      <c r="N13" s="486">
        <v>0</v>
      </c>
      <c r="O13" s="488">
        <v>3</v>
      </c>
    </row>
    <row r="14" spans="1:18" s="25" customFormat="1" ht="24" customHeight="1" thickTop="1" thickBot="1">
      <c r="A14" s="333" t="s">
        <v>14</v>
      </c>
      <c r="B14" s="482">
        <f>SUM(B5:B13)</f>
        <v>11459</v>
      </c>
      <c r="C14" s="483">
        <f>SUM(C5:C13)</f>
        <v>2249</v>
      </c>
      <c r="D14" s="336">
        <f>C14/B14*100</f>
        <v>19.626494458504233</v>
      </c>
      <c r="E14" s="483">
        <f>SUM(E5:E13)</f>
        <v>6999</v>
      </c>
      <c r="F14" s="336">
        <f>E14/B14*100</f>
        <v>61.078628152543857</v>
      </c>
      <c r="G14" s="483">
        <f>SUM(G5:G13)</f>
        <v>475</v>
      </c>
      <c r="H14" s="336">
        <f>G14/B14*100</f>
        <v>4.1452133694039617</v>
      </c>
      <c r="I14" s="483">
        <f>SUM(I5:I13)</f>
        <v>1274</v>
      </c>
      <c r="J14" s="336">
        <f>I14/B14*100</f>
        <v>11.117898594990837</v>
      </c>
      <c r="K14" s="483">
        <f>SUM(K5:K13)</f>
        <v>947</v>
      </c>
      <c r="L14" s="483">
        <f>SUM(L5:L13)</f>
        <v>2196</v>
      </c>
      <c r="M14" s="483">
        <f>SUM(M5:M13)</f>
        <v>3835</v>
      </c>
      <c r="N14" s="483">
        <f>SUM(N5:N13)</f>
        <v>172</v>
      </c>
      <c r="O14" s="484">
        <f>SUM(O5:O13)</f>
        <v>8909</v>
      </c>
      <c r="R14" s="43"/>
    </row>
    <row r="15" spans="1:18" ht="13.5" thickTop="1">
      <c r="B15" s="60"/>
      <c r="C15" s="59"/>
      <c r="D15" s="157"/>
      <c r="F15" s="64"/>
      <c r="G15" s="3"/>
      <c r="H15" s="64"/>
      <c r="J15" s="64"/>
    </row>
    <row r="16" spans="1:18">
      <c r="B16" s="30"/>
    </row>
    <row r="26" spans="1:1">
      <c r="A26" s="53"/>
    </row>
    <row r="29" spans="1:1">
      <c r="A29" s="54"/>
    </row>
    <row r="30" spans="1:1">
      <c r="A30" s="55"/>
    </row>
    <row r="31" spans="1:1">
      <c r="A31" s="55"/>
    </row>
    <row r="32" spans="1:1">
      <c r="A32" s="55"/>
    </row>
  </sheetData>
  <mergeCells count="6">
    <mergeCell ref="A2:O2"/>
    <mergeCell ref="A1:O1"/>
    <mergeCell ref="A3:A4"/>
    <mergeCell ref="B3:B4"/>
    <mergeCell ref="C3:J3"/>
    <mergeCell ref="K3:N3"/>
  </mergeCells>
  <phoneticPr fontId="0"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D14 F14 H14 J14" formula="1"/>
  </ignoredErrors>
</worksheet>
</file>

<file path=xl/worksheets/sheet24.xml><?xml version="1.0" encoding="utf-8"?>
<worksheet xmlns="http://schemas.openxmlformats.org/spreadsheetml/2006/main" xmlns:r="http://schemas.openxmlformats.org/officeDocument/2006/relationships">
  <sheetPr codeName="List48"/>
  <dimension ref="A1:Q32"/>
  <sheetViews>
    <sheetView zoomScaleNormal="100" zoomScaleSheetLayoutView="100" workbookViewId="0">
      <selection activeCell="D18" sqref="D18"/>
    </sheetView>
  </sheetViews>
  <sheetFormatPr defaultRowHeight="12.75"/>
  <cols>
    <col min="1" max="1" width="10.42578125" bestFit="1" customWidth="1"/>
    <col min="2" max="3" width="8" customWidth="1"/>
    <col min="4" max="4" width="6.28515625" customWidth="1"/>
    <col min="5" max="5" width="8" customWidth="1"/>
    <col min="6" max="6" width="6.28515625" customWidth="1"/>
    <col min="7" max="7" width="7.140625" bestFit="1" customWidth="1"/>
    <col min="8" max="8" width="6.28515625" customWidth="1"/>
    <col min="9" max="9" width="8" customWidth="1"/>
    <col min="10" max="10" width="6.28515625" customWidth="1"/>
    <col min="11" max="16" width="8" customWidth="1"/>
  </cols>
  <sheetData>
    <row r="1" spans="1:17" s="25" customFormat="1" ht="16.5" customHeight="1">
      <c r="A1" s="816" t="s">
        <v>116</v>
      </c>
      <c r="B1" s="816"/>
      <c r="C1" s="816"/>
      <c r="D1" s="816"/>
      <c r="E1" s="816"/>
      <c r="F1" s="816"/>
      <c r="G1" s="816"/>
      <c r="H1" s="816"/>
      <c r="I1" s="816"/>
      <c r="J1" s="816"/>
      <c r="K1" s="816"/>
      <c r="L1" s="816"/>
      <c r="M1" s="816"/>
      <c r="N1" s="816"/>
      <c r="O1" s="816"/>
      <c r="P1" s="816"/>
    </row>
    <row r="2" spans="1:17" s="25" customFormat="1" ht="20.100000000000001" customHeight="1" thickBot="1">
      <c r="A2" s="837"/>
      <c r="B2" s="837"/>
      <c r="C2" s="837"/>
      <c r="D2" s="837"/>
      <c r="E2" s="837"/>
      <c r="F2" s="837"/>
      <c r="G2" s="837"/>
      <c r="H2" s="837"/>
      <c r="I2" s="837"/>
      <c r="J2" s="837"/>
      <c r="K2" s="837"/>
      <c r="L2" s="837"/>
      <c r="M2" s="837"/>
      <c r="N2" s="837"/>
      <c r="O2" s="837"/>
      <c r="P2" s="837"/>
    </row>
    <row r="3" spans="1:17" s="25" customFormat="1" ht="42" customHeight="1" thickTop="1">
      <c r="A3" s="813" t="s">
        <v>3</v>
      </c>
      <c r="B3" s="818" t="s">
        <v>80</v>
      </c>
      <c r="C3" s="821" t="s">
        <v>81</v>
      </c>
      <c r="D3" s="821"/>
      <c r="E3" s="821"/>
      <c r="F3" s="821"/>
      <c r="G3" s="821"/>
      <c r="H3" s="821"/>
      <c r="I3" s="821"/>
      <c r="J3" s="821"/>
      <c r="K3" s="821" t="s">
        <v>156</v>
      </c>
      <c r="L3" s="821"/>
      <c r="M3" s="821"/>
      <c r="N3" s="821"/>
      <c r="O3" s="821" t="s">
        <v>53</v>
      </c>
      <c r="P3" s="822"/>
    </row>
    <row r="4" spans="1:17" s="25" customFormat="1" ht="42" customHeight="1" thickBot="1">
      <c r="A4" s="814"/>
      <c r="B4" s="820"/>
      <c r="C4" s="463" t="s">
        <v>57</v>
      </c>
      <c r="D4" s="463" t="s">
        <v>44</v>
      </c>
      <c r="E4" s="463" t="s">
        <v>12</v>
      </c>
      <c r="F4" s="463" t="s">
        <v>44</v>
      </c>
      <c r="G4" s="463" t="s">
        <v>83</v>
      </c>
      <c r="H4" s="463" t="s">
        <v>44</v>
      </c>
      <c r="I4" s="463" t="s">
        <v>84</v>
      </c>
      <c r="J4" s="463" t="s">
        <v>44</v>
      </c>
      <c r="K4" s="463" t="s">
        <v>85</v>
      </c>
      <c r="L4" s="463" t="s">
        <v>86</v>
      </c>
      <c r="M4" s="463" t="s">
        <v>87</v>
      </c>
      <c r="N4" s="463" t="s">
        <v>88</v>
      </c>
      <c r="O4" s="463" t="s">
        <v>117</v>
      </c>
      <c r="P4" s="175" t="s">
        <v>118</v>
      </c>
    </row>
    <row r="5" spans="1:17" s="25" customFormat="1" ht="20.100000000000001" customHeight="1" thickTop="1">
      <c r="A5" s="460" t="s">
        <v>18</v>
      </c>
      <c r="B5" s="511">
        <v>460</v>
      </c>
      <c r="C5" s="512">
        <v>118</v>
      </c>
      <c r="D5" s="509">
        <f>C5/B5*100</f>
        <v>25.65217391304348</v>
      </c>
      <c r="E5" s="512">
        <v>232</v>
      </c>
      <c r="F5" s="509">
        <f>E5/B5*100</f>
        <v>50.434782608695649</v>
      </c>
      <c r="G5" s="512">
        <v>33</v>
      </c>
      <c r="H5" s="509">
        <f>G5/B5*100</f>
        <v>7.1739130434782608</v>
      </c>
      <c r="I5" s="512">
        <v>75</v>
      </c>
      <c r="J5" s="509">
        <f>I5/B5*100</f>
        <v>16.304347826086957</v>
      </c>
      <c r="K5" s="513">
        <v>4</v>
      </c>
      <c r="L5" s="512">
        <v>35</v>
      </c>
      <c r="M5" s="512">
        <v>187</v>
      </c>
      <c r="N5" s="512">
        <v>34</v>
      </c>
      <c r="O5" s="514">
        <v>30</v>
      </c>
      <c r="P5" s="515">
        <v>0</v>
      </c>
    </row>
    <row r="6" spans="1:17" s="25" customFormat="1" ht="20.100000000000001" customHeight="1">
      <c r="A6" s="458" t="s">
        <v>19</v>
      </c>
      <c r="B6" s="495">
        <v>379</v>
      </c>
      <c r="C6" s="12">
        <v>107</v>
      </c>
      <c r="D6" s="504">
        <f t="shared" ref="D6:D13" si="0">C6/B6*100</f>
        <v>28.232189973614773</v>
      </c>
      <c r="E6" s="12">
        <v>166</v>
      </c>
      <c r="F6" s="504">
        <f t="shared" ref="F6:F13" si="1">E6/B6*100</f>
        <v>43.799472295514512</v>
      </c>
      <c r="G6" s="12">
        <v>20</v>
      </c>
      <c r="H6" s="504">
        <f t="shared" ref="H6:H13" si="2">G6/B6*100</f>
        <v>5.2770448548812663</v>
      </c>
      <c r="I6" s="12">
        <v>83</v>
      </c>
      <c r="J6" s="504">
        <f t="shared" ref="J6:J13" si="3">I6/B6*100</f>
        <v>21.899736147757256</v>
      </c>
      <c r="K6" s="49">
        <v>6</v>
      </c>
      <c r="L6" s="12">
        <v>15</v>
      </c>
      <c r="M6" s="12">
        <v>165</v>
      </c>
      <c r="N6" s="12">
        <v>21</v>
      </c>
      <c r="O6" s="105">
        <v>16</v>
      </c>
      <c r="P6" s="491">
        <v>0</v>
      </c>
    </row>
    <row r="7" spans="1:17" s="25" customFormat="1" ht="20.100000000000001" customHeight="1">
      <c r="A7" s="458" t="s">
        <v>20</v>
      </c>
      <c r="B7" s="495">
        <v>246</v>
      </c>
      <c r="C7" s="12">
        <v>85</v>
      </c>
      <c r="D7" s="504">
        <f t="shared" si="0"/>
        <v>34.552845528455286</v>
      </c>
      <c r="E7" s="12">
        <v>121</v>
      </c>
      <c r="F7" s="504">
        <f t="shared" si="1"/>
        <v>49.1869918699187</v>
      </c>
      <c r="G7" s="12">
        <v>15</v>
      </c>
      <c r="H7" s="504">
        <f t="shared" si="2"/>
        <v>6.0975609756097562</v>
      </c>
      <c r="I7" s="12">
        <v>25</v>
      </c>
      <c r="J7" s="504">
        <f t="shared" si="3"/>
        <v>10.16260162601626</v>
      </c>
      <c r="K7" s="49">
        <v>11</v>
      </c>
      <c r="L7" s="12">
        <v>17</v>
      </c>
      <c r="M7" s="12">
        <v>79</v>
      </c>
      <c r="N7" s="12">
        <v>38</v>
      </c>
      <c r="O7" s="105">
        <v>14</v>
      </c>
      <c r="P7" s="516">
        <v>0</v>
      </c>
    </row>
    <row r="8" spans="1:17" s="25" customFormat="1" ht="20.100000000000001" customHeight="1">
      <c r="A8" s="458" t="s">
        <v>21</v>
      </c>
      <c r="B8" s="495">
        <v>286</v>
      </c>
      <c r="C8" s="12">
        <v>86</v>
      </c>
      <c r="D8" s="504">
        <f t="shared" si="0"/>
        <v>30.069930069930066</v>
      </c>
      <c r="E8" s="12">
        <v>157</v>
      </c>
      <c r="F8" s="504">
        <f t="shared" si="1"/>
        <v>54.895104895104893</v>
      </c>
      <c r="G8" s="12">
        <v>14</v>
      </c>
      <c r="H8" s="504">
        <f t="shared" si="2"/>
        <v>4.895104895104895</v>
      </c>
      <c r="I8" s="12">
        <v>29</v>
      </c>
      <c r="J8" s="504">
        <f t="shared" si="3"/>
        <v>10.13986013986014</v>
      </c>
      <c r="K8" s="49">
        <v>2</v>
      </c>
      <c r="L8" s="12">
        <v>22</v>
      </c>
      <c r="M8" s="12">
        <v>103</v>
      </c>
      <c r="N8" s="12">
        <v>16</v>
      </c>
      <c r="O8" s="105">
        <v>25</v>
      </c>
      <c r="P8" s="491">
        <v>0</v>
      </c>
    </row>
    <row r="9" spans="1:17" s="25" customFormat="1" ht="20.100000000000001" customHeight="1">
      <c r="A9" s="458" t="s">
        <v>22</v>
      </c>
      <c r="B9" s="495">
        <v>277</v>
      </c>
      <c r="C9" s="12">
        <v>72</v>
      </c>
      <c r="D9" s="504">
        <f t="shared" si="0"/>
        <v>25.992779783393498</v>
      </c>
      <c r="E9" s="12">
        <v>123</v>
      </c>
      <c r="F9" s="504">
        <f t="shared" si="1"/>
        <v>44.404332129963898</v>
      </c>
      <c r="G9" s="12">
        <v>19</v>
      </c>
      <c r="H9" s="504">
        <f t="shared" si="2"/>
        <v>6.8592057761732859</v>
      </c>
      <c r="I9" s="12">
        <v>63</v>
      </c>
      <c r="J9" s="504">
        <f t="shared" si="3"/>
        <v>22.743682310469314</v>
      </c>
      <c r="K9" s="49">
        <v>5</v>
      </c>
      <c r="L9" s="12">
        <v>12</v>
      </c>
      <c r="M9" s="12">
        <v>132</v>
      </c>
      <c r="N9" s="12">
        <v>50</v>
      </c>
      <c r="O9" s="105">
        <v>24</v>
      </c>
      <c r="P9" s="516">
        <v>0</v>
      </c>
    </row>
    <row r="10" spans="1:17" s="25" customFormat="1" ht="20.100000000000001" customHeight="1">
      <c r="A10" s="458" t="s">
        <v>23</v>
      </c>
      <c r="B10" s="495">
        <v>426</v>
      </c>
      <c r="C10" s="12">
        <v>135</v>
      </c>
      <c r="D10" s="504">
        <f t="shared" si="0"/>
        <v>31.690140845070424</v>
      </c>
      <c r="E10" s="12">
        <v>170</v>
      </c>
      <c r="F10" s="504">
        <f t="shared" si="1"/>
        <v>39.906103286384976</v>
      </c>
      <c r="G10" s="12">
        <v>17</v>
      </c>
      <c r="H10" s="504">
        <f t="shared" si="2"/>
        <v>3.9906103286384975</v>
      </c>
      <c r="I10" s="12">
        <v>101</v>
      </c>
      <c r="J10" s="504">
        <f t="shared" si="3"/>
        <v>23.708920187793428</v>
      </c>
      <c r="K10" s="49">
        <v>12</v>
      </c>
      <c r="L10" s="12">
        <v>47</v>
      </c>
      <c r="M10" s="12">
        <v>212</v>
      </c>
      <c r="N10" s="12">
        <v>67</v>
      </c>
      <c r="O10" s="105">
        <v>26</v>
      </c>
      <c r="P10" s="491">
        <v>0</v>
      </c>
    </row>
    <row r="11" spans="1:17" s="25" customFormat="1" ht="20.100000000000001" customHeight="1">
      <c r="A11" s="458" t="s">
        <v>12</v>
      </c>
      <c r="B11" s="495">
        <v>319</v>
      </c>
      <c r="C11" s="12">
        <v>124</v>
      </c>
      <c r="D11" s="504">
        <f t="shared" si="0"/>
        <v>38.871473354231973</v>
      </c>
      <c r="E11" s="12">
        <v>127</v>
      </c>
      <c r="F11" s="504">
        <f t="shared" si="1"/>
        <v>39.811912225705335</v>
      </c>
      <c r="G11" s="12">
        <v>15</v>
      </c>
      <c r="H11" s="504">
        <f t="shared" si="2"/>
        <v>4.7021943573667713</v>
      </c>
      <c r="I11" s="12">
        <v>50</v>
      </c>
      <c r="J11" s="504">
        <f t="shared" si="3"/>
        <v>15.673981191222571</v>
      </c>
      <c r="K11" s="49">
        <v>6</v>
      </c>
      <c r="L11" s="12">
        <v>30</v>
      </c>
      <c r="M11" s="12">
        <v>121</v>
      </c>
      <c r="N11" s="12">
        <v>42</v>
      </c>
      <c r="O11" s="105">
        <v>34</v>
      </c>
      <c r="P11" s="491">
        <v>0</v>
      </c>
    </row>
    <row r="12" spans="1:17" s="25" customFormat="1" ht="20.100000000000001" customHeight="1">
      <c r="A12" s="458" t="s">
        <v>13</v>
      </c>
      <c r="B12" s="495">
        <v>401</v>
      </c>
      <c r="C12" s="12">
        <v>132</v>
      </c>
      <c r="D12" s="504">
        <f t="shared" si="0"/>
        <v>32.917705735660846</v>
      </c>
      <c r="E12" s="12">
        <v>174</v>
      </c>
      <c r="F12" s="504">
        <f t="shared" si="1"/>
        <v>43.391521197007485</v>
      </c>
      <c r="G12" s="12">
        <v>11</v>
      </c>
      <c r="H12" s="504">
        <f t="shared" si="2"/>
        <v>2.7431421446384037</v>
      </c>
      <c r="I12" s="12">
        <v>81</v>
      </c>
      <c r="J12" s="504">
        <f t="shared" si="3"/>
        <v>20.199501246882793</v>
      </c>
      <c r="K12" s="49">
        <v>8</v>
      </c>
      <c r="L12" s="12">
        <v>18</v>
      </c>
      <c r="M12" s="12">
        <v>214</v>
      </c>
      <c r="N12" s="12">
        <v>41</v>
      </c>
      <c r="O12" s="105">
        <v>34</v>
      </c>
      <c r="P12" s="491">
        <v>0</v>
      </c>
    </row>
    <row r="13" spans="1:17" s="25" customFormat="1" ht="20.100000000000001" customHeight="1" thickBot="1">
      <c r="A13" s="464" t="s">
        <v>183</v>
      </c>
      <c r="B13" s="517">
        <v>113</v>
      </c>
      <c r="C13" s="486">
        <v>7</v>
      </c>
      <c r="D13" s="329">
        <f t="shared" si="0"/>
        <v>6.1946902654867255</v>
      </c>
      <c r="E13" s="486">
        <v>55</v>
      </c>
      <c r="F13" s="329">
        <f t="shared" si="1"/>
        <v>48.672566371681413</v>
      </c>
      <c r="G13" s="486">
        <v>37</v>
      </c>
      <c r="H13" s="329">
        <f t="shared" si="2"/>
        <v>32.743362831858406</v>
      </c>
      <c r="I13" s="486">
        <v>11</v>
      </c>
      <c r="J13" s="329">
        <f t="shared" si="3"/>
        <v>9.7345132743362832</v>
      </c>
      <c r="K13" s="518">
        <v>0</v>
      </c>
      <c r="L13" s="486">
        <v>19</v>
      </c>
      <c r="M13" s="486">
        <v>29</v>
      </c>
      <c r="N13" s="486">
        <v>0</v>
      </c>
      <c r="O13" s="465">
        <v>0</v>
      </c>
      <c r="P13" s="519">
        <v>113</v>
      </c>
    </row>
    <row r="14" spans="1:17" s="25" customFormat="1" ht="24" customHeight="1" thickTop="1" thickBot="1">
      <c r="A14" s="190" t="s">
        <v>14</v>
      </c>
      <c r="B14" s="472">
        <f>SUM(B5:B13)</f>
        <v>2907</v>
      </c>
      <c r="C14" s="210">
        <f>SUM(C5:C13)</f>
        <v>866</v>
      </c>
      <c r="D14" s="193">
        <f>C14/B14*100</f>
        <v>29.790161678706571</v>
      </c>
      <c r="E14" s="210">
        <f>SUM(E5:E13)</f>
        <v>1325</v>
      </c>
      <c r="F14" s="193">
        <f>E14/B14*100</f>
        <v>45.579635362917095</v>
      </c>
      <c r="G14" s="210">
        <f>SUM(G5:G13)</f>
        <v>181</v>
      </c>
      <c r="H14" s="193">
        <f>G14/B14*100</f>
        <v>6.2263501891984863</v>
      </c>
      <c r="I14" s="210">
        <f>SUM(I5:I13)</f>
        <v>518</v>
      </c>
      <c r="J14" s="193">
        <f>I14/B14*100</f>
        <v>17.81905744754042</v>
      </c>
      <c r="K14" s="398">
        <f t="shared" ref="K14:P14" si="4">SUM(K5:K13)</f>
        <v>54</v>
      </c>
      <c r="L14" s="210">
        <f t="shared" si="4"/>
        <v>215</v>
      </c>
      <c r="M14" s="210">
        <f t="shared" si="4"/>
        <v>1242</v>
      </c>
      <c r="N14" s="210">
        <f t="shared" si="4"/>
        <v>309</v>
      </c>
      <c r="O14" s="210">
        <f t="shared" si="4"/>
        <v>203</v>
      </c>
      <c r="P14" s="501">
        <f t="shared" si="4"/>
        <v>113</v>
      </c>
      <c r="Q14" s="26"/>
    </row>
    <row r="15" spans="1:17" ht="13.5" thickTop="1">
      <c r="B15" s="59"/>
      <c r="C15" s="59"/>
      <c r="D15" s="62"/>
      <c r="F15" s="64"/>
      <c r="G15" s="3"/>
      <c r="H15" s="64"/>
      <c r="J15" s="64"/>
      <c r="Q15" s="3"/>
    </row>
    <row r="16" spans="1:17">
      <c r="B16" s="30"/>
    </row>
    <row r="26" spans="1:1">
      <c r="A26" s="53"/>
    </row>
    <row r="29" spans="1:1">
      <c r="A29" s="54"/>
    </row>
    <row r="30" spans="1:1">
      <c r="A30" s="55"/>
    </row>
    <row r="31" spans="1:1">
      <c r="A31" s="55"/>
    </row>
    <row r="32" spans="1:1">
      <c r="A32" s="55"/>
    </row>
  </sheetData>
  <mergeCells count="7">
    <mergeCell ref="A1:P1"/>
    <mergeCell ref="A2:P2"/>
    <mergeCell ref="A3:A4"/>
    <mergeCell ref="B3:B4"/>
    <mergeCell ref="C3:J3"/>
    <mergeCell ref="K3:N3"/>
    <mergeCell ref="O3:P3"/>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D14 F14 H14 J14" formula="1"/>
  </ignoredErrors>
</worksheet>
</file>

<file path=xl/worksheets/sheet25.xml><?xml version="1.0" encoding="utf-8"?>
<worksheet xmlns="http://schemas.openxmlformats.org/spreadsheetml/2006/main" xmlns:r="http://schemas.openxmlformats.org/officeDocument/2006/relationships">
  <sheetPr codeName="List49"/>
  <dimension ref="A1:P32"/>
  <sheetViews>
    <sheetView zoomScaleNormal="100" zoomScaleSheetLayoutView="100" workbookViewId="0">
      <selection activeCell="D18" sqref="D18"/>
    </sheetView>
  </sheetViews>
  <sheetFormatPr defaultRowHeight="12.75"/>
  <cols>
    <col min="1" max="1" width="10.42578125" customWidth="1"/>
    <col min="2" max="3" width="8.140625" customWidth="1"/>
    <col min="4" max="4" width="6.28515625" customWidth="1"/>
    <col min="5" max="5" width="8.140625" customWidth="1"/>
    <col min="6" max="6" width="6.28515625" customWidth="1"/>
    <col min="7" max="7" width="7.140625" bestFit="1" customWidth="1"/>
    <col min="8" max="8" width="6.28515625" customWidth="1"/>
    <col min="9" max="9" width="8.140625" customWidth="1"/>
    <col min="10" max="10" width="6.28515625" customWidth="1"/>
    <col min="11" max="16" width="8.140625" customWidth="1"/>
  </cols>
  <sheetData>
    <row r="1" spans="1:16" s="25" customFormat="1" ht="16.5" customHeight="1">
      <c r="A1" s="816" t="s">
        <v>119</v>
      </c>
      <c r="B1" s="816"/>
      <c r="C1" s="816"/>
      <c r="D1" s="816"/>
      <c r="E1" s="816"/>
      <c r="F1" s="816"/>
      <c r="G1" s="816"/>
      <c r="H1" s="816"/>
      <c r="I1" s="816"/>
      <c r="J1" s="816"/>
      <c r="K1" s="816"/>
      <c r="L1" s="816"/>
      <c r="M1" s="816"/>
      <c r="N1" s="816"/>
      <c r="O1" s="816"/>
      <c r="P1" s="816"/>
    </row>
    <row r="2" spans="1:16" s="25" customFormat="1" ht="20.100000000000001" customHeight="1" thickBot="1">
      <c r="A2" s="837"/>
      <c r="B2" s="837"/>
      <c r="C2" s="837"/>
      <c r="D2" s="837"/>
      <c r="E2" s="837"/>
      <c r="F2" s="837"/>
      <c r="G2" s="837"/>
      <c r="H2" s="837"/>
      <c r="I2" s="837"/>
      <c r="J2" s="837"/>
      <c r="K2" s="837"/>
      <c r="L2" s="837"/>
      <c r="M2" s="837"/>
      <c r="N2" s="837"/>
      <c r="O2" s="837"/>
      <c r="P2" s="837"/>
    </row>
    <row r="3" spans="1:16" s="25" customFormat="1" ht="42" customHeight="1" thickTop="1">
      <c r="A3" s="813" t="s">
        <v>3</v>
      </c>
      <c r="B3" s="818" t="s">
        <v>80</v>
      </c>
      <c r="C3" s="821" t="s">
        <v>81</v>
      </c>
      <c r="D3" s="821"/>
      <c r="E3" s="821"/>
      <c r="F3" s="821"/>
      <c r="G3" s="821"/>
      <c r="H3" s="821"/>
      <c r="I3" s="821"/>
      <c r="J3" s="821"/>
      <c r="K3" s="821" t="s">
        <v>121</v>
      </c>
      <c r="L3" s="821"/>
      <c r="M3" s="821"/>
      <c r="N3" s="821"/>
      <c r="O3" s="821" t="s">
        <v>53</v>
      </c>
      <c r="P3" s="822"/>
    </row>
    <row r="4" spans="1:16" s="25" customFormat="1" ht="42" customHeight="1" thickBot="1">
      <c r="A4" s="814"/>
      <c r="B4" s="820"/>
      <c r="C4" s="463" t="s">
        <v>57</v>
      </c>
      <c r="D4" s="463" t="s">
        <v>44</v>
      </c>
      <c r="E4" s="463" t="s">
        <v>12</v>
      </c>
      <c r="F4" s="463" t="s">
        <v>44</v>
      </c>
      <c r="G4" s="463" t="s">
        <v>83</v>
      </c>
      <c r="H4" s="463" t="s">
        <v>44</v>
      </c>
      <c r="I4" s="463" t="s">
        <v>84</v>
      </c>
      <c r="J4" s="463" t="s">
        <v>44</v>
      </c>
      <c r="K4" s="463" t="s">
        <v>85</v>
      </c>
      <c r="L4" s="463" t="s">
        <v>86</v>
      </c>
      <c r="M4" s="463" t="s">
        <v>92</v>
      </c>
      <c r="N4" s="463" t="s">
        <v>88</v>
      </c>
      <c r="O4" s="463" t="s">
        <v>179</v>
      </c>
      <c r="P4" s="175" t="s">
        <v>120</v>
      </c>
    </row>
    <row r="5" spans="1:16" s="25" customFormat="1" ht="20.100000000000001" customHeight="1" thickTop="1">
      <c r="A5" s="462" t="s">
        <v>18</v>
      </c>
      <c r="B5" s="494">
        <v>224</v>
      </c>
      <c r="C5" s="489">
        <v>46</v>
      </c>
      <c r="D5" s="522">
        <f>C5/B5*100</f>
        <v>20.535714285714285</v>
      </c>
      <c r="E5" s="489">
        <v>136</v>
      </c>
      <c r="F5" s="522">
        <f>E5/B5*100</f>
        <v>60.714285714285708</v>
      </c>
      <c r="G5" s="489">
        <v>30</v>
      </c>
      <c r="H5" s="522">
        <f>G5/B5*100</f>
        <v>13.392857142857142</v>
      </c>
      <c r="I5" s="489">
        <v>10</v>
      </c>
      <c r="J5" s="522">
        <f>I5/B5*100</f>
        <v>4.4642857142857144</v>
      </c>
      <c r="K5" s="489">
        <v>4</v>
      </c>
      <c r="L5" s="489">
        <v>5</v>
      </c>
      <c r="M5" s="489">
        <v>79</v>
      </c>
      <c r="N5" s="489">
        <v>32</v>
      </c>
      <c r="O5" s="523">
        <v>116</v>
      </c>
      <c r="P5" s="524">
        <v>97</v>
      </c>
    </row>
    <row r="6" spans="1:16" s="25" customFormat="1" ht="20.100000000000001" customHeight="1">
      <c r="A6" s="458" t="s">
        <v>19</v>
      </c>
      <c r="B6" s="495">
        <v>164</v>
      </c>
      <c r="C6" s="12">
        <v>21</v>
      </c>
      <c r="D6" s="520">
        <f t="shared" ref="D6:D12" si="0">C6/B6*100</f>
        <v>12.804878048780488</v>
      </c>
      <c r="E6" s="12">
        <v>103</v>
      </c>
      <c r="F6" s="520">
        <f t="shared" ref="F6:F12" si="1">E6/B6*100</f>
        <v>62.804878048780488</v>
      </c>
      <c r="G6" s="12">
        <v>20</v>
      </c>
      <c r="H6" s="520">
        <f t="shared" ref="H6:H12" si="2">G6/B6*100</f>
        <v>12.195121951219512</v>
      </c>
      <c r="I6" s="12">
        <v>20</v>
      </c>
      <c r="J6" s="520">
        <f t="shared" ref="J6:J12" si="3">I6/B6*100</f>
        <v>12.195121951219512</v>
      </c>
      <c r="K6" s="12">
        <v>7</v>
      </c>
      <c r="L6" s="12">
        <v>4</v>
      </c>
      <c r="M6" s="12">
        <v>55</v>
      </c>
      <c r="N6" s="12">
        <v>25</v>
      </c>
      <c r="O6" s="106">
        <v>72</v>
      </c>
      <c r="P6" s="521">
        <v>83</v>
      </c>
    </row>
    <row r="7" spans="1:16" s="25" customFormat="1" ht="20.100000000000001" customHeight="1">
      <c r="A7" s="458" t="s">
        <v>20</v>
      </c>
      <c r="B7" s="495">
        <v>236</v>
      </c>
      <c r="C7" s="12">
        <v>46</v>
      </c>
      <c r="D7" s="520">
        <f t="shared" si="0"/>
        <v>19.491525423728813</v>
      </c>
      <c r="E7" s="12">
        <v>158</v>
      </c>
      <c r="F7" s="520">
        <f t="shared" si="1"/>
        <v>66.949152542372886</v>
      </c>
      <c r="G7" s="12">
        <v>23</v>
      </c>
      <c r="H7" s="520">
        <f t="shared" si="2"/>
        <v>9.7457627118644066</v>
      </c>
      <c r="I7" s="12">
        <v>7</v>
      </c>
      <c r="J7" s="520">
        <f t="shared" si="3"/>
        <v>2.9661016949152543</v>
      </c>
      <c r="K7" s="12">
        <v>20</v>
      </c>
      <c r="L7" s="12">
        <v>9</v>
      </c>
      <c r="M7" s="12">
        <v>56</v>
      </c>
      <c r="N7" s="12">
        <v>103</v>
      </c>
      <c r="O7" s="106">
        <v>91</v>
      </c>
      <c r="P7" s="521">
        <v>131</v>
      </c>
    </row>
    <row r="8" spans="1:16" s="25" customFormat="1" ht="20.100000000000001" customHeight="1">
      <c r="A8" s="458" t="s">
        <v>21</v>
      </c>
      <c r="B8" s="495">
        <v>211</v>
      </c>
      <c r="C8" s="12">
        <v>43</v>
      </c>
      <c r="D8" s="520">
        <f t="shared" si="0"/>
        <v>20.379146919431278</v>
      </c>
      <c r="E8" s="12">
        <v>109</v>
      </c>
      <c r="F8" s="520">
        <f t="shared" si="1"/>
        <v>51.658767772511851</v>
      </c>
      <c r="G8" s="12">
        <v>29</v>
      </c>
      <c r="H8" s="520">
        <f t="shared" si="2"/>
        <v>13.744075829383887</v>
      </c>
      <c r="I8" s="12">
        <v>21</v>
      </c>
      <c r="J8" s="520">
        <f t="shared" si="3"/>
        <v>9.9526066350710902</v>
      </c>
      <c r="K8" s="12">
        <v>12</v>
      </c>
      <c r="L8" s="12">
        <v>9</v>
      </c>
      <c r="M8" s="12">
        <v>59</v>
      </c>
      <c r="N8" s="12">
        <v>60</v>
      </c>
      <c r="O8" s="106">
        <v>114</v>
      </c>
      <c r="P8" s="521">
        <v>86</v>
      </c>
    </row>
    <row r="9" spans="1:16" s="25" customFormat="1" ht="20.100000000000001" customHeight="1">
      <c r="A9" s="458" t="s">
        <v>22</v>
      </c>
      <c r="B9" s="495">
        <v>275</v>
      </c>
      <c r="C9" s="12">
        <v>46</v>
      </c>
      <c r="D9" s="520">
        <f t="shared" si="0"/>
        <v>16.727272727272727</v>
      </c>
      <c r="E9" s="12">
        <v>163</v>
      </c>
      <c r="F9" s="520">
        <f t="shared" si="1"/>
        <v>59.27272727272728</v>
      </c>
      <c r="G9" s="12">
        <v>43</v>
      </c>
      <c r="H9" s="520">
        <f t="shared" si="2"/>
        <v>15.636363636363637</v>
      </c>
      <c r="I9" s="12">
        <v>22</v>
      </c>
      <c r="J9" s="520">
        <f t="shared" si="3"/>
        <v>8</v>
      </c>
      <c r="K9" s="12">
        <v>7</v>
      </c>
      <c r="L9" s="12">
        <v>5</v>
      </c>
      <c r="M9" s="12">
        <v>104</v>
      </c>
      <c r="N9" s="12">
        <v>88</v>
      </c>
      <c r="O9" s="106">
        <v>125</v>
      </c>
      <c r="P9" s="521">
        <v>140</v>
      </c>
    </row>
    <row r="10" spans="1:16" s="25" customFormat="1" ht="20.100000000000001" customHeight="1">
      <c r="A10" s="458" t="s">
        <v>23</v>
      </c>
      <c r="B10" s="495">
        <v>428</v>
      </c>
      <c r="C10" s="12">
        <v>74</v>
      </c>
      <c r="D10" s="520">
        <f t="shared" si="0"/>
        <v>17.289719626168225</v>
      </c>
      <c r="E10" s="12">
        <v>231</v>
      </c>
      <c r="F10" s="520">
        <f t="shared" si="1"/>
        <v>53.971962616822431</v>
      </c>
      <c r="G10" s="12">
        <v>45</v>
      </c>
      <c r="H10" s="520">
        <f t="shared" si="2"/>
        <v>10.514018691588785</v>
      </c>
      <c r="I10" s="12">
        <v>50</v>
      </c>
      <c r="J10" s="520">
        <f t="shared" si="3"/>
        <v>11.682242990654206</v>
      </c>
      <c r="K10" s="12">
        <v>38</v>
      </c>
      <c r="L10" s="12">
        <v>15</v>
      </c>
      <c r="M10" s="12">
        <v>130</v>
      </c>
      <c r="N10" s="12">
        <v>116</v>
      </c>
      <c r="O10" s="106">
        <v>203</v>
      </c>
      <c r="P10" s="521">
        <v>213</v>
      </c>
    </row>
    <row r="11" spans="1:16" s="25" customFormat="1" ht="20.100000000000001" customHeight="1">
      <c r="A11" s="458" t="s">
        <v>12</v>
      </c>
      <c r="B11" s="495">
        <v>279</v>
      </c>
      <c r="C11" s="12">
        <v>47</v>
      </c>
      <c r="D11" s="520">
        <f t="shared" si="0"/>
        <v>16.845878136200717</v>
      </c>
      <c r="E11" s="12">
        <v>176</v>
      </c>
      <c r="F11" s="520">
        <f t="shared" si="1"/>
        <v>63.082437275985662</v>
      </c>
      <c r="G11" s="12">
        <v>22</v>
      </c>
      <c r="H11" s="520">
        <f t="shared" si="2"/>
        <v>7.8853046594982077</v>
      </c>
      <c r="I11" s="12">
        <v>18</v>
      </c>
      <c r="J11" s="520">
        <f t="shared" si="3"/>
        <v>6.4516129032258061</v>
      </c>
      <c r="K11" s="12">
        <v>25</v>
      </c>
      <c r="L11" s="12">
        <v>3</v>
      </c>
      <c r="M11" s="12">
        <v>60</v>
      </c>
      <c r="N11" s="12">
        <v>79</v>
      </c>
      <c r="O11" s="106">
        <v>130</v>
      </c>
      <c r="P11" s="521">
        <v>136</v>
      </c>
    </row>
    <row r="12" spans="1:16" s="25" customFormat="1" ht="20.100000000000001" customHeight="1">
      <c r="A12" s="458" t="s">
        <v>13</v>
      </c>
      <c r="B12" s="495">
        <v>382</v>
      </c>
      <c r="C12" s="12">
        <v>82</v>
      </c>
      <c r="D12" s="520">
        <f t="shared" si="0"/>
        <v>21.465968586387437</v>
      </c>
      <c r="E12" s="12">
        <v>249</v>
      </c>
      <c r="F12" s="520">
        <f t="shared" si="1"/>
        <v>65.183246073298434</v>
      </c>
      <c r="G12" s="12">
        <v>33</v>
      </c>
      <c r="H12" s="520">
        <f t="shared" si="2"/>
        <v>8.6387434554973819</v>
      </c>
      <c r="I12" s="12">
        <v>7</v>
      </c>
      <c r="J12" s="520">
        <f t="shared" si="3"/>
        <v>1.832460732984293</v>
      </c>
      <c r="K12" s="12">
        <v>16</v>
      </c>
      <c r="L12" s="12">
        <v>19</v>
      </c>
      <c r="M12" s="12">
        <v>149</v>
      </c>
      <c r="N12" s="12">
        <v>131</v>
      </c>
      <c r="O12" s="106">
        <v>201</v>
      </c>
      <c r="P12" s="521">
        <v>156</v>
      </c>
    </row>
    <row r="13" spans="1:16" s="25" customFormat="1" ht="20.100000000000001" customHeight="1" thickBot="1">
      <c r="A13" s="469" t="s">
        <v>183</v>
      </c>
      <c r="B13" s="496">
        <v>0</v>
      </c>
      <c r="C13" s="471">
        <v>0</v>
      </c>
      <c r="D13" s="525" t="s">
        <v>52</v>
      </c>
      <c r="E13" s="471">
        <v>0</v>
      </c>
      <c r="F13" s="525" t="s">
        <v>52</v>
      </c>
      <c r="G13" s="471">
        <v>0</v>
      </c>
      <c r="H13" s="525" t="s">
        <v>52</v>
      </c>
      <c r="I13" s="471">
        <v>0</v>
      </c>
      <c r="J13" s="525" t="s">
        <v>52</v>
      </c>
      <c r="K13" s="471">
        <v>0</v>
      </c>
      <c r="L13" s="471">
        <v>0</v>
      </c>
      <c r="M13" s="471">
        <v>0</v>
      </c>
      <c r="N13" s="471">
        <v>0</v>
      </c>
      <c r="O13" s="510">
        <v>0</v>
      </c>
      <c r="P13" s="526">
        <v>0</v>
      </c>
    </row>
    <row r="14" spans="1:16" s="25" customFormat="1" ht="24" customHeight="1" thickTop="1" thickBot="1">
      <c r="A14" s="190" t="s">
        <v>14</v>
      </c>
      <c r="B14" s="500">
        <f>SUM(B5:B13)</f>
        <v>2199</v>
      </c>
      <c r="C14" s="210">
        <f>SUM(C5:C13)</f>
        <v>405</v>
      </c>
      <c r="D14" s="527">
        <f>C14/B14*100</f>
        <v>18.417462482946796</v>
      </c>
      <c r="E14" s="210">
        <f>SUM(E5:E13)</f>
        <v>1325</v>
      </c>
      <c r="F14" s="527">
        <f>E14/B14*100</f>
        <v>60.254661209640744</v>
      </c>
      <c r="G14" s="210">
        <f>SUM(G5:G13)</f>
        <v>245</v>
      </c>
      <c r="H14" s="527">
        <f>G14/B14*100</f>
        <v>11.141427921782629</v>
      </c>
      <c r="I14" s="210">
        <f>SUM(I5:I13)</f>
        <v>155</v>
      </c>
      <c r="J14" s="527">
        <f>I14/B14*100</f>
        <v>7.0486584811277853</v>
      </c>
      <c r="K14" s="210">
        <f t="shared" ref="K14:P14" si="4">SUM(K5:K13)</f>
        <v>129</v>
      </c>
      <c r="L14" s="210">
        <f t="shared" si="4"/>
        <v>69</v>
      </c>
      <c r="M14" s="210">
        <f t="shared" si="4"/>
        <v>692</v>
      </c>
      <c r="N14" s="210">
        <f t="shared" si="4"/>
        <v>634</v>
      </c>
      <c r="O14" s="473">
        <f t="shared" si="4"/>
        <v>1052</v>
      </c>
      <c r="P14" s="528">
        <f t="shared" si="4"/>
        <v>1042</v>
      </c>
    </row>
    <row r="15" spans="1:16" ht="13.5" thickTop="1">
      <c r="B15" s="59"/>
      <c r="C15" s="59"/>
      <c r="D15" s="158"/>
      <c r="F15" s="64"/>
      <c r="G15" s="3"/>
      <c r="H15" s="64"/>
      <c r="I15" s="6"/>
      <c r="J15" s="64"/>
      <c r="K15" s="6"/>
    </row>
    <row r="16" spans="1:16">
      <c r="B16" s="30"/>
    </row>
    <row r="26" spans="1:1">
      <c r="A26" s="53"/>
    </row>
    <row r="29" spans="1:1">
      <c r="A29" s="54"/>
    </row>
    <row r="30" spans="1:1">
      <c r="A30" s="55"/>
    </row>
    <row r="31" spans="1:1">
      <c r="A31" s="55"/>
    </row>
    <row r="32" spans="1:1">
      <c r="A32" s="55"/>
    </row>
  </sheetData>
  <mergeCells count="7">
    <mergeCell ref="A1:P1"/>
    <mergeCell ref="C3:J3"/>
    <mergeCell ref="K3:N3"/>
    <mergeCell ref="A3:A4"/>
    <mergeCell ref="B3:B4"/>
    <mergeCell ref="O3:P3"/>
    <mergeCell ref="A2:P2"/>
  </mergeCells>
  <phoneticPr fontId="0"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D14 F14 H14 J14" formula="1"/>
  </ignoredErrors>
</worksheet>
</file>

<file path=xl/worksheets/sheet26.xml><?xml version="1.0" encoding="utf-8"?>
<worksheet xmlns="http://schemas.openxmlformats.org/spreadsheetml/2006/main" xmlns:r="http://schemas.openxmlformats.org/officeDocument/2006/relationships">
  <sheetPr codeName="List21"/>
  <dimension ref="A1:P32"/>
  <sheetViews>
    <sheetView zoomScaleNormal="100" zoomScaleSheetLayoutView="100" workbookViewId="0">
      <selection activeCell="D18" sqref="D18"/>
    </sheetView>
  </sheetViews>
  <sheetFormatPr defaultRowHeight="12.75"/>
  <cols>
    <col min="1" max="1" width="10.42578125" bestFit="1" customWidth="1"/>
    <col min="2" max="3" width="8" customWidth="1"/>
    <col min="4" max="4" width="6.28515625" customWidth="1"/>
    <col min="5" max="5" width="8" customWidth="1"/>
    <col min="6" max="6" width="6.28515625" customWidth="1"/>
    <col min="7" max="7" width="8" customWidth="1"/>
    <col min="8" max="8" width="6.28515625" customWidth="1"/>
    <col min="9" max="9" width="7.7109375" customWidth="1"/>
    <col min="10" max="10" width="6.28515625" customWidth="1"/>
    <col min="11" max="16" width="8" customWidth="1"/>
  </cols>
  <sheetData>
    <row r="1" spans="1:16" ht="16.5" customHeight="1">
      <c r="A1" s="816" t="s">
        <v>34</v>
      </c>
      <c r="B1" s="816"/>
      <c r="C1" s="816"/>
      <c r="D1" s="816"/>
      <c r="E1" s="816"/>
      <c r="F1" s="816"/>
      <c r="G1" s="816"/>
      <c r="H1" s="816"/>
      <c r="I1" s="816"/>
      <c r="J1" s="816"/>
      <c r="K1" s="816"/>
      <c r="L1" s="816"/>
      <c r="M1" s="816"/>
      <c r="N1" s="816"/>
      <c r="O1" s="816"/>
      <c r="P1" s="816"/>
    </row>
    <row r="2" spans="1:16" s="25" customFormat="1" ht="16.5" customHeight="1">
      <c r="A2" s="816" t="s">
        <v>123</v>
      </c>
      <c r="B2" s="816"/>
      <c r="C2" s="816"/>
      <c r="D2" s="816"/>
      <c r="E2" s="816"/>
      <c r="F2" s="816"/>
      <c r="G2" s="816"/>
      <c r="H2" s="816"/>
      <c r="I2" s="816"/>
      <c r="J2" s="816"/>
      <c r="K2" s="816"/>
      <c r="L2" s="816"/>
      <c r="M2" s="816"/>
      <c r="N2" s="816"/>
      <c r="O2" s="816"/>
      <c r="P2" s="816"/>
    </row>
    <row r="3" spans="1:16" s="25" customFormat="1" ht="16.5" customHeight="1">
      <c r="A3" s="816" t="s">
        <v>277</v>
      </c>
      <c r="B3" s="816"/>
      <c r="C3" s="816"/>
      <c r="D3" s="816"/>
      <c r="E3" s="816"/>
      <c r="F3" s="816"/>
      <c r="G3" s="816"/>
      <c r="H3" s="816"/>
      <c r="I3" s="816"/>
      <c r="J3" s="816"/>
      <c r="K3" s="816"/>
      <c r="L3" s="816"/>
      <c r="M3" s="816"/>
      <c r="N3" s="816"/>
      <c r="O3" s="816"/>
      <c r="P3" s="816"/>
    </row>
    <row r="4" spans="1:16" s="25" customFormat="1" ht="20.100000000000001" customHeight="1">
      <c r="A4" s="867"/>
      <c r="B4" s="867"/>
      <c r="C4" s="867"/>
      <c r="D4" s="867"/>
      <c r="E4" s="867"/>
      <c r="F4" s="867"/>
      <c r="G4" s="867"/>
      <c r="H4" s="867"/>
      <c r="I4" s="867"/>
      <c r="J4" s="867"/>
      <c r="K4" s="867"/>
      <c r="L4" s="867"/>
      <c r="M4" s="867"/>
      <c r="N4" s="867"/>
      <c r="O4" s="867"/>
      <c r="P4" s="867"/>
    </row>
    <row r="5" spans="1:16" s="25" customFormat="1" ht="16.5" customHeight="1">
      <c r="A5" s="816" t="s">
        <v>79</v>
      </c>
      <c r="B5" s="816"/>
      <c r="C5" s="816"/>
      <c r="D5" s="816"/>
      <c r="E5" s="816"/>
      <c r="F5" s="816"/>
      <c r="G5" s="816"/>
      <c r="H5" s="816"/>
      <c r="I5" s="816"/>
      <c r="J5" s="816"/>
      <c r="K5" s="816"/>
      <c r="L5" s="816"/>
      <c r="M5" s="816"/>
      <c r="N5" s="816"/>
      <c r="O5" s="816"/>
      <c r="P5" s="816"/>
    </row>
    <row r="6" spans="1:16" s="25" customFormat="1" ht="20.100000000000001" customHeight="1" thickBot="1">
      <c r="A6" s="837"/>
      <c r="B6" s="869"/>
      <c r="C6" s="869"/>
      <c r="D6" s="870"/>
      <c r="E6" s="837"/>
      <c r="F6" s="871"/>
      <c r="G6" s="837"/>
      <c r="H6" s="871"/>
      <c r="I6" s="837"/>
      <c r="J6" s="871"/>
      <c r="K6" s="837"/>
      <c r="L6" s="837"/>
      <c r="M6" s="837"/>
      <c r="N6" s="837"/>
      <c r="O6" s="837"/>
      <c r="P6" s="837"/>
    </row>
    <row r="7" spans="1:16" s="25" customFormat="1" ht="42" customHeight="1" thickTop="1">
      <c r="A7" s="813" t="s">
        <v>3</v>
      </c>
      <c r="B7" s="818" t="s">
        <v>80</v>
      </c>
      <c r="C7" s="821" t="s">
        <v>81</v>
      </c>
      <c r="D7" s="821"/>
      <c r="E7" s="821"/>
      <c r="F7" s="821"/>
      <c r="G7" s="821"/>
      <c r="H7" s="821"/>
      <c r="I7" s="821"/>
      <c r="J7" s="821"/>
      <c r="K7" s="821" t="s">
        <v>82</v>
      </c>
      <c r="L7" s="821"/>
      <c r="M7" s="821"/>
      <c r="N7" s="821"/>
      <c r="O7" s="821" t="s">
        <v>53</v>
      </c>
      <c r="P7" s="822"/>
    </row>
    <row r="8" spans="1:16" s="25" customFormat="1" ht="42" customHeight="1" thickBot="1">
      <c r="A8" s="814"/>
      <c r="B8" s="820"/>
      <c r="C8" s="535" t="s">
        <v>57</v>
      </c>
      <c r="D8" s="465" t="s">
        <v>44</v>
      </c>
      <c r="E8" s="535" t="s">
        <v>12</v>
      </c>
      <c r="F8" s="466" t="s">
        <v>44</v>
      </c>
      <c r="G8" s="535" t="s">
        <v>83</v>
      </c>
      <c r="H8" s="466" t="s">
        <v>44</v>
      </c>
      <c r="I8" s="535" t="s">
        <v>84</v>
      </c>
      <c r="J8" s="466" t="s">
        <v>44</v>
      </c>
      <c r="K8" s="535" t="s">
        <v>85</v>
      </c>
      <c r="L8" s="535" t="s">
        <v>86</v>
      </c>
      <c r="M8" s="535" t="s">
        <v>87</v>
      </c>
      <c r="N8" s="535" t="s">
        <v>88</v>
      </c>
      <c r="O8" s="535" t="s">
        <v>89</v>
      </c>
      <c r="P8" s="175" t="s">
        <v>90</v>
      </c>
    </row>
    <row r="9" spans="1:16" s="25" customFormat="1" ht="20.100000000000001" customHeight="1" thickTop="1">
      <c r="A9" s="533" t="s">
        <v>18</v>
      </c>
      <c r="B9" s="312">
        <v>24</v>
      </c>
      <c r="C9" s="306">
        <v>3</v>
      </c>
      <c r="D9" s="503">
        <f>C9/B9*100</f>
        <v>12.5</v>
      </c>
      <c r="E9" s="309">
        <v>12</v>
      </c>
      <c r="F9" s="503">
        <f>E9/B9*100</f>
        <v>50</v>
      </c>
      <c r="G9" s="306">
        <v>6</v>
      </c>
      <c r="H9" s="503">
        <f>G9/B9*100</f>
        <v>25</v>
      </c>
      <c r="I9" s="306">
        <v>3</v>
      </c>
      <c r="J9" s="503">
        <f>I9/B9*100</f>
        <v>12.5</v>
      </c>
      <c r="K9" s="306">
        <v>0</v>
      </c>
      <c r="L9" s="306">
        <v>3</v>
      </c>
      <c r="M9" s="306">
        <v>4</v>
      </c>
      <c r="N9" s="306">
        <v>1</v>
      </c>
      <c r="O9" s="538">
        <v>5</v>
      </c>
      <c r="P9" s="541">
        <v>3</v>
      </c>
    </row>
    <row r="10" spans="1:16" s="25" customFormat="1" ht="20.100000000000001" customHeight="1">
      <c r="A10" s="529" t="s">
        <v>19</v>
      </c>
      <c r="B10" s="313">
        <v>2</v>
      </c>
      <c r="C10" s="133">
        <v>0</v>
      </c>
      <c r="D10" s="504" t="s">
        <v>52</v>
      </c>
      <c r="E10" s="33">
        <v>2</v>
      </c>
      <c r="F10" s="504">
        <f t="shared" ref="F10:F17" si="0">E10/B10*100</f>
        <v>100</v>
      </c>
      <c r="G10" s="133">
        <v>0</v>
      </c>
      <c r="H10" s="504" t="s">
        <v>52</v>
      </c>
      <c r="I10" s="133">
        <v>0</v>
      </c>
      <c r="J10" s="504" t="s">
        <v>52</v>
      </c>
      <c r="K10" s="133">
        <v>0</v>
      </c>
      <c r="L10" s="133">
        <v>0</v>
      </c>
      <c r="M10" s="133">
        <v>0</v>
      </c>
      <c r="N10" s="133">
        <v>0</v>
      </c>
      <c r="O10" s="134">
        <v>0</v>
      </c>
      <c r="P10" s="536">
        <v>0</v>
      </c>
    </row>
    <row r="11" spans="1:16" s="25" customFormat="1" ht="20.100000000000001" customHeight="1">
      <c r="A11" s="529" t="s">
        <v>20</v>
      </c>
      <c r="B11" s="313">
        <v>5</v>
      </c>
      <c r="C11" s="133">
        <v>0</v>
      </c>
      <c r="D11" s="504" t="s">
        <v>52</v>
      </c>
      <c r="E11" s="33">
        <v>3</v>
      </c>
      <c r="F11" s="504">
        <f t="shared" si="0"/>
        <v>60</v>
      </c>
      <c r="G11" s="133">
        <v>2</v>
      </c>
      <c r="H11" s="504">
        <f t="shared" ref="H11:H17" si="1">G11/B11*100</f>
        <v>40</v>
      </c>
      <c r="I11" s="133">
        <v>0</v>
      </c>
      <c r="J11" s="504" t="s">
        <v>52</v>
      </c>
      <c r="K11" s="133">
        <v>0</v>
      </c>
      <c r="L11" s="133">
        <v>1</v>
      </c>
      <c r="M11" s="133">
        <v>1</v>
      </c>
      <c r="N11" s="133">
        <v>0</v>
      </c>
      <c r="O11" s="134">
        <v>0</v>
      </c>
      <c r="P11" s="536">
        <v>0</v>
      </c>
    </row>
    <row r="12" spans="1:16" s="25" customFormat="1" ht="20.100000000000001" customHeight="1">
      <c r="A12" s="529" t="s">
        <v>21</v>
      </c>
      <c r="B12" s="313">
        <v>10</v>
      </c>
      <c r="C12" s="133">
        <v>0</v>
      </c>
      <c r="D12" s="504" t="s">
        <v>52</v>
      </c>
      <c r="E12" s="33">
        <v>8</v>
      </c>
      <c r="F12" s="504">
        <f t="shared" si="0"/>
        <v>80</v>
      </c>
      <c r="G12" s="133">
        <v>2</v>
      </c>
      <c r="H12" s="504">
        <f t="shared" si="1"/>
        <v>20</v>
      </c>
      <c r="I12" s="133">
        <v>0</v>
      </c>
      <c r="J12" s="504" t="s">
        <v>52</v>
      </c>
      <c r="K12" s="133">
        <v>0</v>
      </c>
      <c r="L12" s="133">
        <v>2</v>
      </c>
      <c r="M12" s="133">
        <v>0</v>
      </c>
      <c r="N12" s="133">
        <v>1</v>
      </c>
      <c r="O12" s="134">
        <v>1</v>
      </c>
      <c r="P12" s="536">
        <v>0</v>
      </c>
    </row>
    <row r="13" spans="1:16" s="25" customFormat="1" ht="20.100000000000001" customHeight="1">
      <c r="A13" s="529" t="s">
        <v>22</v>
      </c>
      <c r="B13" s="313">
        <v>3</v>
      </c>
      <c r="C13" s="133">
        <v>0</v>
      </c>
      <c r="D13" s="504" t="s">
        <v>52</v>
      </c>
      <c r="E13" s="33">
        <v>3</v>
      </c>
      <c r="F13" s="504">
        <f t="shared" si="0"/>
        <v>100</v>
      </c>
      <c r="G13" s="133">
        <v>0</v>
      </c>
      <c r="H13" s="504" t="s">
        <v>52</v>
      </c>
      <c r="I13" s="133">
        <v>0</v>
      </c>
      <c r="J13" s="504" t="s">
        <v>52</v>
      </c>
      <c r="K13" s="133">
        <v>0</v>
      </c>
      <c r="L13" s="133">
        <v>0</v>
      </c>
      <c r="M13" s="133">
        <v>0</v>
      </c>
      <c r="N13" s="133">
        <v>0</v>
      </c>
      <c r="O13" s="134">
        <v>0</v>
      </c>
      <c r="P13" s="536">
        <v>0</v>
      </c>
    </row>
    <row r="14" spans="1:16" s="25" customFormat="1" ht="20.100000000000001" customHeight="1">
      <c r="A14" s="529" t="s">
        <v>23</v>
      </c>
      <c r="B14" s="313">
        <v>6</v>
      </c>
      <c r="C14" s="133">
        <v>1</v>
      </c>
      <c r="D14" s="504">
        <f t="shared" ref="D14:D17" si="2">C14/B14*100</f>
        <v>16.666666666666664</v>
      </c>
      <c r="E14" s="33">
        <v>4</v>
      </c>
      <c r="F14" s="504">
        <f t="shared" si="0"/>
        <v>66.666666666666657</v>
      </c>
      <c r="G14" s="133">
        <v>0</v>
      </c>
      <c r="H14" s="504" t="s">
        <v>52</v>
      </c>
      <c r="I14" s="133">
        <v>0</v>
      </c>
      <c r="J14" s="504" t="s">
        <v>52</v>
      </c>
      <c r="K14" s="133">
        <v>0</v>
      </c>
      <c r="L14" s="133">
        <v>1</v>
      </c>
      <c r="M14" s="133">
        <v>2</v>
      </c>
      <c r="N14" s="133">
        <v>0</v>
      </c>
      <c r="O14" s="134">
        <v>0</v>
      </c>
      <c r="P14" s="536">
        <v>0</v>
      </c>
    </row>
    <row r="15" spans="1:16" s="25" customFormat="1" ht="20.100000000000001" customHeight="1">
      <c r="A15" s="529" t="s">
        <v>12</v>
      </c>
      <c r="B15" s="313">
        <v>7</v>
      </c>
      <c r="C15" s="133">
        <v>0</v>
      </c>
      <c r="D15" s="504" t="s">
        <v>52</v>
      </c>
      <c r="E15" s="33">
        <v>6</v>
      </c>
      <c r="F15" s="504">
        <f t="shared" si="0"/>
        <v>85.714285714285708</v>
      </c>
      <c r="G15" s="133">
        <v>0</v>
      </c>
      <c r="H15" s="504" t="s">
        <v>52</v>
      </c>
      <c r="I15" s="133">
        <v>0</v>
      </c>
      <c r="J15" s="504" t="s">
        <v>52</v>
      </c>
      <c r="K15" s="133">
        <v>0</v>
      </c>
      <c r="L15" s="133">
        <v>2</v>
      </c>
      <c r="M15" s="133">
        <v>2</v>
      </c>
      <c r="N15" s="133">
        <v>0</v>
      </c>
      <c r="O15" s="134">
        <v>0</v>
      </c>
      <c r="P15" s="536">
        <v>0</v>
      </c>
    </row>
    <row r="16" spans="1:16" s="25" customFormat="1" ht="20.100000000000001" customHeight="1">
      <c r="A16" s="529" t="s">
        <v>13</v>
      </c>
      <c r="B16" s="539">
        <v>7</v>
      </c>
      <c r="C16" s="133">
        <v>0</v>
      </c>
      <c r="D16" s="504" t="s">
        <v>52</v>
      </c>
      <c r="E16" s="33">
        <v>7</v>
      </c>
      <c r="F16" s="504">
        <f t="shared" si="0"/>
        <v>100</v>
      </c>
      <c r="G16" s="133">
        <v>0</v>
      </c>
      <c r="H16" s="504" t="s">
        <v>52</v>
      </c>
      <c r="I16" s="133">
        <v>0</v>
      </c>
      <c r="J16" s="504" t="s">
        <v>52</v>
      </c>
      <c r="K16" s="133">
        <v>0</v>
      </c>
      <c r="L16" s="133">
        <v>2</v>
      </c>
      <c r="M16" s="133">
        <v>2</v>
      </c>
      <c r="N16" s="133">
        <v>0</v>
      </c>
      <c r="O16" s="134">
        <v>1</v>
      </c>
      <c r="P16" s="536">
        <v>0</v>
      </c>
    </row>
    <row r="17" spans="1:16" s="25" customFormat="1" ht="20.100000000000001" customHeight="1" thickBot="1">
      <c r="A17" s="469" t="s">
        <v>183</v>
      </c>
      <c r="B17" s="374">
        <v>10</v>
      </c>
      <c r="C17" s="497">
        <v>8</v>
      </c>
      <c r="D17" s="505">
        <f t="shared" si="2"/>
        <v>80</v>
      </c>
      <c r="E17" s="435">
        <v>1</v>
      </c>
      <c r="F17" s="505">
        <f t="shared" si="0"/>
        <v>10</v>
      </c>
      <c r="G17" s="497">
        <v>1</v>
      </c>
      <c r="H17" s="505">
        <f t="shared" si="1"/>
        <v>10</v>
      </c>
      <c r="I17" s="497">
        <v>0</v>
      </c>
      <c r="J17" s="505" t="s">
        <v>52</v>
      </c>
      <c r="K17" s="434">
        <v>0</v>
      </c>
      <c r="L17" s="434">
        <v>1</v>
      </c>
      <c r="M17" s="434">
        <v>0</v>
      </c>
      <c r="N17" s="497">
        <v>0</v>
      </c>
      <c r="O17" s="434">
        <v>0</v>
      </c>
      <c r="P17" s="175">
        <v>9</v>
      </c>
    </row>
    <row r="18" spans="1:16" s="25" customFormat="1" ht="24" customHeight="1" thickTop="1" thickBot="1">
      <c r="A18" s="190" t="s">
        <v>14</v>
      </c>
      <c r="B18" s="540">
        <f>SUM(B9:B17)</f>
        <v>74</v>
      </c>
      <c r="C18" s="398">
        <f>SUM(C9:C17)</f>
        <v>12</v>
      </c>
      <c r="D18" s="193">
        <f>C18/B18*100</f>
        <v>16.216216216216218</v>
      </c>
      <c r="E18" s="398">
        <f>SUM(E9:E17)</f>
        <v>46</v>
      </c>
      <c r="F18" s="474">
        <f>E18/B18*100</f>
        <v>62.162162162162161</v>
      </c>
      <c r="G18" s="398">
        <f>SUM(G9:G17)</f>
        <v>11</v>
      </c>
      <c r="H18" s="474">
        <f>G18/B18*100</f>
        <v>14.864864864864865</v>
      </c>
      <c r="I18" s="398">
        <f>SUM(I9:I17)</f>
        <v>3</v>
      </c>
      <c r="J18" s="474">
        <f>I18/B18*100</f>
        <v>4.0540540540540544</v>
      </c>
      <c r="K18" s="398">
        <f t="shared" ref="K18:P18" si="3">SUM(K9:K17)</f>
        <v>0</v>
      </c>
      <c r="L18" s="398">
        <f t="shared" si="3"/>
        <v>12</v>
      </c>
      <c r="M18" s="398">
        <f t="shared" si="3"/>
        <v>11</v>
      </c>
      <c r="N18" s="398">
        <f t="shared" si="3"/>
        <v>2</v>
      </c>
      <c r="O18" s="398">
        <f t="shared" si="3"/>
        <v>7</v>
      </c>
      <c r="P18" s="395">
        <f t="shared" si="3"/>
        <v>12</v>
      </c>
    </row>
    <row r="19" spans="1:16" s="25" customFormat="1" ht="24" customHeight="1" thickTop="1">
      <c r="A19" s="19"/>
      <c r="B19" s="65"/>
      <c r="C19" s="65"/>
      <c r="D19" s="66"/>
      <c r="E19" s="65"/>
      <c r="F19" s="66"/>
      <c r="G19" s="65"/>
      <c r="H19" s="66"/>
      <c r="I19" s="20"/>
      <c r="J19" s="66"/>
      <c r="K19" s="20"/>
      <c r="L19" s="20"/>
      <c r="M19" s="65"/>
      <c r="N19" s="20"/>
      <c r="O19" s="67"/>
      <c r="P19" s="68"/>
    </row>
    <row r="26" spans="1:16">
      <c r="A26" s="53"/>
    </row>
    <row r="29" spans="1:16">
      <c r="A29" s="54"/>
    </row>
    <row r="30" spans="1:16">
      <c r="A30" s="55"/>
    </row>
    <row r="31" spans="1:16">
      <c r="A31" s="55"/>
    </row>
    <row r="32" spans="1:16">
      <c r="A32" s="55"/>
    </row>
  </sheetData>
  <mergeCells count="11">
    <mergeCell ref="C7:J7"/>
    <mergeCell ref="K7:N7"/>
    <mergeCell ref="A1:P1"/>
    <mergeCell ref="O7:P7"/>
    <mergeCell ref="A2:P2"/>
    <mergeCell ref="A3:P3"/>
    <mergeCell ref="A4:P4"/>
    <mergeCell ref="A6:P6"/>
    <mergeCell ref="A5:P5"/>
    <mergeCell ref="A7:A8"/>
    <mergeCell ref="B7:B8"/>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D18 F18 H18 J18" formula="1"/>
  </ignoredErrors>
</worksheet>
</file>

<file path=xl/worksheets/sheet27.xml><?xml version="1.0" encoding="utf-8"?>
<worksheet xmlns="http://schemas.openxmlformats.org/spreadsheetml/2006/main" xmlns:r="http://schemas.openxmlformats.org/officeDocument/2006/relationships">
  <sheetPr codeName="List22"/>
  <dimension ref="A1:Q31"/>
  <sheetViews>
    <sheetView zoomScaleNormal="100" zoomScaleSheetLayoutView="100" workbookViewId="0">
      <selection activeCell="D18" sqref="D18"/>
    </sheetView>
  </sheetViews>
  <sheetFormatPr defaultRowHeight="12.75"/>
  <cols>
    <col min="1" max="3" width="8.140625" customWidth="1"/>
    <col min="4" max="4" width="6.28515625" customWidth="1"/>
    <col min="5" max="5" width="8.140625" customWidth="1"/>
    <col min="6" max="6" width="6.28515625" customWidth="1"/>
    <col min="7" max="7" width="8.140625" customWidth="1"/>
    <col min="8" max="8" width="6.28515625" customWidth="1"/>
    <col min="9" max="9" width="8.140625" customWidth="1"/>
    <col min="10" max="10" width="6.28515625" customWidth="1"/>
    <col min="11" max="16" width="8.140625" customWidth="1"/>
  </cols>
  <sheetData>
    <row r="1" spans="1:17" s="25" customFormat="1" ht="16.5" customHeight="1">
      <c r="A1" s="816" t="s">
        <v>91</v>
      </c>
      <c r="B1" s="816"/>
      <c r="C1" s="816"/>
      <c r="D1" s="816"/>
      <c r="E1" s="816"/>
      <c r="F1" s="816"/>
      <c r="G1" s="816"/>
      <c r="H1" s="816"/>
      <c r="I1" s="816"/>
      <c r="J1" s="816"/>
      <c r="K1" s="816"/>
      <c r="L1" s="816"/>
      <c r="M1" s="816"/>
      <c r="N1" s="816"/>
      <c r="O1" s="816"/>
      <c r="P1" s="816"/>
    </row>
    <row r="2" spans="1:17" s="25" customFormat="1" ht="20.100000000000001" customHeight="1" thickBot="1">
      <c r="A2" s="837"/>
      <c r="B2" s="837"/>
      <c r="C2" s="837"/>
      <c r="D2" s="837"/>
      <c r="E2" s="837"/>
      <c r="F2" s="837"/>
      <c r="G2" s="837"/>
      <c r="H2" s="837"/>
      <c r="I2" s="837"/>
      <c r="J2" s="837"/>
      <c r="K2" s="837"/>
      <c r="L2" s="837"/>
      <c r="M2" s="837"/>
      <c r="N2" s="837"/>
      <c r="O2" s="837"/>
      <c r="P2" s="837"/>
    </row>
    <row r="3" spans="1:17" s="25" customFormat="1" ht="42" customHeight="1" thickTop="1">
      <c r="A3" s="813" t="s">
        <v>3</v>
      </c>
      <c r="B3" s="818" t="s">
        <v>80</v>
      </c>
      <c r="C3" s="821" t="s">
        <v>81</v>
      </c>
      <c r="D3" s="821"/>
      <c r="E3" s="821"/>
      <c r="F3" s="821"/>
      <c r="G3" s="821"/>
      <c r="H3" s="821"/>
      <c r="I3" s="821"/>
      <c r="J3" s="821"/>
      <c r="K3" s="821" t="s">
        <v>82</v>
      </c>
      <c r="L3" s="821"/>
      <c r="M3" s="821"/>
      <c r="N3" s="821"/>
      <c r="O3" s="821" t="s">
        <v>53</v>
      </c>
      <c r="P3" s="822"/>
    </row>
    <row r="4" spans="1:17" s="25" customFormat="1" ht="42" customHeight="1" thickBot="1">
      <c r="A4" s="814"/>
      <c r="B4" s="820"/>
      <c r="C4" s="548" t="s">
        <v>57</v>
      </c>
      <c r="D4" s="548" t="s">
        <v>44</v>
      </c>
      <c r="E4" s="548" t="s">
        <v>12</v>
      </c>
      <c r="F4" s="548" t="s">
        <v>44</v>
      </c>
      <c r="G4" s="548" t="s">
        <v>83</v>
      </c>
      <c r="H4" s="548" t="s">
        <v>44</v>
      </c>
      <c r="I4" s="548" t="s">
        <v>84</v>
      </c>
      <c r="J4" s="548" t="s">
        <v>44</v>
      </c>
      <c r="K4" s="548" t="s">
        <v>85</v>
      </c>
      <c r="L4" s="548" t="s">
        <v>86</v>
      </c>
      <c r="M4" s="548" t="s">
        <v>92</v>
      </c>
      <c r="N4" s="548" t="s">
        <v>88</v>
      </c>
      <c r="O4" s="548" t="s">
        <v>178</v>
      </c>
      <c r="P4" s="549" t="s">
        <v>93</v>
      </c>
    </row>
    <row r="5" spans="1:17" s="25" customFormat="1" ht="20.100000000000001" customHeight="1" thickTop="1">
      <c r="A5" s="533" t="s">
        <v>18</v>
      </c>
      <c r="B5" s="550">
        <v>17</v>
      </c>
      <c r="C5" s="545">
        <v>0</v>
      </c>
      <c r="D5" s="546" t="s">
        <v>52</v>
      </c>
      <c r="E5" s="545">
        <v>6</v>
      </c>
      <c r="F5" s="546">
        <f>E5/B5*100</f>
        <v>35.294117647058826</v>
      </c>
      <c r="G5" s="545">
        <v>11</v>
      </c>
      <c r="H5" s="546">
        <f>G5/B5*100</f>
        <v>64.705882352941174</v>
      </c>
      <c r="I5" s="545">
        <v>0</v>
      </c>
      <c r="J5" s="546" t="s">
        <v>52</v>
      </c>
      <c r="K5" s="545">
        <v>0</v>
      </c>
      <c r="L5" s="545">
        <v>2</v>
      </c>
      <c r="M5" s="545">
        <v>2</v>
      </c>
      <c r="N5" s="545">
        <v>2</v>
      </c>
      <c r="O5" s="545">
        <v>4</v>
      </c>
      <c r="P5" s="547">
        <v>9</v>
      </c>
    </row>
    <row r="6" spans="1:17" s="25" customFormat="1" ht="20.100000000000001" customHeight="1">
      <c r="A6" s="529" t="s">
        <v>19</v>
      </c>
      <c r="B6" s="551">
        <v>1</v>
      </c>
      <c r="C6" s="543">
        <v>0</v>
      </c>
      <c r="D6" s="542" t="s">
        <v>52</v>
      </c>
      <c r="E6" s="543">
        <v>0</v>
      </c>
      <c r="F6" s="542" t="s">
        <v>52</v>
      </c>
      <c r="G6" s="543">
        <v>0</v>
      </c>
      <c r="H6" s="542" t="s">
        <v>52</v>
      </c>
      <c r="I6" s="543">
        <v>0</v>
      </c>
      <c r="J6" s="542" t="s">
        <v>52</v>
      </c>
      <c r="K6" s="543">
        <v>0</v>
      </c>
      <c r="L6" s="543">
        <v>0</v>
      </c>
      <c r="M6" s="543">
        <v>1</v>
      </c>
      <c r="N6" s="543">
        <v>0</v>
      </c>
      <c r="O6" s="543">
        <v>1</v>
      </c>
      <c r="P6" s="544">
        <v>0</v>
      </c>
    </row>
    <row r="7" spans="1:17" s="25" customFormat="1" ht="20.100000000000001" customHeight="1">
      <c r="A7" s="529" t="s">
        <v>20</v>
      </c>
      <c r="B7" s="551">
        <v>5</v>
      </c>
      <c r="C7" s="543">
        <v>0</v>
      </c>
      <c r="D7" s="542" t="s">
        <v>52</v>
      </c>
      <c r="E7" s="543">
        <v>3</v>
      </c>
      <c r="F7" s="542">
        <f t="shared" ref="F7:F12" si="0">E7/B7*100</f>
        <v>60</v>
      </c>
      <c r="G7" s="543">
        <v>2</v>
      </c>
      <c r="H7" s="542">
        <f t="shared" ref="H7:H12" si="1">G7/B7*100</f>
        <v>40</v>
      </c>
      <c r="I7" s="543">
        <v>0</v>
      </c>
      <c r="J7" s="542" t="s">
        <v>52</v>
      </c>
      <c r="K7" s="543">
        <v>0</v>
      </c>
      <c r="L7" s="543">
        <v>0</v>
      </c>
      <c r="M7" s="543">
        <v>0</v>
      </c>
      <c r="N7" s="543">
        <v>3</v>
      </c>
      <c r="O7" s="543">
        <v>3</v>
      </c>
      <c r="P7" s="544">
        <v>2</v>
      </c>
    </row>
    <row r="8" spans="1:17" s="25" customFormat="1" ht="20.100000000000001" customHeight="1">
      <c r="A8" s="529" t="s">
        <v>21</v>
      </c>
      <c r="B8" s="551">
        <v>18</v>
      </c>
      <c r="C8" s="543">
        <v>7</v>
      </c>
      <c r="D8" s="542">
        <f t="shared" ref="D8:D12" si="2">C8/B8*100</f>
        <v>38.888888888888893</v>
      </c>
      <c r="E8" s="543">
        <v>8</v>
      </c>
      <c r="F8" s="542">
        <f t="shared" si="0"/>
        <v>44.444444444444443</v>
      </c>
      <c r="G8" s="543">
        <v>2</v>
      </c>
      <c r="H8" s="542">
        <f t="shared" si="1"/>
        <v>11.111111111111111</v>
      </c>
      <c r="I8" s="543">
        <v>0</v>
      </c>
      <c r="J8" s="542" t="s">
        <v>52</v>
      </c>
      <c r="K8" s="543">
        <v>2</v>
      </c>
      <c r="L8" s="543">
        <v>4</v>
      </c>
      <c r="M8" s="543">
        <v>1</v>
      </c>
      <c r="N8" s="543">
        <v>0</v>
      </c>
      <c r="O8" s="543">
        <v>1</v>
      </c>
      <c r="P8" s="544">
        <v>7</v>
      </c>
    </row>
    <row r="9" spans="1:17" s="25" customFormat="1" ht="20.100000000000001" customHeight="1">
      <c r="A9" s="529" t="s">
        <v>22</v>
      </c>
      <c r="B9" s="551">
        <v>13</v>
      </c>
      <c r="C9" s="543">
        <v>1</v>
      </c>
      <c r="D9" s="542">
        <f t="shared" si="2"/>
        <v>7.6923076923076925</v>
      </c>
      <c r="E9" s="543">
        <v>5</v>
      </c>
      <c r="F9" s="542">
        <f t="shared" si="0"/>
        <v>38.461538461538467</v>
      </c>
      <c r="G9" s="543">
        <v>6</v>
      </c>
      <c r="H9" s="542">
        <f t="shared" si="1"/>
        <v>46.153846153846153</v>
      </c>
      <c r="I9" s="543">
        <v>0</v>
      </c>
      <c r="J9" s="542" t="s">
        <v>52</v>
      </c>
      <c r="K9" s="543">
        <v>0</v>
      </c>
      <c r="L9" s="543">
        <v>2</v>
      </c>
      <c r="M9" s="543">
        <v>1</v>
      </c>
      <c r="N9" s="543">
        <v>2</v>
      </c>
      <c r="O9" s="543">
        <v>3</v>
      </c>
      <c r="P9" s="544">
        <v>9</v>
      </c>
    </row>
    <row r="10" spans="1:17" s="25" customFormat="1" ht="20.100000000000001" customHeight="1">
      <c r="A10" s="529" t="s">
        <v>23</v>
      </c>
      <c r="B10" s="551">
        <v>4</v>
      </c>
      <c r="C10" s="543">
        <v>0</v>
      </c>
      <c r="D10" s="542" t="s">
        <v>52</v>
      </c>
      <c r="E10" s="543">
        <v>3</v>
      </c>
      <c r="F10" s="542">
        <f t="shared" si="0"/>
        <v>75</v>
      </c>
      <c r="G10" s="543">
        <v>1</v>
      </c>
      <c r="H10" s="542">
        <f t="shared" si="1"/>
        <v>25</v>
      </c>
      <c r="I10" s="543">
        <v>0</v>
      </c>
      <c r="J10" s="542" t="s">
        <v>52</v>
      </c>
      <c r="K10" s="543">
        <v>1</v>
      </c>
      <c r="L10" s="543">
        <v>0</v>
      </c>
      <c r="M10" s="543">
        <v>1</v>
      </c>
      <c r="N10" s="543">
        <v>1</v>
      </c>
      <c r="O10" s="543">
        <v>0</v>
      </c>
      <c r="P10" s="544">
        <v>3</v>
      </c>
    </row>
    <row r="11" spans="1:17" s="25" customFormat="1" ht="20.100000000000001" customHeight="1">
      <c r="A11" s="529" t="s">
        <v>12</v>
      </c>
      <c r="B11" s="551">
        <v>5</v>
      </c>
      <c r="C11" s="543">
        <v>0</v>
      </c>
      <c r="D11" s="542" t="s">
        <v>52</v>
      </c>
      <c r="E11" s="543">
        <v>3</v>
      </c>
      <c r="F11" s="542">
        <f t="shared" si="0"/>
        <v>60</v>
      </c>
      <c r="G11" s="543">
        <v>2</v>
      </c>
      <c r="H11" s="542">
        <f t="shared" si="1"/>
        <v>40</v>
      </c>
      <c r="I11" s="543">
        <v>0</v>
      </c>
      <c r="J11" s="542" t="s">
        <v>52</v>
      </c>
      <c r="K11" s="543">
        <v>0</v>
      </c>
      <c r="L11" s="543">
        <v>0</v>
      </c>
      <c r="M11" s="543">
        <v>2</v>
      </c>
      <c r="N11" s="543">
        <v>0</v>
      </c>
      <c r="O11" s="543">
        <v>1</v>
      </c>
      <c r="P11" s="544">
        <v>4</v>
      </c>
    </row>
    <row r="12" spans="1:17" s="25" customFormat="1" ht="20.100000000000001" customHeight="1" thickBot="1">
      <c r="A12" s="530" t="s">
        <v>13</v>
      </c>
      <c r="B12" s="552">
        <v>9</v>
      </c>
      <c r="C12" s="553">
        <v>2</v>
      </c>
      <c r="D12" s="554">
        <f t="shared" si="2"/>
        <v>22.222222222222221</v>
      </c>
      <c r="E12" s="553">
        <v>4</v>
      </c>
      <c r="F12" s="554">
        <f t="shared" si="0"/>
        <v>44.444444444444443</v>
      </c>
      <c r="G12" s="553">
        <v>2</v>
      </c>
      <c r="H12" s="554">
        <f t="shared" si="1"/>
        <v>22.222222222222221</v>
      </c>
      <c r="I12" s="553">
        <v>0</v>
      </c>
      <c r="J12" s="554" t="s">
        <v>52</v>
      </c>
      <c r="K12" s="553">
        <v>0</v>
      </c>
      <c r="L12" s="553">
        <v>0</v>
      </c>
      <c r="M12" s="553">
        <v>4</v>
      </c>
      <c r="N12" s="553">
        <v>1</v>
      </c>
      <c r="O12" s="553">
        <v>1</v>
      </c>
      <c r="P12" s="555">
        <v>7</v>
      </c>
    </row>
    <row r="13" spans="1:17" s="25" customFormat="1" ht="24" customHeight="1" thickTop="1" thickBot="1">
      <c r="A13" s="190" t="s">
        <v>14</v>
      </c>
      <c r="B13" s="556">
        <f>SUM(B5:B12)</f>
        <v>72</v>
      </c>
      <c r="C13" s="537">
        <f>SUM(C5:C12)</f>
        <v>10</v>
      </c>
      <c r="D13" s="557">
        <f>C13/B13*100</f>
        <v>13.888888888888889</v>
      </c>
      <c r="E13" s="537">
        <f>SUM(E5:E12)</f>
        <v>32</v>
      </c>
      <c r="F13" s="557">
        <f>E13/B13*100</f>
        <v>44.444444444444443</v>
      </c>
      <c r="G13" s="537">
        <f>SUM(G5:G12)</f>
        <v>26</v>
      </c>
      <c r="H13" s="557">
        <f>G13/B13*100</f>
        <v>36.111111111111107</v>
      </c>
      <c r="I13" s="537">
        <f>SUM(I5:I12)</f>
        <v>0</v>
      </c>
      <c r="J13" s="557" t="s">
        <v>52</v>
      </c>
      <c r="K13" s="537">
        <f t="shared" ref="K13:P13" si="3">SUM(K5:K12)</f>
        <v>3</v>
      </c>
      <c r="L13" s="537">
        <f t="shared" si="3"/>
        <v>8</v>
      </c>
      <c r="M13" s="537">
        <f t="shared" si="3"/>
        <v>12</v>
      </c>
      <c r="N13" s="537">
        <f t="shared" si="3"/>
        <v>9</v>
      </c>
      <c r="O13" s="537">
        <f t="shared" si="3"/>
        <v>14</v>
      </c>
      <c r="P13" s="558">
        <f t="shared" si="3"/>
        <v>41</v>
      </c>
      <c r="Q13" s="26"/>
    </row>
    <row r="14" spans="1:17" ht="13.5" thickTop="1">
      <c r="B14" s="59"/>
      <c r="C14" s="59"/>
      <c r="D14" s="157"/>
      <c r="E14" s="3"/>
      <c r="F14" s="64"/>
      <c r="G14" s="3"/>
      <c r="H14" s="64"/>
      <c r="I14" s="3"/>
      <c r="J14" s="64"/>
    </row>
    <row r="15" spans="1:17">
      <c r="B15" s="30"/>
    </row>
    <row r="25" spans="1:1">
      <c r="A25" s="53"/>
    </row>
    <row r="28" spans="1:1">
      <c r="A28" s="54"/>
    </row>
    <row r="29" spans="1:1">
      <c r="A29" s="55"/>
    </row>
    <row r="30" spans="1:1">
      <c r="A30" s="55"/>
    </row>
    <row r="31" spans="1:1">
      <c r="A31" s="55"/>
    </row>
  </sheetData>
  <mergeCells count="7">
    <mergeCell ref="A1:P1"/>
    <mergeCell ref="C3:J3"/>
    <mergeCell ref="K3:N3"/>
    <mergeCell ref="A3:A4"/>
    <mergeCell ref="B3:B4"/>
    <mergeCell ref="O3:P3"/>
    <mergeCell ref="A2:P2"/>
  </mergeCells>
  <phoneticPr fontId="0"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D13 F13 H13" formula="1"/>
  </ignoredErrors>
</worksheet>
</file>

<file path=xl/worksheets/sheet28.xml><?xml version="1.0" encoding="utf-8"?>
<worksheet xmlns="http://schemas.openxmlformats.org/spreadsheetml/2006/main" xmlns:r="http://schemas.openxmlformats.org/officeDocument/2006/relationships">
  <sheetPr codeName="List23"/>
  <dimension ref="A1:P31"/>
  <sheetViews>
    <sheetView zoomScaleNormal="100" zoomScaleSheetLayoutView="100" workbookViewId="0">
      <selection activeCell="D18" sqref="D18"/>
    </sheetView>
  </sheetViews>
  <sheetFormatPr defaultRowHeight="12.75"/>
  <cols>
    <col min="1" max="3" width="8.140625" customWidth="1"/>
    <col min="4" max="4" width="6.28515625" customWidth="1"/>
    <col min="5" max="5" width="8.140625" customWidth="1"/>
    <col min="6" max="6" width="6.28515625" customWidth="1"/>
    <col min="7" max="7" width="8.140625" customWidth="1"/>
    <col min="8" max="8" width="6.28515625" customWidth="1"/>
    <col min="9" max="9" width="8.140625" customWidth="1"/>
    <col min="10" max="10" width="6.28515625" customWidth="1"/>
    <col min="11" max="15" width="8.140625" customWidth="1"/>
    <col min="16" max="16" width="10.28515625" customWidth="1"/>
  </cols>
  <sheetData>
    <row r="1" spans="1:16" s="25" customFormat="1" ht="16.5" customHeight="1">
      <c r="A1" s="816" t="s">
        <v>94</v>
      </c>
      <c r="B1" s="816"/>
      <c r="C1" s="816"/>
      <c r="D1" s="816"/>
      <c r="E1" s="816"/>
      <c r="F1" s="816"/>
      <c r="G1" s="816"/>
      <c r="H1" s="816"/>
      <c r="I1" s="816"/>
      <c r="J1" s="816"/>
      <c r="K1" s="816"/>
      <c r="L1" s="816"/>
      <c r="M1" s="816"/>
      <c r="N1" s="816"/>
      <c r="O1" s="816"/>
      <c r="P1" s="816"/>
    </row>
    <row r="2" spans="1:16" s="25" customFormat="1" ht="20.100000000000001" customHeight="1" thickBot="1">
      <c r="A2" s="837"/>
      <c r="B2" s="837"/>
      <c r="C2" s="837"/>
      <c r="D2" s="837"/>
      <c r="E2" s="837"/>
      <c r="F2" s="837"/>
      <c r="G2" s="837"/>
      <c r="H2" s="837"/>
      <c r="I2" s="837"/>
      <c r="J2" s="837"/>
      <c r="K2" s="837"/>
      <c r="L2" s="837"/>
      <c r="M2" s="837"/>
      <c r="N2" s="837"/>
      <c r="O2" s="837"/>
      <c r="P2" s="837"/>
    </row>
    <row r="3" spans="1:16" s="25" customFormat="1" ht="42" customHeight="1" thickTop="1">
      <c r="A3" s="813" t="s">
        <v>3</v>
      </c>
      <c r="B3" s="818" t="s">
        <v>80</v>
      </c>
      <c r="C3" s="821" t="s">
        <v>81</v>
      </c>
      <c r="D3" s="821"/>
      <c r="E3" s="821"/>
      <c r="F3" s="821"/>
      <c r="G3" s="821"/>
      <c r="H3" s="821"/>
      <c r="I3" s="821"/>
      <c r="J3" s="821"/>
      <c r="K3" s="821" t="s">
        <v>82</v>
      </c>
      <c r="L3" s="821"/>
      <c r="M3" s="821"/>
      <c r="N3" s="821"/>
      <c r="O3" s="821" t="s">
        <v>53</v>
      </c>
      <c r="P3" s="822"/>
    </row>
    <row r="4" spans="1:16" s="25" customFormat="1" ht="42" customHeight="1" thickBot="1">
      <c r="A4" s="814"/>
      <c r="B4" s="820"/>
      <c r="C4" s="548" t="s">
        <v>57</v>
      </c>
      <c r="D4" s="548" t="s">
        <v>44</v>
      </c>
      <c r="E4" s="548" t="s">
        <v>12</v>
      </c>
      <c r="F4" s="548" t="s">
        <v>44</v>
      </c>
      <c r="G4" s="548" t="s">
        <v>83</v>
      </c>
      <c r="H4" s="548" t="s">
        <v>44</v>
      </c>
      <c r="I4" s="548" t="s">
        <v>84</v>
      </c>
      <c r="J4" s="548" t="s">
        <v>44</v>
      </c>
      <c r="K4" s="548" t="s">
        <v>85</v>
      </c>
      <c r="L4" s="548" t="s">
        <v>86</v>
      </c>
      <c r="M4" s="548" t="s">
        <v>87</v>
      </c>
      <c r="N4" s="548" t="s">
        <v>88</v>
      </c>
      <c r="O4" s="548" t="s">
        <v>95</v>
      </c>
      <c r="P4" s="549" t="s">
        <v>96</v>
      </c>
    </row>
    <row r="5" spans="1:16" s="25" customFormat="1" ht="20.100000000000001" customHeight="1" thickTop="1">
      <c r="A5" s="533" t="s">
        <v>18</v>
      </c>
      <c r="B5" s="550">
        <v>16</v>
      </c>
      <c r="C5" s="545">
        <v>2</v>
      </c>
      <c r="D5" s="559">
        <f>C5/B5*100</f>
        <v>12.5</v>
      </c>
      <c r="E5" s="545">
        <v>14</v>
      </c>
      <c r="F5" s="559">
        <f>E5/B5*100</f>
        <v>87.5</v>
      </c>
      <c r="G5" s="545">
        <v>0</v>
      </c>
      <c r="H5" s="559" t="s">
        <v>52</v>
      </c>
      <c r="I5" s="545">
        <v>0</v>
      </c>
      <c r="J5" s="559" t="s">
        <v>52</v>
      </c>
      <c r="K5" s="545">
        <v>0</v>
      </c>
      <c r="L5" s="545">
        <v>0</v>
      </c>
      <c r="M5" s="545">
        <v>4</v>
      </c>
      <c r="N5" s="545">
        <v>1</v>
      </c>
      <c r="O5" s="545">
        <v>14</v>
      </c>
      <c r="P5" s="547">
        <v>0</v>
      </c>
    </row>
    <row r="6" spans="1:16" s="25" customFormat="1" ht="20.100000000000001" customHeight="1">
      <c r="A6" s="529" t="s">
        <v>19</v>
      </c>
      <c r="B6" s="551">
        <v>1</v>
      </c>
      <c r="C6" s="543">
        <v>0</v>
      </c>
      <c r="D6" s="554" t="s">
        <v>52</v>
      </c>
      <c r="E6" s="543">
        <v>1</v>
      </c>
      <c r="F6" s="554">
        <f t="shared" ref="F6:F12" si="0">E6/B6*100</f>
        <v>100</v>
      </c>
      <c r="G6" s="543">
        <v>0</v>
      </c>
      <c r="H6" s="542" t="s">
        <v>52</v>
      </c>
      <c r="I6" s="543">
        <v>0</v>
      </c>
      <c r="J6" s="542" t="s">
        <v>52</v>
      </c>
      <c r="K6" s="543">
        <v>0</v>
      </c>
      <c r="L6" s="543">
        <v>0</v>
      </c>
      <c r="M6" s="543">
        <v>0</v>
      </c>
      <c r="N6" s="543">
        <v>0</v>
      </c>
      <c r="O6" s="543">
        <v>1</v>
      </c>
      <c r="P6" s="544">
        <v>0</v>
      </c>
    </row>
    <row r="7" spans="1:16" s="25" customFormat="1" ht="20.100000000000001" customHeight="1">
      <c r="A7" s="529" t="s">
        <v>20</v>
      </c>
      <c r="B7" s="551">
        <v>2</v>
      </c>
      <c r="C7" s="543">
        <v>0</v>
      </c>
      <c r="D7" s="542" t="s">
        <v>52</v>
      </c>
      <c r="E7" s="543">
        <v>2</v>
      </c>
      <c r="F7" s="542">
        <f t="shared" si="0"/>
        <v>100</v>
      </c>
      <c r="G7" s="543">
        <v>0</v>
      </c>
      <c r="H7" s="542" t="s">
        <v>52</v>
      </c>
      <c r="I7" s="543">
        <v>0</v>
      </c>
      <c r="J7" s="542" t="s">
        <v>52</v>
      </c>
      <c r="K7" s="543">
        <v>0</v>
      </c>
      <c r="L7" s="543">
        <v>0</v>
      </c>
      <c r="M7" s="543">
        <v>0</v>
      </c>
      <c r="N7" s="543">
        <v>0</v>
      </c>
      <c r="O7" s="543">
        <v>2</v>
      </c>
      <c r="P7" s="544">
        <v>0</v>
      </c>
    </row>
    <row r="8" spans="1:16" s="25" customFormat="1" ht="20.100000000000001" customHeight="1">
      <c r="A8" s="529" t="s">
        <v>21</v>
      </c>
      <c r="B8" s="551">
        <v>6</v>
      </c>
      <c r="C8" s="543">
        <v>1</v>
      </c>
      <c r="D8" s="542">
        <f t="shared" ref="D8:D12" si="1">C8/B8*100</f>
        <v>16.666666666666664</v>
      </c>
      <c r="E8" s="543">
        <v>5</v>
      </c>
      <c r="F8" s="560">
        <f t="shared" si="0"/>
        <v>83.333333333333343</v>
      </c>
      <c r="G8" s="543">
        <v>0</v>
      </c>
      <c r="H8" s="542" t="s">
        <v>52</v>
      </c>
      <c r="I8" s="543">
        <v>0</v>
      </c>
      <c r="J8" s="542" t="s">
        <v>52</v>
      </c>
      <c r="K8" s="543">
        <v>0</v>
      </c>
      <c r="L8" s="543">
        <v>2</v>
      </c>
      <c r="M8" s="543">
        <v>1</v>
      </c>
      <c r="N8" s="543">
        <v>2</v>
      </c>
      <c r="O8" s="543">
        <v>2</v>
      </c>
      <c r="P8" s="544">
        <v>1</v>
      </c>
    </row>
    <row r="9" spans="1:16" s="25" customFormat="1" ht="20.100000000000001" customHeight="1">
      <c r="A9" s="529" t="s">
        <v>22</v>
      </c>
      <c r="B9" s="551">
        <v>2</v>
      </c>
      <c r="C9" s="543">
        <v>0</v>
      </c>
      <c r="D9" s="542" t="s">
        <v>52</v>
      </c>
      <c r="E9" s="543">
        <v>2</v>
      </c>
      <c r="F9" s="554">
        <f t="shared" si="0"/>
        <v>100</v>
      </c>
      <c r="G9" s="543">
        <v>0</v>
      </c>
      <c r="H9" s="542" t="s">
        <v>52</v>
      </c>
      <c r="I9" s="543">
        <v>0</v>
      </c>
      <c r="J9" s="542" t="s">
        <v>52</v>
      </c>
      <c r="K9" s="543">
        <v>0</v>
      </c>
      <c r="L9" s="543">
        <v>0</v>
      </c>
      <c r="M9" s="543">
        <v>0</v>
      </c>
      <c r="N9" s="543">
        <v>0</v>
      </c>
      <c r="O9" s="543">
        <v>0</v>
      </c>
      <c r="P9" s="544">
        <v>0</v>
      </c>
    </row>
    <row r="10" spans="1:16" s="25" customFormat="1" ht="20.100000000000001" customHeight="1">
      <c r="A10" s="529" t="s">
        <v>23</v>
      </c>
      <c r="B10" s="551">
        <v>5</v>
      </c>
      <c r="C10" s="543">
        <v>1</v>
      </c>
      <c r="D10" s="542">
        <f t="shared" si="1"/>
        <v>20</v>
      </c>
      <c r="E10" s="543">
        <v>4</v>
      </c>
      <c r="F10" s="542">
        <f t="shared" si="0"/>
        <v>80</v>
      </c>
      <c r="G10" s="543">
        <v>0</v>
      </c>
      <c r="H10" s="546" t="s">
        <v>52</v>
      </c>
      <c r="I10" s="543">
        <v>0</v>
      </c>
      <c r="J10" s="542" t="s">
        <v>52</v>
      </c>
      <c r="K10" s="543">
        <v>0</v>
      </c>
      <c r="L10" s="543">
        <v>1</v>
      </c>
      <c r="M10" s="543">
        <v>0</v>
      </c>
      <c r="N10" s="543">
        <v>0</v>
      </c>
      <c r="O10" s="543">
        <v>4</v>
      </c>
      <c r="P10" s="544">
        <v>0</v>
      </c>
    </row>
    <row r="11" spans="1:16" s="25" customFormat="1" ht="20.100000000000001" customHeight="1">
      <c r="A11" s="529" t="s">
        <v>12</v>
      </c>
      <c r="B11" s="551">
        <v>3</v>
      </c>
      <c r="C11" s="543">
        <v>0</v>
      </c>
      <c r="D11" s="546" t="s">
        <v>52</v>
      </c>
      <c r="E11" s="543">
        <v>3</v>
      </c>
      <c r="F11" s="546">
        <f t="shared" si="0"/>
        <v>100</v>
      </c>
      <c r="G11" s="543">
        <v>0</v>
      </c>
      <c r="H11" s="560" t="s">
        <v>52</v>
      </c>
      <c r="I11" s="543">
        <v>0</v>
      </c>
      <c r="J11" s="542" t="s">
        <v>52</v>
      </c>
      <c r="K11" s="543">
        <v>0</v>
      </c>
      <c r="L11" s="543">
        <v>1</v>
      </c>
      <c r="M11" s="543">
        <v>0</v>
      </c>
      <c r="N11" s="543">
        <v>0</v>
      </c>
      <c r="O11" s="543">
        <v>0</v>
      </c>
      <c r="P11" s="544">
        <v>2</v>
      </c>
    </row>
    <row r="12" spans="1:16" s="25" customFormat="1" ht="20.100000000000001" customHeight="1" thickBot="1">
      <c r="A12" s="530" t="s">
        <v>13</v>
      </c>
      <c r="B12" s="552">
        <v>3</v>
      </c>
      <c r="C12" s="553">
        <v>1</v>
      </c>
      <c r="D12" s="560">
        <f t="shared" si="1"/>
        <v>33.333333333333329</v>
      </c>
      <c r="E12" s="553">
        <v>2</v>
      </c>
      <c r="F12" s="560">
        <f t="shared" si="0"/>
        <v>66.666666666666657</v>
      </c>
      <c r="G12" s="553">
        <v>0</v>
      </c>
      <c r="H12" s="561" t="s">
        <v>52</v>
      </c>
      <c r="I12" s="553">
        <v>0</v>
      </c>
      <c r="J12" s="561" t="s">
        <v>52</v>
      </c>
      <c r="K12" s="553">
        <v>0</v>
      </c>
      <c r="L12" s="553">
        <v>2</v>
      </c>
      <c r="M12" s="553">
        <v>0</v>
      </c>
      <c r="N12" s="553">
        <v>0</v>
      </c>
      <c r="O12" s="553">
        <v>2</v>
      </c>
      <c r="P12" s="555">
        <v>0</v>
      </c>
    </row>
    <row r="13" spans="1:16" ht="24" customHeight="1" thickTop="1" thickBot="1">
      <c r="A13" s="190" t="s">
        <v>14</v>
      </c>
      <c r="B13" s="556">
        <f>SUM(B5:B12)</f>
        <v>38</v>
      </c>
      <c r="C13" s="537">
        <f>SUM(C5:C12)</f>
        <v>5</v>
      </c>
      <c r="D13" s="557">
        <f>C13/B13*100</f>
        <v>13.157894736842104</v>
      </c>
      <c r="E13" s="537">
        <f>SUM(E5:E12)</f>
        <v>33</v>
      </c>
      <c r="F13" s="557">
        <f>E13/B13*100</f>
        <v>86.842105263157904</v>
      </c>
      <c r="G13" s="537">
        <f>SUM(G5:G12)</f>
        <v>0</v>
      </c>
      <c r="H13" s="557" t="s">
        <v>52</v>
      </c>
      <c r="I13" s="537">
        <f>SUM(I5:I12)</f>
        <v>0</v>
      </c>
      <c r="J13" s="557" t="s">
        <v>52</v>
      </c>
      <c r="K13" s="537">
        <f t="shared" ref="K13:P13" si="2">SUM(K5:K12)</f>
        <v>0</v>
      </c>
      <c r="L13" s="537">
        <f t="shared" si="2"/>
        <v>6</v>
      </c>
      <c r="M13" s="537">
        <f t="shared" si="2"/>
        <v>5</v>
      </c>
      <c r="N13" s="537">
        <f t="shared" si="2"/>
        <v>3</v>
      </c>
      <c r="O13" s="537">
        <f t="shared" si="2"/>
        <v>25</v>
      </c>
      <c r="P13" s="558">
        <f t="shared" si="2"/>
        <v>3</v>
      </c>
    </row>
    <row r="14" spans="1:16" ht="13.5" thickTop="1">
      <c r="B14" s="59"/>
      <c r="C14" s="59"/>
      <c r="D14" s="157"/>
      <c r="F14" s="64"/>
      <c r="G14" s="3"/>
      <c r="H14" s="64"/>
      <c r="I14" s="3"/>
      <c r="J14" s="64"/>
    </row>
    <row r="15" spans="1:16">
      <c r="B15" s="30"/>
    </row>
    <row r="25" spans="1:1">
      <c r="A25" s="53"/>
    </row>
    <row r="28" spans="1:1">
      <c r="A28" s="54"/>
    </row>
    <row r="29" spans="1:1">
      <c r="A29" s="55"/>
    </row>
    <row r="30" spans="1:1">
      <c r="A30" s="55"/>
    </row>
    <row r="31" spans="1:1">
      <c r="A31" s="55"/>
    </row>
  </sheetData>
  <mergeCells count="7">
    <mergeCell ref="A1:P1"/>
    <mergeCell ref="C3:J3"/>
    <mergeCell ref="K3:N3"/>
    <mergeCell ref="A3:A4"/>
    <mergeCell ref="B3:B4"/>
    <mergeCell ref="O3:P3"/>
    <mergeCell ref="A2:P2"/>
  </mergeCells>
  <phoneticPr fontId="0"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D13 F13" formula="1"/>
  </ignoredErrors>
</worksheet>
</file>

<file path=xl/worksheets/sheet29.xml><?xml version="1.0" encoding="utf-8"?>
<worksheet xmlns="http://schemas.openxmlformats.org/spreadsheetml/2006/main" xmlns:r="http://schemas.openxmlformats.org/officeDocument/2006/relationships">
  <sheetPr codeName="List24"/>
  <dimension ref="A1:Q31"/>
  <sheetViews>
    <sheetView zoomScaleNormal="100" zoomScaleSheetLayoutView="100" workbookViewId="0">
      <selection activeCell="D18" sqref="D18"/>
    </sheetView>
  </sheetViews>
  <sheetFormatPr defaultRowHeight="12.75"/>
  <cols>
    <col min="1" max="1" width="10.7109375" customWidth="1"/>
    <col min="2" max="3" width="8.140625" customWidth="1"/>
    <col min="4" max="4" width="6.28515625" customWidth="1"/>
    <col min="5" max="5" width="8.140625" customWidth="1"/>
    <col min="6" max="6" width="6.28515625" customWidth="1"/>
    <col min="7" max="7" width="8.140625" customWidth="1"/>
    <col min="8" max="8" width="6.28515625" customWidth="1"/>
    <col min="9" max="9" width="8.140625" customWidth="1"/>
    <col min="10" max="10" width="6.28515625" customWidth="1"/>
    <col min="11" max="16" width="8.140625" customWidth="1"/>
  </cols>
  <sheetData>
    <row r="1" spans="1:17" s="25" customFormat="1" ht="16.5" customHeight="1">
      <c r="A1" s="816" t="s">
        <v>97</v>
      </c>
      <c r="B1" s="816"/>
      <c r="C1" s="816"/>
      <c r="D1" s="816"/>
      <c r="E1" s="816"/>
      <c r="F1" s="816"/>
      <c r="G1" s="816"/>
      <c r="H1" s="816"/>
      <c r="I1" s="816"/>
      <c r="J1" s="816"/>
      <c r="K1" s="816"/>
      <c r="L1" s="816"/>
      <c r="M1" s="816"/>
      <c r="N1" s="816"/>
      <c r="O1" s="816"/>
      <c r="P1" s="816"/>
    </row>
    <row r="2" spans="1:17" s="25" customFormat="1" ht="20.100000000000001" customHeight="1" thickBot="1">
      <c r="A2" s="837"/>
      <c r="B2" s="837"/>
      <c r="C2" s="837"/>
      <c r="D2" s="837"/>
      <c r="E2" s="837"/>
      <c r="F2" s="837"/>
      <c r="G2" s="837"/>
      <c r="H2" s="837"/>
      <c r="I2" s="837"/>
      <c r="J2" s="837"/>
      <c r="K2" s="837"/>
      <c r="L2" s="837"/>
      <c r="M2" s="837"/>
      <c r="N2" s="837"/>
      <c r="O2" s="837"/>
      <c r="P2" s="837"/>
    </row>
    <row r="3" spans="1:17" s="25" customFormat="1" ht="42" customHeight="1" thickTop="1">
      <c r="A3" s="813" t="s">
        <v>3</v>
      </c>
      <c r="B3" s="818" t="s">
        <v>80</v>
      </c>
      <c r="C3" s="821" t="s">
        <v>81</v>
      </c>
      <c r="D3" s="821"/>
      <c r="E3" s="821"/>
      <c r="F3" s="821"/>
      <c r="G3" s="821"/>
      <c r="H3" s="821"/>
      <c r="I3" s="821"/>
      <c r="J3" s="821"/>
      <c r="K3" s="821" t="s">
        <v>82</v>
      </c>
      <c r="L3" s="821"/>
      <c r="M3" s="821"/>
      <c r="N3" s="821"/>
      <c r="O3" s="821" t="s">
        <v>53</v>
      </c>
      <c r="P3" s="822"/>
    </row>
    <row r="4" spans="1:17" s="25" customFormat="1" ht="60" customHeight="1" thickBot="1">
      <c r="A4" s="814"/>
      <c r="B4" s="820"/>
      <c r="C4" s="535" t="s">
        <v>57</v>
      </c>
      <c r="D4" s="535" t="s">
        <v>44</v>
      </c>
      <c r="E4" s="535" t="s">
        <v>12</v>
      </c>
      <c r="F4" s="535" t="s">
        <v>44</v>
      </c>
      <c r="G4" s="535" t="s">
        <v>83</v>
      </c>
      <c r="H4" s="535" t="s">
        <v>44</v>
      </c>
      <c r="I4" s="535" t="s">
        <v>84</v>
      </c>
      <c r="J4" s="535" t="s">
        <v>44</v>
      </c>
      <c r="K4" s="535" t="s">
        <v>85</v>
      </c>
      <c r="L4" s="535" t="s">
        <v>86</v>
      </c>
      <c r="M4" s="535" t="s">
        <v>87</v>
      </c>
      <c r="N4" s="535" t="s">
        <v>88</v>
      </c>
      <c r="O4" s="535" t="s">
        <v>98</v>
      </c>
      <c r="P4" s="175" t="s">
        <v>99</v>
      </c>
    </row>
    <row r="5" spans="1:17" s="25" customFormat="1" ht="20.100000000000001" customHeight="1" thickTop="1">
      <c r="A5" s="533" t="s">
        <v>18</v>
      </c>
      <c r="B5" s="369">
        <v>24</v>
      </c>
      <c r="C5" s="538">
        <v>2</v>
      </c>
      <c r="D5" s="546">
        <f>C5/B5*100</f>
        <v>8.3333333333333321</v>
      </c>
      <c r="E5" s="538">
        <v>19</v>
      </c>
      <c r="F5" s="546">
        <f>E5/B5*100</f>
        <v>79.166666666666657</v>
      </c>
      <c r="G5" s="538">
        <v>3</v>
      </c>
      <c r="H5" s="546">
        <f>G5/B5*100</f>
        <v>12.5</v>
      </c>
      <c r="I5" s="538">
        <v>0</v>
      </c>
      <c r="J5" s="546" t="s">
        <v>52</v>
      </c>
      <c r="K5" s="538">
        <v>0</v>
      </c>
      <c r="L5" s="538">
        <v>3</v>
      </c>
      <c r="M5" s="538">
        <v>3</v>
      </c>
      <c r="N5" s="538">
        <v>3</v>
      </c>
      <c r="O5" s="538">
        <v>1</v>
      </c>
      <c r="P5" s="524">
        <v>14</v>
      </c>
    </row>
    <row r="6" spans="1:17" s="25" customFormat="1" ht="20.100000000000001" customHeight="1">
      <c r="A6" s="529" t="s">
        <v>19</v>
      </c>
      <c r="B6" s="314">
        <v>8</v>
      </c>
      <c r="C6" s="534">
        <v>4</v>
      </c>
      <c r="D6" s="542">
        <f t="shared" ref="D6:D12" si="0">C6/B6*100</f>
        <v>50</v>
      </c>
      <c r="E6" s="534">
        <v>4</v>
      </c>
      <c r="F6" s="542">
        <f t="shared" ref="F6:F12" si="1">E6/B6*100</f>
        <v>50</v>
      </c>
      <c r="G6" s="534">
        <v>0</v>
      </c>
      <c r="H6" s="542" t="s">
        <v>52</v>
      </c>
      <c r="I6" s="534">
        <v>0</v>
      </c>
      <c r="J6" s="542" t="s">
        <v>52</v>
      </c>
      <c r="K6" s="534">
        <v>0</v>
      </c>
      <c r="L6" s="534">
        <v>1</v>
      </c>
      <c r="M6" s="534">
        <v>4</v>
      </c>
      <c r="N6" s="534">
        <v>1</v>
      </c>
      <c r="O6" s="534">
        <v>2</v>
      </c>
      <c r="P6" s="521">
        <v>4</v>
      </c>
    </row>
    <row r="7" spans="1:17" s="25" customFormat="1" ht="20.100000000000001" customHeight="1">
      <c r="A7" s="529" t="s">
        <v>20</v>
      </c>
      <c r="B7" s="314">
        <v>13</v>
      </c>
      <c r="C7" s="534">
        <v>1</v>
      </c>
      <c r="D7" s="542">
        <f t="shared" si="0"/>
        <v>7.6923076923076925</v>
      </c>
      <c r="E7" s="534">
        <v>7</v>
      </c>
      <c r="F7" s="542">
        <f t="shared" si="1"/>
        <v>53.846153846153847</v>
      </c>
      <c r="G7" s="534">
        <v>4</v>
      </c>
      <c r="H7" s="542">
        <f t="shared" ref="H7:H12" si="2">G7/B7*100</f>
        <v>30.76923076923077</v>
      </c>
      <c r="I7" s="534">
        <v>1</v>
      </c>
      <c r="J7" s="542">
        <f t="shared" ref="J7" si="3">I7/B7*100</f>
        <v>7.6923076923076925</v>
      </c>
      <c r="K7" s="534">
        <v>0</v>
      </c>
      <c r="L7" s="534">
        <v>3</v>
      </c>
      <c r="M7" s="534">
        <v>3</v>
      </c>
      <c r="N7" s="534">
        <v>5</v>
      </c>
      <c r="O7" s="534">
        <v>1</v>
      </c>
      <c r="P7" s="521">
        <v>3</v>
      </c>
    </row>
    <row r="8" spans="1:17" s="25" customFormat="1" ht="20.100000000000001" customHeight="1">
      <c r="A8" s="529" t="s">
        <v>21</v>
      </c>
      <c r="B8" s="314">
        <v>9</v>
      </c>
      <c r="C8" s="534">
        <v>2</v>
      </c>
      <c r="D8" s="542">
        <f t="shared" si="0"/>
        <v>22.222222222222221</v>
      </c>
      <c r="E8" s="534">
        <v>6</v>
      </c>
      <c r="F8" s="542">
        <f t="shared" si="1"/>
        <v>66.666666666666657</v>
      </c>
      <c r="G8" s="534">
        <v>1</v>
      </c>
      <c r="H8" s="542">
        <f t="shared" si="2"/>
        <v>11.111111111111111</v>
      </c>
      <c r="I8" s="534">
        <v>0</v>
      </c>
      <c r="J8" s="542" t="s">
        <v>52</v>
      </c>
      <c r="K8" s="534">
        <v>1</v>
      </c>
      <c r="L8" s="534">
        <v>0</v>
      </c>
      <c r="M8" s="534">
        <v>1</v>
      </c>
      <c r="N8" s="534">
        <v>2</v>
      </c>
      <c r="O8" s="534">
        <v>0</v>
      </c>
      <c r="P8" s="521">
        <v>7</v>
      </c>
    </row>
    <row r="9" spans="1:17" s="25" customFormat="1" ht="20.100000000000001" customHeight="1">
      <c r="A9" s="529" t="s">
        <v>22</v>
      </c>
      <c r="B9" s="314">
        <v>6</v>
      </c>
      <c r="C9" s="534">
        <v>0</v>
      </c>
      <c r="D9" s="542" t="s">
        <v>52</v>
      </c>
      <c r="E9" s="534">
        <v>5</v>
      </c>
      <c r="F9" s="542">
        <f t="shared" si="1"/>
        <v>83.333333333333343</v>
      </c>
      <c r="G9" s="534">
        <v>1</v>
      </c>
      <c r="H9" s="542">
        <f t="shared" si="2"/>
        <v>16.666666666666664</v>
      </c>
      <c r="I9" s="534">
        <v>0</v>
      </c>
      <c r="J9" s="542" t="s">
        <v>52</v>
      </c>
      <c r="K9" s="534">
        <v>0</v>
      </c>
      <c r="L9" s="534">
        <v>0</v>
      </c>
      <c r="M9" s="534">
        <v>2</v>
      </c>
      <c r="N9" s="534">
        <v>1</v>
      </c>
      <c r="O9" s="534">
        <v>0</v>
      </c>
      <c r="P9" s="521">
        <v>1</v>
      </c>
    </row>
    <row r="10" spans="1:17" s="25" customFormat="1" ht="20.100000000000001" customHeight="1">
      <c r="A10" s="529" t="s">
        <v>23</v>
      </c>
      <c r="B10" s="314">
        <v>9</v>
      </c>
      <c r="C10" s="534">
        <v>3</v>
      </c>
      <c r="D10" s="542">
        <f t="shared" si="0"/>
        <v>33.333333333333329</v>
      </c>
      <c r="E10" s="534">
        <v>5</v>
      </c>
      <c r="F10" s="542">
        <f t="shared" si="1"/>
        <v>55.555555555555557</v>
      </c>
      <c r="G10" s="534">
        <v>1</v>
      </c>
      <c r="H10" s="542">
        <f t="shared" si="2"/>
        <v>11.111111111111111</v>
      </c>
      <c r="I10" s="534">
        <v>0</v>
      </c>
      <c r="J10" s="542" t="s">
        <v>52</v>
      </c>
      <c r="K10" s="534">
        <v>1</v>
      </c>
      <c r="L10" s="534">
        <v>2</v>
      </c>
      <c r="M10" s="534">
        <v>0</v>
      </c>
      <c r="N10" s="534">
        <v>0</v>
      </c>
      <c r="O10" s="534">
        <v>3</v>
      </c>
      <c r="P10" s="521">
        <v>5</v>
      </c>
    </row>
    <row r="11" spans="1:17" s="25" customFormat="1" ht="20.100000000000001" customHeight="1">
      <c r="A11" s="529" t="s">
        <v>12</v>
      </c>
      <c r="B11" s="314">
        <v>10</v>
      </c>
      <c r="C11" s="534">
        <v>0</v>
      </c>
      <c r="D11" s="542" t="s">
        <v>52</v>
      </c>
      <c r="E11" s="534">
        <v>10</v>
      </c>
      <c r="F11" s="542">
        <f t="shared" si="1"/>
        <v>100</v>
      </c>
      <c r="G11" s="534">
        <v>0</v>
      </c>
      <c r="H11" s="542" t="s">
        <v>52</v>
      </c>
      <c r="I11" s="534">
        <v>0</v>
      </c>
      <c r="J11" s="542" t="s">
        <v>52</v>
      </c>
      <c r="K11" s="534">
        <v>0</v>
      </c>
      <c r="L11" s="534">
        <v>0</v>
      </c>
      <c r="M11" s="534">
        <v>2</v>
      </c>
      <c r="N11" s="534">
        <v>0</v>
      </c>
      <c r="O11" s="534">
        <v>0</v>
      </c>
      <c r="P11" s="521">
        <v>9</v>
      </c>
    </row>
    <row r="12" spans="1:17" ht="20.100000000000001" customHeight="1" thickBot="1">
      <c r="A12" s="531" t="s">
        <v>13</v>
      </c>
      <c r="B12" s="316">
        <v>7</v>
      </c>
      <c r="C12" s="535">
        <v>2</v>
      </c>
      <c r="D12" s="561">
        <f t="shared" si="0"/>
        <v>28.571428571428569</v>
      </c>
      <c r="E12" s="535">
        <v>3</v>
      </c>
      <c r="F12" s="561">
        <f t="shared" si="1"/>
        <v>42.857142857142854</v>
      </c>
      <c r="G12" s="535">
        <v>2</v>
      </c>
      <c r="H12" s="561">
        <f t="shared" si="2"/>
        <v>28.571428571428569</v>
      </c>
      <c r="I12" s="535">
        <v>0</v>
      </c>
      <c r="J12" s="561" t="s">
        <v>52</v>
      </c>
      <c r="K12" s="535">
        <v>0</v>
      </c>
      <c r="L12" s="535">
        <v>2</v>
      </c>
      <c r="M12" s="535">
        <v>1</v>
      </c>
      <c r="N12" s="535">
        <v>2</v>
      </c>
      <c r="O12" s="535">
        <v>2</v>
      </c>
      <c r="P12" s="519">
        <v>2</v>
      </c>
      <c r="Q12" s="3"/>
    </row>
    <row r="13" spans="1:17" ht="24" customHeight="1" thickTop="1" thickBot="1">
      <c r="A13" s="333" t="s">
        <v>14</v>
      </c>
      <c r="B13" s="562">
        <f>SUM(B5:B12)</f>
        <v>86</v>
      </c>
      <c r="C13" s="564">
        <f>SUM(C5:C12)</f>
        <v>14</v>
      </c>
      <c r="D13" s="563">
        <f>C13/B13*100</f>
        <v>16.279069767441861</v>
      </c>
      <c r="E13" s="564">
        <f>SUM(E5:E12)</f>
        <v>59</v>
      </c>
      <c r="F13" s="563">
        <f>E13/B13*100</f>
        <v>68.604651162790702</v>
      </c>
      <c r="G13" s="564">
        <f>SUM(G5:G12)</f>
        <v>12</v>
      </c>
      <c r="H13" s="563">
        <f>G13/B13*100</f>
        <v>13.953488372093023</v>
      </c>
      <c r="I13" s="564">
        <f>SUM(I5:I12)</f>
        <v>1</v>
      </c>
      <c r="J13" s="563">
        <f>I13/B13*100</f>
        <v>1.1627906976744187</v>
      </c>
      <c r="K13" s="564">
        <f t="shared" ref="K13:P13" si="4">SUM(K5:K12)</f>
        <v>2</v>
      </c>
      <c r="L13" s="564">
        <f t="shared" si="4"/>
        <v>11</v>
      </c>
      <c r="M13" s="564">
        <f t="shared" si="4"/>
        <v>16</v>
      </c>
      <c r="N13" s="564">
        <f t="shared" si="4"/>
        <v>14</v>
      </c>
      <c r="O13" s="564">
        <f t="shared" si="4"/>
        <v>9</v>
      </c>
      <c r="P13" s="565">
        <f t="shared" si="4"/>
        <v>45</v>
      </c>
    </row>
    <row r="14" spans="1:17" ht="13.5" thickTop="1">
      <c r="B14" s="59"/>
      <c r="C14" s="59"/>
      <c r="D14" s="62"/>
      <c r="F14" s="64"/>
      <c r="G14" s="3"/>
      <c r="H14" s="64"/>
      <c r="I14" s="3"/>
      <c r="J14" s="64"/>
    </row>
    <row r="15" spans="1:17">
      <c r="B15" s="30"/>
    </row>
    <row r="25" spans="1:1">
      <c r="A25" s="53"/>
    </row>
    <row r="28" spans="1:1">
      <c r="A28" s="54"/>
    </row>
    <row r="29" spans="1:1">
      <c r="A29" s="55"/>
    </row>
    <row r="30" spans="1:1">
      <c r="A30" s="55"/>
    </row>
    <row r="31" spans="1:1">
      <c r="A31" s="55"/>
    </row>
  </sheetData>
  <mergeCells count="7">
    <mergeCell ref="A1:P1"/>
    <mergeCell ref="C3:J3"/>
    <mergeCell ref="K3:N3"/>
    <mergeCell ref="A3:A4"/>
    <mergeCell ref="B3:B4"/>
    <mergeCell ref="O3:P3"/>
    <mergeCell ref="A2:P2"/>
  </mergeCells>
  <phoneticPr fontId="0"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D13 F13 H13 J13" formula="1"/>
  </ignoredErrors>
</worksheet>
</file>

<file path=xl/worksheets/sheet3.xml><?xml version="1.0" encoding="utf-8"?>
<worksheet xmlns="http://schemas.openxmlformats.org/spreadsheetml/2006/main" xmlns:r="http://schemas.openxmlformats.org/officeDocument/2006/relationships">
  <dimension ref="A1:H28"/>
  <sheetViews>
    <sheetView workbookViewId="0">
      <selection activeCell="D18" sqref="D18"/>
    </sheetView>
  </sheetViews>
  <sheetFormatPr defaultRowHeight="12.75"/>
  <cols>
    <col min="1" max="1" width="12.7109375" customWidth="1"/>
    <col min="2" max="8" width="10.7109375" customWidth="1"/>
  </cols>
  <sheetData>
    <row r="1" spans="1:8" ht="15.95" customHeight="1">
      <c r="A1" s="816" t="s">
        <v>0</v>
      </c>
      <c r="B1" s="816"/>
      <c r="C1" s="816"/>
      <c r="D1" s="816"/>
      <c r="E1" s="816"/>
      <c r="F1" s="816"/>
      <c r="G1" s="816"/>
      <c r="H1" s="816"/>
    </row>
    <row r="2" spans="1:8" ht="15.95" customHeight="1">
      <c r="A2" s="816" t="s">
        <v>2</v>
      </c>
      <c r="B2" s="816"/>
      <c r="C2" s="816"/>
      <c r="D2" s="816"/>
      <c r="E2" s="816"/>
      <c r="F2" s="816"/>
      <c r="G2" s="816"/>
      <c r="H2" s="816"/>
    </row>
    <row r="3" spans="1:8" ht="15.95" customHeight="1" thickBot="1">
      <c r="A3" s="817"/>
      <c r="B3" s="817"/>
      <c r="C3" s="817"/>
      <c r="D3" s="817"/>
      <c r="E3" s="817"/>
      <c r="F3" s="817"/>
      <c r="G3" s="817"/>
      <c r="H3" s="817"/>
    </row>
    <row r="4" spans="1:8" ht="15.95" customHeight="1" thickTop="1">
      <c r="A4" s="813" t="s">
        <v>3</v>
      </c>
      <c r="B4" s="818" t="s">
        <v>15</v>
      </c>
      <c r="C4" s="821" t="s">
        <v>5</v>
      </c>
      <c r="D4" s="821"/>
      <c r="E4" s="821"/>
      <c r="F4" s="821"/>
      <c r="G4" s="821"/>
      <c r="H4" s="822"/>
    </row>
    <row r="5" spans="1:8" ht="15.95" customHeight="1">
      <c r="A5" s="811"/>
      <c r="B5" s="819"/>
      <c r="C5" s="823" t="s">
        <v>8</v>
      </c>
      <c r="D5" s="823"/>
      <c r="E5" s="823" t="s">
        <v>16</v>
      </c>
      <c r="F5" s="823"/>
      <c r="G5" s="823" t="s">
        <v>17</v>
      </c>
      <c r="H5" s="824"/>
    </row>
    <row r="6" spans="1:8" ht="15.95" customHeight="1" thickBot="1">
      <c r="A6" s="814"/>
      <c r="B6" s="820"/>
      <c r="C6" s="421" t="s">
        <v>10</v>
      </c>
      <c r="D6" s="421" t="s">
        <v>11</v>
      </c>
      <c r="E6" s="421" t="s">
        <v>10</v>
      </c>
      <c r="F6" s="421" t="s">
        <v>11</v>
      </c>
      <c r="G6" s="421" t="s">
        <v>10</v>
      </c>
      <c r="H6" s="175" t="s">
        <v>11</v>
      </c>
    </row>
    <row r="7" spans="1:8" ht="15.95" customHeight="1" thickTop="1">
      <c r="A7" s="825" t="s">
        <v>21</v>
      </c>
      <c r="B7" s="369">
        <v>2007</v>
      </c>
      <c r="C7" s="309">
        <v>3632</v>
      </c>
      <c r="D7" s="309">
        <v>4204</v>
      </c>
      <c r="E7" s="309">
        <v>3414</v>
      </c>
      <c r="F7" s="309">
        <v>4058</v>
      </c>
      <c r="G7" s="309">
        <v>1959</v>
      </c>
      <c r="H7" s="433">
        <v>2529</v>
      </c>
    </row>
    <row r="8" spans="1:8" ht="15.95" customHeight="1">
      <c r="A8" s="811"/>
      <c r="B8" s="314">
        <v>2008</v>
      </c>
      <c r="C8" s="33">
        <v>3421</v>
      </c>
      <c r="D8" s="33">
        <v>4005</v>
      </c>
      <c r="E8" s="33">
        <v>3332</v>
      </c>
      <c r="F8" s="33">
        <v>3820</v>
      </c>
      <c r="G8" s="33">
        <v>2001</v>
      </c>
      <c r="H8" s="427">
        <v>2649</v>
      </c>
    </row>
    <row r="9" spans="1:8" ht="15.95" customHeight="1">
      <c r="A9" s="811"/>
      <c r="B9" s="314">
        <v>2009</v>
      </c>
      <c r="C9" s="33">
        <v>3882</v>
      </c>
      <c r="D9" s="33">
        <v>4595</v>
      </c>
      <c r="E9" s="33">
        <v>3827</v>
      </c>
      <c r="F9" s="33">
        <v>4480</v>
      </c>
      <c r="G9" s="33">
        <v>2056</v>
      </c>
      <c r="H9" s="427">
        <v>2764</v>
      </c>
    </row>
    <row r="10" spans="1:8" ht="15.95" customHeight="1">
      <c r="A10" s="811"/>
      <c r="B10" s="314">
        <v>2010</v>
      </c>
      <c r="C10" s="89">
        <v>3705</v>
      </c>
      <c r="D10" s="89">
        <v>4403</v>
      </c>
      <c r="E10" s="89">
        <v>4026</v>
      </c>
      <c r="F10" s="89">
        <v>4752</v>
      </c>
      <c r="G10" s="89">
        <v>1735</v>
      </c>
      <c r="H10" s="428">
        <v>2415</v>
      </c>
    </row>
    <row r="11" spans="1:8" ht="15.95" customHeight="1">
      <c r="A11" s="811"/>
      <c r="B11" s="313">
        <v>2011</v>
      </c>
      <c r="C11" s="33">
        <v>3618</v>
      </c>
      <c r="D11" s="33">
        <v>4295</v>
      </c>
      <c r="E11" s="33">
        <v>3748</v>
      </c>
      <c r="F11" s="33">
        <v>4410</v>
      </c>
      <c r="G11" s="33">
        <v>1605</v>
      </c>
      <c r="H11" s="427">
        <v>2300</v>
      </c>
    </row>
    <row r="12" spans="1:8" ht="15.95" customHeight="1">
      <c r="A12" s="811" t="s">
        <v>22</v>
      </c>
      <c r="B12" s="314">
        <v>2007</v>
      </c>
      <c r="C12" s="33">
        <v>3572</v>
      </c>
      <c r="D12" s="33">
        <v>4210</v>
      </c>
      <c r="E12" s="33">
        <v>3523</v>
      </c>
      <c r="F12" s="33">
        <v>4208</v>
      </c>
      <c r="G12" s="33">
        <v>2825</v>
      </c>
      <c r="H12" s="427">
        <v>3617</v>
      </c>
    </row>
    <row r="13" spans="1:8" ht="15.95" customHeight="1">
      <c r="A13" s="811"/>
      <c r="B13" s="314">
        <v>2008</v>
      </c>
      <c r="C13" s="33">
        <v>3452</v>
      </c>
      <c r="D13" s="33">
        <v>3967</v>
      </c>
      <c r="E13" s="33">
        <v>3677</v>
      </c>
      <c r="F13" s="33">
        <v>4324</v>
      </c>
      <c r="G13" s="33">
        <v>2600</v>
      </c>
      <c r="H13" s="427">
        <v>3260</v>
      </c>
    </row>
    <row r="14" spans="1:8" ht="15.95" customHeight="1">
      <c r="A14" s="811"/>
      <c r="B14" s="314">
        <v>2009</v>
      </c>
      <c r="C14" s="33">
        <v>3873</v>
      </c>
      <c r="D14" s="33">
        <v>4473</v>
      </c>
      <c r="E14" s="33">
        <v>4200</v>
      </c>
      <c r="F14" s="33">
        <v>4920</v>
      </c>
      <c r="G14" s="33">
        <v>2273</v>
      </c>
      <c r="H14" s="427">
        <v>2813</v>
      </c>
    </row>
    <row r="15" spans="1:8" ht="15.95" customHeight="1">
      <c r="A15" s="811"/>
      <c r="B15" s="452">
        <v>2010</v>
      </c>
      <c r="C15" s="89">
        <v>3797</v>
      </c>
      <c r="D15" s="89">
        <v>4403</v>
      </c>
      <c r="E15" s="89">
        <v>3957</v>
      </c>
      <c r="F15" s="89">
        <v>4590</v>
      </c>
      <c r="G15" s="89">
        <v>2113</v>
      </c>
      <c r="H15" s="428">
        <v>2626</v>
      </c>
    </row>
    <row r="16" spans="1:8" ht="15.95" customHeight="1">
      <c r="A16" s="811"/>
      <c r="B16" s="313">
        <v>2011</v>
      </c>
      <c r="C16" s="88">
        <v>3519</v>
      </c>
      <c r="D16" s="88">
        <v>4083</v>
      </c>
      <c r="E16" s="88">
        <v>3601</v>
      </c>
      <c r="F16" s="88">
        <v>4166</v>
      </c>
      <c r="G16" s="88">
        <v>2031</v>
      </c>
      <c r="H16" s="439">
        <v>2543</v>
      </c>
    </row>
    <row r="17" spans="1:8" ht="15.95" customHeight="1">
      <c r="A17" s="811" t="s">
        <v>23</v>
      </c>
      <c r="B17" s="314">
        <v>2007</v>
      </c>
      <c r="C17" s="33">
        <v>4391</v>
      </c>
      <c r="D17" s="33">
        <v>5433</v>
      </c>
      <c r="E17" s="33">
        <v>4054</v>
      </c>
      <c r="F17" s="33">
        <v>5083</v>
      </c>
      <c r="G17" s="33">
        <v>2145</v>
      </c>
      <c r="H17" s="427">
        <v>3127</v>
      </c>
    </row>
    <row r="18" spans="1:8" ht="15.95" customHeight="1">
      <c r="A18" s="811"/>
      <c r="B18" s="314">
        <v>2008</v>
      </c>
      <c r="C18" s="33">
        <v>5040</v>
      </c>
      <c r="D18" s="33">
        <v>6163</v>
      </c>
      <c r="E18" s="33">
        <v>5035</v>
      </c>
      <c r="F18" s="33">
        <v>6095</v>
      </c>
      <c r="G18" s="33">
        <v>2150</v>
      </c>
      <c r="H18" s="427">
        <v>3195</v>
      </c>
    </row>
    <row r="19" spans="1:8" ht="15.95" customHeight="1">
      <c r="A19" s="811"/>
      <c r="B19" s="314">
        <v>2009</v>
      </c>
      <c r="C19" s="33">
        <v>5258</v>
      </c>
      <c r="D19" s="33">
        <v>6224</v>
      </c>
      <c r="E19" s="33">
        <v>5398</v>
      </c>
      <c r="F19" s="33">
        <v>6453</v>
      </c>
      <c r="G19" s="33">
        <v>2010</v>
      </c>
      <c r="H19" s="427">
        <v>2966</v>
      </c>
    </row>
    <row r="20" spans="1:8" ht="15.95" customHeight="1">
      <c r="A20" s="811"/>
      <c r="B20" s="452">
        <v>2010</v>
      </c>
      <c r="C20" s="89">
        <v>5224</v>
      </c>
      <c r="D20" s="89">
        <v>6213</v>
      </c>
      <c r="E20" s="89">
        <v>5288</v>
      </c>
      <c r="F20" s="89">
        <v>6238</v>
      </c>
      <c r="G20" s="89">
        <v>1946</v>
      </c>
      <c r="H20" s="428">
        <v>2941</v>
      </c>
    </row>
    <row r="21" spans="1:8" ht="15.95" customHeight="1" thickBot="1">
      <c r="A21" s="812"/>
      <c r="B21" s="456">
        <v>2011</v>
      </c>
      <c r="C21" s="435">
        <v>4998</v>
      </c>
      <c r="D21" s="435">
        <v>6071</v>
      </c>
      <c r="E21" s="435">
        <v>5129</v>
      </c>
      <c r="F21" s="435">
        <v>6216</v>
      </c>
      <c r="G21" s="435">
        <v>1815</v>
      </c>
      <c r="H21" s="436">
        <v>2796</v>
      </c>
    </row>
    <row r="22" spans="1:8" ht="15.95" customHeight="1" thickTop="1">
      <c r="A22" s="813" t="s">
        <v>14</v>
      </c>
      <c r="B22" s="418">
        <v>2007</v>
      </c>
      <c r="C22" s="437">
        <v>30484</v>
      </c>
      <c r="D22" s="437">
        <v>36692</v>
      </c>
      <c r="E22" s="437">
        <v>29360</v>
      </c>
      <c r="F22" s="437">
        <v>35656</v>
      </c>
      <c r="G22" s="437">
        <v>19249</v>
      </c>
      <c r="H22" s="438">
        <v>25448</v>
      </c>
    </row>
    <row r="23" spans="1:8" ht="15.95" customHeight="1">
      <c r="A23" s="811"/>
      <c r="B23" s="420">
        <v>2008</v>
      </c>
      <c r="C23" s="70">
        <v>31839</v>
      </c>
      <c r="D23" s="70">
        <v>38074</v>
      </c>
      <c r="E23" s="70">
        <v>32117</v>
      </c>
      <c r="F23" s="70">
        <v>38548</v>
      </c>
      <c r="G23" s="70">
        <v>18976</v>
      </c>
      <c r="H23" s="429">
        <v>24986</v>
      </c>
    </row>
    <row r="24" spans="1:8" ht="15.95" customHeight="1">
      <c r="A24" s="811"/>
      <c r="B24" s="420">
        <v>2009</v>
      </c>
      <c r="C24" s="70">
        <v>34929</v>
      </c>
      <c r="D24" s="70">
        <v>41169</v>
      </c>
      <c r="E24" s="70">
        <v>34837</v>
      </c>
      <c r="F24" s="70">
        <v>41384</v>
      </c>
      <c r="G24" s="70">
        <v>19068</v>
      </c>
      <c r="H24" s="429">
        <v>24771</v>
      </c>
    </row>
    <row r="25" spans="1:8" ht="15.95" customHeight="1">
      <c r="A25" s="811"/>
      <c r="B25" s="455">
        <v>2010</v>
      </c>
      <c r="C25" s="90">
        <v>34703</v>
      </c>
      <c r="D25" s="90">
        <v>40980</v>
      </c>
      <c r="E25" s="90">
        <v>35561</v>
      </c>
      <c r="F25" s="90">
        <v>41870</v>
      </c>
      <c r="G25" s="90">
        <v>18210</v>
      </c>
      <c r="H25" s="430">
        <v>23881</v>
      </c>
    </row>
    <row r="26" spans="1:8" ht="15.95" customHeight="1" thickBot="1">
      <c r="A26" s="814"/>
      <c r="B26" s="325">
        <v>2011</v>
      </c>
      <c r="C26" s="431">
        <v>33188</v>
      </c>
      <c r="D26" s="431">
        <v>39678</v>
      </c>
      <c r="E26" s="431">
        <v>34130</v>
      </c>
      <c r="F26" s="431">
        <v>40649</v>
      </c>
      <c r="G26" s="431">
        <v>17268</v>
      </c>
      <c r="H26" s="432">
        <v>22910</v>
      </c>
    </row>
    <row r="27" spans="1:8" ht="15.95" customHeight="1" thickTop="1">
      <c r="A27" s="7"/>
      <c r="B27" s="3"/>
      <c r="C27" s="3"/>
      <c r="D27" s="3"/>
      <c r="E27" s="3"/>
      <c r="F27" s="3"/>
      <c r="G27" s="3"/>
    </row>
    <row r="28" spans="1:8" ht="15.95" customHeight="1">
      <c r="A28" s="2"/>
      <c r="B28" s="826" t="s">
        <v>248</v>
      </c>
      <c r="C28" s="826"/>
      <c r="D28" s="826"/>
      <c r="E28" s="2"/>
      <c r="F28" s="2"/>
      <c r="G28" s="2"/>
      <c r="H28" s="2"/>
    </row>
  </sheetData>
  <mergeCells count="14">
    <mergeCell ref="A12:A16"/>
    <mergeCell ref="A17:A21"/>
    <mergeCell ref="A22:A26"/>
    <mergeCell ref="B28:D28"/>
    <mergeCell ref="A1:H1"/>
    <mergeCell ref="A2:H2"/>
    <mergeCell ref="A3:H3"/>
    <mergeCell ref="A4:A6"/>
    <mergeCell ref="B4:B6"/>
    <mergeCell ref="C4:H4"/>
    <mergeCell ref="C5:D5"/>
    <mergeCell ref="E5:F5"/>
    <mergeCell ref="G5:H5"/>
    <mergeCell ref="A7:A11"/>
  </mergeCells>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30.xml><?xml version="1.0" encoding="utf-8"?>
<worksheet xmlns="http://schemas.openxmlformats.org/spreadsheetml/2006/main" xmlns:r="http://schemas.openxmlformats.org/officeDocument/2006/relationships">
  <sheetPr codeName="List25"/>
  <dimension ref="A1:Q31"/>
  <sheetViews>
    <sheetView zoomScaleNormal="100" zoomScaleSheetLayoutView="100" workbookViewId="0">
      <selection activeCell="D18" sqref="D18"/>
    </sheetView>
  </sheetViews>
  <sheetFormatPr defaultRowHeight="12.75"/>
  <cols>
    <col min="1" max="1" width="10.7109375" customWidth="1"/>
    <col min="2" max="3" width="8.140625" customWidth="1"/>
    <col min="4" max="4" width="6.28515625" customWidth="1"/>
    <col min="5" max="5" width="8.140625" customWidth="1"/>
    <col min="6" max="6" width="6.28515625" customWidth="1"/>
    <col min="7" max="7" width="8.140625" customWidth="1"/>
    <col min="8" max="8" width="6.28515625" customWidth="1"/>
    <col min="9" max="9" width="8.140625" customWidth="1"/>
    <col min="10" max="10" width="6.28515625" customWidth="1"/>
    <col min="11" max="16" width="8.140625" customWidth="1"/>
  </cols>
  <sheetData>
    <row r="1" spans="1:17" s="25" customFormat="1" ht="16.5" customHeight="1">
      <c r="A1" s="816" t="s">
        <v>100</v>
      </c>
      <c r="B1" s="816"/>
      <c r="C1" s="816"/>
      <c r="D1" s="816"/>
      <c r="E1" s="816"/>
      <c r="F1" s="816"/>
      <c r="G1" s="816"/>
      <c r="H1" s="816"/>
      <c r="I1" s="816"/>
      <c r="J1" s="816"/>
      <c r="K1" s="816"/>
      <c r="L1" s="816"/>
      <c r="M1" s="816"/>
      <c r="N1" s="816"/>
      <c r="O1" s="816"/>
      <c r="P1" s="816"/>
    </row>
    <row r="2" spans="1:17" s="25" customFormat="1" ht="20.100000000000001" customHeight="1" thickBot="1">
      <c r="A2" s="873"/>
      <c r="B2" s="873"/>
      <c r="C2" s="873"/>
      <c r="D2" s="873"/>
      <c r="E2" s="873"/>
      <c r="F2" s="873"/>
      <c r="G2" s="873"/>
      <c r="H2" s="873"/>
      <c r="I2" s="873"/>
      <c r="J2" s="873"/>
      <c r="K2" s="873"/>
      <c r="L2" s="873"/>
      <c r="M2" s="873"/>
      <c r="N2" s="873"/>
      <c r="O2" s="873"/>
      <c r="P2" s="873"/>
    </row>
    <row r="3" spans="1:17" s="25" customFormat="1" ht="42" customHeight="1" thickTop="1">
      <c r="A3" s="813" t="s">
        <v>3</v>
      </c>
      <c r="B3" s="818" t="s">
        <v>80</v>
      </c>
      <c r="C3" s="821" t="s">
        <v>81</v>
      </c>
      <c r="D3" s="821"/>
      <c r="E3" s="821"/>
      <c r="F3" s="821"/>
      <c r="G3" s="821"/>
      <c r="H3" s="821"/>
      <c r="I3" s="821"/>
      <c r="J3" s="821"/>
      <c r="K3" s="821" t="s">
        <v>121</v>
      </c>
      <c r="L3" s="821"/>
      <c r="M3" s="821"/>
      <c r="N3" s="821"/>
      <c r="O3" s="821" t="s">
        <v>101</v>
      </c>
      <c r="P3" s="822"/>
    </row>
    <row r="4" spans="1:17" s="25" customFormat="1" ht="60" customHeight="1" thickBot="1">
      <c r="A4" s="814"/>
      <c r="B4" s="820"/>
      <c r="C4" s="548" t="s">
        <v>57</v>
      </c>
      <c r="D4" s="548" t="s">
        <v>44</v>
      </c>
      <c r="E4" s="548" t="s">
        <v>12</v>
      </c>
      <c r="F4" s="548" t="s">
        <v>44</v>
      </c>
      <c r="G4" s="548" t="s">
        <v>83</v>
      </c>
      <c r="H4" s="548" t="s">
        <v>44</v>
      </c>
      <c r="I4" s="548" t="s">
        <v>84</v>
      </c>
      <c r="J4" s="548" t="s">
        <v>44</v>
      </c>
      <c r="K4" s="548" t="s">
        <v>85</v>
      </c>
      <c r="L4" s="548" t="s">
        <v>86</v>
      </c>
      <c r="M4" s="548" t="s">
        <v>87</v>
      </c>
      <c r="N4" s="548" t="s">
        <v>88</v>
      </c>
      <c r="O4" s="548" t="s">
        <v>102</v>
      </c>
      <c r="P4" s="549" t="s">
        <v>103</v>
      </c>
    </row>
    <row r="5" spans="1:17" s="25" customFormat="1" ht="20.100000000000001" customHeight="1" thickTop="1">
      <c r="A5" s="533" t="s">
        <v>18</v>
      </c>
      <c r="B5" s="550">
        <v>24</v>
      </c>
      <c r="C5" s="545">
        <v>2</v>
      </c>
      <c r="D5" s="546">
        <f>C5/B5*100</f>
        <v>8.3333333333333321</v>
      </c>
      <c r="E5" s="545">
        <v>20</v>
      </c>
      <c r="F5" s="546">
        <f>E5/B5*100</f>
        <v>83.333333333333343</v>
      </c>
      <c r="G5" s="545">
        <v>2</v>
      </c>
      <c r="H5" s="546">
        <f>G5/B5*100</f>
        <v>8.3333333333333321</v>
      </c>
      <c r="I5" s="545">
        <v>0</v>
      </c>
      <c r="J5" s="546" t="s">
        <v>52</v>
      </c>
      <c r="K5" s="545">
        <v>5</v>
      </c>
      <c r="L5" s="545">
        <v>2</v>
      </c>
      <c r="M5" s="545">
        <v>2</v>
      </c>
      <c r="N5" s="545">
        <v>2</v>
      </c>
      <c r="O5" s="545">
        <v>8</v>
      </c>
      <c r="P5" s="547">
        <v>2</v>
      </c>
    </row>
    <row r="6" spans="1:17" s="25" customFormat="1" ht="20.100000000000001" customHeight="1">
      <c r="A6" s="529" t="s">
        <v>19</v>
      </c>
      <c r="B6" s="551">
        <v>10</v>
      </c>
      <c r="C6" s="543">
        <v>3</v>
      </c>
      <c r="D6" s="542">
        <f t="shared" ref="D6:D12" si="0">C6/B6*100</f>
        <v>30</v>
      </c>
      <c r="E6" s="543">
        <v>7</v>
      </c>
      <c r="F6" s="542">
        <f t="shared" ref="F6:F12" si="1">E6/B6*100</f>
        <v>70</v>
      </c>
      <c r="G6" s="543">
        <v>0</v>
      </c>
      <c r="H6" s="542" t="s">
        <v>52</v>
      </c>
      <c r="I6" s="543">
        <v>0</v>
      </c>
      <c r="J6" s="542" t="s">
        <v>52</v>
      </c>
      <c r="K6" s="543">
        <v>1</v>
      </c>
      <c r="L6" s="543">
        <v>0</v>
      </c>
      <c r="M6" s="543">
        <v>2</v>
      </c>
      <c r="N6" s="543">
        <v>0</v>
      </c>
      <c r="O6" s="543">
        <v>6</v>
      </c>
      <c r="P6" s="544">
        <v>1</v>
      </c>
    </row>
    <row r="7" spans="1:17" s="25" customFormat="1" ht="20.100000000000001" customHeight="1">
      <c r="A7" s="529" t="s">
        <v>20</v>
      </c>
      <c r="B7" s="551">
        <v>11</v>
      </c>
      <c r="C7" s="543">
        <v>1</v>
      </c>
      <c r="D7" s="542">
        <f t="shared" si="0"/>
        <v>9.0909090909090917</v>
      </c>
      <c r="E7" s="543">
        <v>7</v>
      </c>
      <c r="F7" s="542">
        <f t="shared" si="1"/>
        <v>63.636363636363633</v>
      </c>
      <c r="G7" s="543">
        <v>2</v>
      </c>
      <c r="H7" s="542">
        <f t="shared" ref="H7:H12" si="2">G7/B7*100</f>
        <v>18.181818181818183</v>
      </c>
      <c r="I7" s="543">
        <v>0</v>
      </c>
      <c r="J7" s="542" t="s">
        <v>52</v>
      </c>
      <c r="K7" s="543">
        <v>0</v>
      </c>
      <c r="L7" s="543">
        <v>3</v>
      </c>
      <c r="M7" s="543">
        <v>2</v>
      </c>
      <c r="N7" s="543">
        <v>0</v>
      </c>
      <c r="O7" s="543">
        <v>2</v>
      </c>
      <c r="P7" s="544">
        <v>1</v>
      </c>
    </row>
    <row r="8" spans="1:17" s="25" customFormat="1" ht="20.100000000000001" customHeight="1">
      <c r="A8" s="529" t="s">
        <v>21</v>
      </c>
      <c r="B8" s="551">
        <v>16</v>
      </c>
      <c r="C8" s="543">
        <v>7</v>
      </c>
      <c r="D8" s="542">
        <f t="shared" si="0"/>
        <v>43.75</v>
      </c>
      <c r="E8" s="543">
        <v>8</v>
      </c>
      <c r="F8" s="542">
        <f t="shared" si="1"/>
        <v>50</v>
      </c>
      <c r="G8" s="543">
        <v>1</v>
      </c>
      <c r="H8" s="542">
        <f t="shared" si="2"/>
        <v>6.25</v>
      </c>
      <c r="I8" s="543">
        <v>0</v>
      </c>
      <c r="J8" s="542" t="s">
        <v>52</v>
      </c>
      <c r="K8" s="543">
        <v>0</v>
      </c>
      <c r="L8" s="543">
        <v>0</v>
      </c>
      <c r="M8" s="543">
        <v>5</v>
      </c>
      <c r="N8" s="543">
        <v>0</v>
      </c>
      <c r="O8" s="543">
        <v>3</v>
      </c>
      <c r="P8" s="544">
        <v>1</v>
      </c>
    </row>
    <row r="9" spans="1:17" s="25" customFormat="1" ht="20.100000000000001" customHeight="1">
      <c r="A9" s="529" t="s">
        <v>22</v>
      </c>
      <c r="B9" s="551">
        <v>9</v>
      </c>
      <c r="C9" s="543">
        <v>3</v>
      </c>
      <c r="D9" s="542">
        <f t="shared" si="0"/>
        <v>33.333333333333329</v>
      </c>
      <c r="E9" s="543">
        <v>3</v>
      </c>
      <c r="F9" s="542">
        <f t="shared" si="1"/>
        <v>33.333333333333329</v>
      </c>
      <c r="G9" s="543">
        <v>3</v>
      </c>
      <c r="H9" s="542">
        <f t="shared" si="2"/>
        <v>33.333333333333329</v>
      </c>
      <c r="I9" s="543">
        <v>0</v>
      </c>
      <c r="J9" s="542" t="s">
        <v>52</v>
      </c>
      <c r="K9" s="543">
        <v>1</v>
      </c>
      <c r="L9" s="543">
        <v>0</v>
      </c>
      <c r="M9" s="543">
        <v>4</v>
      </c>
      <c r="N9" s="543">
        <v>0</v>
      </c>
      <c r="O9" s="543">
        <v>1</v>
      </c>
      <c r="P9" s="544">
        <v>1</v>
      </c>
    </row>
    <row r="10" spans="1:17" s="25" customFormat="1" ht="20.100000000000001" customHeight="1">
      <c r="A10" s="529" t="s">
        <v>23</v>
      </c>
      <c r="B10" s="551">
        <v>10</v>
      </c>
      <c r="C10" s="543">
        <v>0</v>
      </c>
      <c r="D10" s="542" t="s">
        <v>52</v>
      </c>
      <c r="E10" s="543">
        <v>8</v>
      </c>
      <c r="F10" s="542">
        <f t="shared" si="1"/>
        <v>80</v>
      </c>
      <c r="G10" s="543">
        <v>0</v>
      </c>
      <c r="H10" s="542" t="s">
        <v>52</v>
      </c>
      <c r="I10" s="543">
        <v>0</v>
      </c>
      <c r="J10" s="542" t="s">
        <v>52</v>
      </c>
      <c r="K10" s="543">
        <v>1</v>
      </c>
      <c r="L10" s="543">
        <v>1</v>
      </c>
      <c r="M10" s="543">
        <v>2</v>
      </c>
      <c r="N10" s="543">
        <v>0</v>
      </c>
      <c r="O10" s="543">
        <v>2</v>
      </c>
      <c r="P10" s="544">
        <v>1</v>
      </c>
    </row>
    <row r="11" spans="1:17" s="25" customFormat="1" ht="20.100000000000001" customHeight="1">
      <c r="A11" s="529" t="s">
        <v>12</v>
      </c>
      <c r="B11" s="551">
        <v>16</v>
      </c>
      <c r="C11" s="543">
        <v>0</v>
      </c>
      <c r="D11" s="542" t="s">
        <v>52</v>
      </c>
      <c r="E11" s="543">
        <v>14</v>
      </c>
      <c r="F11" s="542">
        <f t="shared" si="1"/>
        <v>87.5</v>
      </c>
      <c r="G11" s="543">
        <v>2</v>
      </c>
      <c r="H11" s="542">
        <f t="shared" si="2"/>
        <v>12.5</v>
      </c>
      <c r="I11" s="543">
        <v>0</v>
      </c>
      <c r="J11" s="542" t="s">
        <v>52</v>
      </c>
      <c r="K11" s="543">
        <v>6</v>
      </c>
      <c r="L11" s="543">
        <v>0</v>
      </c>
      <c r="M11" s="543">
        <v>3</v>
      </c>
      <c r="N11" s="543">
        <v>1</v>
      </c>
      <c r="O11" s="543">
        <v>1</v>
      </c>
      <c r="P11" s="544">
        <v>1</v>
      </c>
    </row>
    <row r="12" spans="1:17" s="25" customFormat="1" ht="20.100000000000001" customHeight="1" thickBot="1">
      <c r="A12" s="530" t="s">
        <v>13</v>
      </c>
      <c r="B12" s="552">
        <v>19</v>
      </c>
      <c r="C12" s="553">
        <v>2</v>
      </c>
      <c r="D12" s="554">
        <f t="shared" si="0"/>
        <v>10.526315789473683</v>
      </c>
      <c r="E12" s="553">
        <v>12</v>
      </c>
      <c r="F12" s="554">
        <f t="shared" si="1"/>
        <v>63.157894736842103</v>
      </c>
      <c r="G12" s="553">
        <v>4</v>
      </c>
      <c r="H12" s="554">
        <f t="shared" si="2"/>
        <v>21.052631578947366</v>
      </c>
      <c r="I12" s="553">
        <v>0</v>
      </c>
      <c r="J12" s="554" t="s">
        <v>52</v>
      </c>
      <c r="K12" s="553">
        <v>3</v>
      </c>
      <c r="L12" s="553">
        <v>3</v>
      </c>
      <c r="M12" s="553">
        <v>8</v>
      </c>
      <c r="N12" s="553">
        <v>0</v>
      </c>
      <c r="O12" s="553">
        <v>6</v>
      </c>
      <c r="P12" s="555">
        <v>2</v>
      </c>
    </row>
    <row r="13" spans="1:17" ht="24" customHeight="1" thickTop="1" thickBot="1">
      <c r="A13" s="190" t="s">
        <v>14</v>
      </c>
      <c r="B13" s="556">
        <f>SUM(B5:B12)</f>
        <v>115</v>
      </c>
      <c r="C13" s="537">
        <f>SUM(C5:C12)</f>
        <v>18</v>
      </c>
      <c r="D13" s="557">
        <f>C13/B13*100</f>
        <v>15.65217391304348</v>
      </c>
      <c r="E13" s="537">
        <f>SUM(E5:E12)</f>
        <v>79</v>
      </c>
      <c r="F13" s="557">
        <f>E13/B13*100</f>
        <v>68.695652173913047</v>
      </c>
      <c r="G13" s="537">
        <f>SUM(G5:G12)</f>
        <v>14</v>
      </c>
      <c r="H13" s="557">
        <f>G13/B13*100</f>
        <v>12.173913043478262</v>
      </c>
      <c r="I13" s="537">
        <f>SUM(I5:I12)</f>
        <v>0</v>
      </c>
      <c r="J13" s="557" t="s">
        <v>52</v>
      </c>
      <c r="K13" s="537">
        <f t="shared" ref="K13:P13" si="3">SUM(K5:K12)</f>
        <v>17</v>
      </c>
      <c r="L13" s="537">
        <f t="shared" si="3"/>
        <v>9</v>
      </c>
      <c r="M13" s="537">
        <f t="shared" si="3"/>
        <v>28</v>
      </c>
      <c r="N13" s="537">
        <f t="shared" si="3"/>
        <v>3</v>
      </c>
      <c r="O13" s="537">
        <f t="shared" si="3"/>
        <v>29</v>
      </c>
      <c r="P13" s="558">
        <f t="shared" si="3"/>
        <v>10</v>
      </c>
      <c r="Q13" s="3"/>
    </row>
    <row r="14" spans="1:17" ht="13.5" thickTop="1">
      <c r="B14" s="59"/>
      <c r="C14" s="59"/>
      <c r="D14" s="62"/>
      <c r="F14" s="64"/>
      <c r="G14" s="3"/>
      <c r="H14" s="64"/>
      <c r="I14" s="3"/>
      <c r="J14" s="64"/>
    </row>
    <row r="15" spans="1:17">
      <c r="B15" s="30"/>
    </row>
    <row r="25" spans="1:1">
      <c r="A25" s="53"/>
    </row>
    <row r="28" spans="1:1">
      <c r="A28" s="54"/>
    </row>
    <row r="29" spans="1:1">
      <c r="A29" s="55"/>
    </row>
    <row r="30" spans="1:1">
      <c r="A30" s="55"/>
    </row>
    <row r="31" spans="1:1">
      <c r="A31" s="55"/>
    </row>
  </sheetData>
  <mergeCells count="7">
    <mergeCell ref="A1:P1"/>
    <mergeCell ref="C3:J3"/>
    <mergeCell ref="K3:N3"/>
    <mergeCell ref="A3:A4"/>
    <mergeCell ref="B3:B4"/>
    <mergeCell ref="O3:P3"/>
    <mergeCell ref="A2:P2"/>
  </mergeCells>
  <phoneticPr fontId="0"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D13 F13 H13" formula="1"/>
  </ignoredErrors>
</worksheet>
</file>

<file path=xl/worksheets/sheet31.xml><?xml version="1.0" encoding="utf-8"?>
<worksheet xmlns="http://schemas.openxmlformats.org/spreadsheetml/2006/main" xmlns:r="http://schemas.openxmlformats.org/officeDocument/2006/relationships">
  <sheetPr codeName="List26"/>
  <dimension ref="A1:P32"/>
  <sheetViews>
    <sheetView zoomScaleNormal="100" zoomScaleSheetLayoutView="100" workbookViewId="0">
      <selection activeCell="D18" sqref="D18"/>
    </sheetView>
  </sheetViews>
  <sheetFormatPr defaultRowHeight="12.75"/>
  <cols>
    <col min="1" max="1" width="10.7109375" customWidth="1"/>
    <col min="2" max="2" width="10" bestFit="1" customWidth="1"/>
    <col min="3" max="3" width="8.28515625" customWidth="1"/>
    <col min="4" max="4" width="6.28515625" customWidth="1"/>
    <col min="5" max="5" width="8.28515625" customWidth="1"/>
    <col min="6" max="6" width="6.28515625" customWidth="1"/>
    <col min="7" max="7" width="7.5703125" customWidth="1"/>
    <col min="8" max="8" width="6.28515625" customWidth="1"/>
    <col min="9" max="9" width="7.5703125" customWidth="1"/>
    <col min="10" max="10" width="6.28515625" customWidth="1"/>
    <col min="11" max="13" width="8.28515625" customWidth="1"/>
    <col min="14" max="14" width="7.5703125" customWidth="1"/>
    <col min="15" max="15" width="13.140625" customWidth="1"/>
  </cols>
  <sheetData>
    <row r="1" spans="1:16" s="25" customFormat="1" ht="16.5" customHeight="1">
      <c r="A1" s="816" t="s">
        <v>104</v>
      </c>
      <c r="B1" s="816"/>
      <c r="C1" s="816"/>
      <c r="D1" s="816"/>
      <c r="E1" s="816"/>
      <c r="F1" s="816"/>
      <c r="G1" s="816"/>
      <c r="H1" s="816"/>
      <c r="I1" s="816"/>
      <c r="J1" s="816"/>
      <c r="K1" s="816"/>
      <c r="L1" s="816"/>
      <c r="M1" s="816"/>
      <c r="N1" s="816"/>
      <c r="O1" s="816"/>
    </row>
    <row r="2" spans="1:16" s="25" customFormat="1" ht="20.100000000000001" customHeight="1" thickBot="1">
      <c r="A2" s="873"/>
      <c r="B2" s="873"/>
      <c r="C2" s="873"/>
      <c r="D2" s="873"/>
      <c r="E2" s="873"/>
      <c r="F2" s="873"/>
      <c r="G2" s="873"/>
      <c r="H2" s="873"/>
      <c r="I2" s="873"/>
      <c r="J2" s="873"/>
      <c r="K2" s="873"/>
      <c r="L2" s="873"/>
      <c r="M2" s="873"/>
      <c r="N2" s="873"/>
      <c r="O2" s="873"/>
      <c r="P2" s="26"/>
    </row>
    <row r="3" spans="1:16" s="25" customFormat="1" ht="42" customHeight="1" thickTop="1">
      <c r="A3" s="813" t="s">
        <v>3</v>
      </c>
      <c r="B3" s="818" t="s">
        <v>80</v>
      </c>
      <c r="C3" s="821" t="s">
        <v>81</v>
      </c>
      <c r="D3" s="821"/>
      <c r="E3" s="821"/>
      <c r="F3" s="821"/>
      <c r="G3" s="821"/>
      <c r="H3" s="821"/>
      <c r="I3" s="821"/>
      <c r="J3" s="821"/>
      <c r="K3" s="821" t="s">
        <v>121</v>
      </c>
      <c r="L3" s="821"/>
      <c r="M3" s="821"/>
      <c r="N3" s="821"/>
      <c r="O3" s="532" t="s">
        <v>53</v>
      </c>
    </row>
    <row r="4" spans="1:16" s="25" customFormat="1" ht="60" customHeight="1" thickBot="1">
      <c r="A4" s="814"/>
      <c r="B4" s="820"/>
      <c r="C4" s="548" t="s">
        <v>57</v>
      </c>
      <c r="D4" s="548" t="s">
        <v>44</v>
      </c>
      <c r="E4" s="548" t="s">
        <v>12</v>
      </c>
      <c r="F4" s="548" t="s">
        <v>44</v>
      </c>
      <c r="G4" s="548" t="s">
        <v>83</v>
      </c>
      <c r="H4" s="548" t="s">
        <v>44</v>
      </c>
      <c r="I4" s="548" t="s">
        <v>84</v>
      </c>
      <c r="J4" s="548" t="s">
        <v>44</v>
      </c>
      <c r="K4" s="548" t="s">
        <v>85</v>
      </c>
      <c r="L4" s="548" t="s">
        <v>86</v>
      </c>
      <c r="M4" s="548" t="s">
        <v>87</v>
      </c>
      <c r="N4" s="548" t="s">
        <v>88</v>
      </c>
      <c r="O4" s="549" t="s">
        <v>105</v>
      </c>
    </row>
    <row r="5" spans="1:16" s="25" customFormat="1" ht="20.100000000000001" customHeight="1" thickTop="1">
      <c r="A5" s="533" t="s">
        <v>18</v>
      </c>
      <c r="B5" s="567">
        <v>151</v>
      </c>
      <c r="C5" s="545">
        <v>13</v>
      </c>
      <c r="D5" s="546">
        <f>C5/B5*100</f>
        <v>8.6092715231788084</v>
      </c>
      <c r="E5" s="545">
        <v>121</v>
      </c>
      <c r="F5" s="546">
        <f>E5/B5*100</f>
        <v>80.132450331125824</v>
      </c>
      <c r="G5" s="545">
        <v>16</v>
      </c>
      <c r="H5" s="546">
        <f>G5/B5*100</f>
        <v>10.596026490066226</v>
      </c>
      <c r="I5" s="545">
        <v>0</v>
      </c>
      <c r="J5" s="546" t="s">
        <v>52</v>
      </c>
      <c r="K5" s="545">
        <v>0</v>
      </c>
      <c r="L5" s="545">
        <v>36</v>
      </c>
      <c r="M5" s="545">
        <v>19</v>
      </c>
      <c r="N5" s="545">
        <v>0</v>
      </c>
      <c r="O5" s="547">
        <v>82</v>
      </c>
    </row>
    <row r="6" spans="1:16" s="25" customFormat="1" ht="20.100000000000001" customHeight="1">
      <c r="A6" s="529" t="s">
        <v>19</v>
      </c>
      <c r="B6" s="568">
        <v>31</v>
      </c>
      <c r="C6" s="543">
        <v>4</v>
      </c>
      <c r="D6" s="542">
        <f t="shared" ref="D6:D12" si="0">C6/B6*100</f>
        <v>12.903225806451612</v>
      </c>
      <c r="E6" s="543">
        <v>23</v>
      </c>
      <c r="F6" s="542">
        <f t="shared" ref="F6:F13" si="1">E6/B6*100</f>
        <v>74.193548387096769</v>
      </c>
      <c r="G6" s="543">
        <v>3</v>
      </c>
      <c r="H6" s="542">
        <f t="shared" ref="H6:H12" si="2">G6/B6*100</f>
        <v>9.67741935483871</v>
      </c>
      <c r="I6" s="543">
        <v>0</v>
      </c>
      <c r="J6" s="542" t="s">
        <v>52</v>
      </c>
      <c r="K6" s="543">
        <v>1</v>
      </c>
      <c r="L6" s="543">
        <v>9</v>
      </c>
      <c r="M6" s="543">
        <v>9</v>
      </c>
      <c r="N6" s="543">
        <v>0</v>
      </c>
      <c r="O6" s="544">
        <v>14</v>
      </c>
    </row>
    <row r="7" spans="1:16" s="25" customFormat="1" ht="20.100000000000001" customHeight="1">
      <c r="A7" s="529" t="s">
        <v>20</v>
      </c>
      <c r="B7" s="568">
        <v>30</v>
      </c>
      <c r="C7" s="543">
        <v>5</v>
      </c>
      <c r="D7" s="542">
        <f t="shared" si="0"/>
        <v>16.666666666666664</v>
      </c>
      <c r="E7" s="543">
        <v>23</v>
      </c>
      <c r="F7" s="542">
        <f t="shared" si="1"/>
        <v>76.666666666666671</v>
      </c>
      <c r="G7" s="543">
        <v>2</v>
      </c>
      <c r="H7" s="542">
        <f t="shared" si="2"/>
        <v>6.666666666666667</v>
      </c>
      <c r="I7" s="543">
        <v>0</v>
      </c>
      <c r="J7" s="542" t="s">
        <v>52</v>
      </c>
      <c r="K7" s="543">
        <v>1</v>
      </c>
      <c r="L7" s="543">
        <v>1</v>
      </c>
      <c r="M7" s="543">
        <v>10</v>
      </c>
      <c r="N7" s="543">
        <v>0</v>
      </c>
      <c r="O7" s="544">
        <v>21</v>
      </c>
    </row>
    <row r="8" spans="1:16" s="25" customFormat="1" ht="20.100000000000001" customHeight="1">
      <c r="A8" s="529" t="s">
        <v>21</v>
      </c>
      <c r="B8" s="568">
        <v>55</v>
      </c>
      <c r="C8" s="543">
        <v>9</v>
      </c>
      <c r="D8" s="542">
        <f t="shared" si="0"/>
        <v>16.363636363636363</v>
      </c>
      <c r="E8" s="543">
        <v>41</v>
      </c>
      <c r="F8" s="542">
        <f t="shared" si="1"/>
        <v>74.545454545454547</v>
      </c>
      <c r="G8" s="543">
        <v>5</v>
      </c>
      <c r="H8" s="542">
        <f t="shared" si="2"/>
        <v>9.0909090909090917</v>
      </c>
      <c r="I8" s="543">
        <v>0</v>
      </c>
      <c r="J8" s="542" t="s">
        <v>52</v>
      </c>
      <c r="K8" s="543">
        <v>4</v>
      </c>
      <c r="L8" s="543">
        <v>12</v>
      </c>
      <c r="M8" s="543">
        <v>4</v>
      </c>
      <c r="N8" s="543">
        <v>0</v>
      </c>
      <c r="O8" s="566">
        <v>31</v>
      </c>
    </row>
    <row r="9" spans="1:16" s="25" customFormat="1" ht="20.100000000000001" customHeight="1">
      <c r="A9" s="529" t="s">
        <v>22</v>
      </c>
      <c r="B9" s="568">
        <v>68</v>
      </c>
      <c r="C9" s="543">
        <v>8</v>
      </c>
      <c r="D9" s="542">
        <f t="shared" si="0"/>
        <v>11.76470588235294</v>
      </c>
      <c r="E9" s="543">
        <v>51</v>
      </c>
      <c r="F9" s="542">
        <f t="shared" si="1"/>
        <v>75</v>
      </c>
      <c r="G9" s="543">
        <v>8</v>
      </c>
      <c r="H9" s="542">
        <f t="shared" si="2"/>
        <v>11.76470588235294</v>
      </c>
      <c r="I9" s="543">
        <v>0</v>
      </c>
      <c r="J9" s="542" t="s">
        <v>52</v>
      </c>
      <c r="K9" s="543">
        <v>3</v>
      </c>
      <c r="L9" s="543">
        <v>9</v>
      </c>
      <c r="M9" s="543">
        <v>21</v>
      </c>
      <c r="N9" s="543">
        <v>0</v>
      </c>
      <c r="O9" s="544">
        <v>47</v>
      </c>
    </row>
    <row r="10" spans="1:16" s="25" customFormat="1" ht="20.100000000000001" customHeight="1">
      <c r="A10" s="529" t="s">
        <v>23</v>
      </c>
      <c r="B10" s="568">
        <v>67</v>
      </c>
      <c r="C10" s="543">
        <v>9</v>
      </c>
      <c r="D10" s="542">
        <f t="shared" si="0"/>
        <v>13.432835820895523</v>
      </c>
      <c r="E10" s="137">
        <v>53</v>
      </c>
      <c r="F10" s="542">
        <f t="shared" si="1"/>
        <v>79.104477611940297</v>
      </c>
      <c r="G10" s="543">
        <v>3</v>
      </c>
      <c r="H10" s="542">
        <f t="shared" si="2"/>
        <v>4.4776119402985071</v>
      </c>
      <c r="I10" s="543">
        <v>0</v>
      </c>
      <c r="J10" s="542" t="s">
        <v>52</v>
      </c>
      <c r="K10" s="543">
        <v>1</v>
      </c>
      <c r="L10" s="543">
        <v>9</v>
      </c>
      <c r="M10" s="543">
        <v>11</v>
      </c>
      <c r="N10" s="543">
        <v>0</v>
      </c>
      <c r="O10" s="566">
        <v>31</v>
      </c>
    </row>
    <row r="11" spans="1:16" s="25" customFormat="1" ht="20.100000000000001" customHeight="1">
      <c r="A11" s="529" t="s">
        <v>12</v>
      </c>
      <c r="B11" s="568">
        <v>51</v>
      </c>
      <c r="C11" s="543">
        <v>12</v>
      </c>
      <c r="D11" s="542">
        <f t="shared" si="0"/>
        <v>23.52941176470588</v>
      </c>
      <c r="E11" s="137">
        <v>31</v>
      </c>
      <c r="F11" s="542">
        <f t="shared" si="1"/>
        <v>60.784313725490193</v>
      </c>
      <c r="G11" s="543">
        <v>5</v>
      </c>
      <c r="H11" s="542">
        <f t="shared" si="2"/>
        <v>9.8039215686274517</v>
      </c>
      <c r="I11" s="543">
        <v>0</v>
      </c>
      <c r="J11" s="542" t="s">
        <v>52</v>
      </c>
      <c r="K11" s="543">
        <v>4</v>
      </c>
      <c r="L11" s="543">
        <v>9</v>
      </c>
      <c r="M11" s="543">
        <v>13</v>
      </c>
      <c r="N11" s="543">
        <v>0</v>
      </c>
      <c r="O11" s="566">
        <v>32</v>
      </c>
    </row>
    <row r="12" spans="1:16" s="25" customFormat="1" ht="20.100000000000001" customHeight="1">
      <c r="A12" s="529" t="s">
        <v>13</v>
      </c>
      <c r="B12" s="568">
        <v>75</v>
      </c>
      <c r="C12" s="543">
        <v>13</v>
      </c>
      <c r="D12" s="542">
        <f t="shared" si="0"/>
        <v>17.333333333333336</v>
      </c>
      <c r="E12" s="137">
        <v>51</v>
      </c>
      <c r="F12" s="542">
        <f t="shared" si="1"/>
        <v>68</v>
      </c>
      <c r="G12" s="543">
        <v>7</v>
      </c>
      <c r="H12" s="542">
        <f t="shared" si="2"/>
        <v>9.3333333333333339</v>
      </c>
      <c r="I12" s="543">
        <v>0</v>
      </c>
      <c r="J12" s="542" t="s">
        <v>52</v>
      </c>
      <c r="K12" s="543">
        <v>2</v>
      </c>
      <c r="L12" s="543">
        <v>16</v>
      </c>
      <c r="M12" s="543">
        <v>26</v>
      </c>
      <c r="N12" s="543">
        <v>0</v>
      </c>
      <c r="O12" s="566">
        <v>42</v>
      </c>
    </row>
    <row r="13" spans="1:16" s="25" customFormat="1" ht="20.100000000000001" customHeight="1" thickBot="1">
      <c r="A13" s="469" t="s">
        <v>183</v>
      </c>
      <c r="B13" s="569">
        <v>3</v>
      </c>
      <c r="C13" s="553">
        <v>0</v>
      </c>
      <c r="D13" s="554" t="s">
        <v>52</v>
      </c>
      <c r="E13" s="570">
        <v>2</v>
      </c>
      <c r="F13" s="554">
        <f t="shared" si="1"/>
        <v>66.666666666666657</v>
      </c>
      <c r="G13" s="553">
        <v>0</v>
      </c>
      <c r="H13" s="554" t="s">
        <v>52</v>
      </c>
      <c r="I13" s="553">
        <v>0</v>
      </c>
      <c r="J13" s="554" t="s">
        <v>52</v>
      </c>
      <c r="K13" s="553">
        <v>0</v>
      </c>
      <c r="L13" s="553">
        <v>0</v>
      </c>
      <c r="M13" s="553">
        <v>0</v>
      </c>
      <c r="N13" s="553">
        <v>0</v>
      </c>
      <c r="O13" s="571">
        <v>3</v>
      </c>
    </row>
    <row r="14" spans="1:16" s="25" customFormat="1" ht="24" customHeight="1" thickTop="1" thickBot="1">
      <c r="A14" s="190" t="s">
        <v>14</v>
      </c>
      <c r="B14" s="556">
        <f>SUM(B5:B13)</f>
        <v>531</v>
      </c>
      <c r="C14" s="537">
        <f>SUM(C5:C13)</f>
        <v>73</v>
      </c>
      <c r="D14" s="557">
        <f>C14/B14*100</f>
        <v>13.74764595103578</v>
      </c>
      <c r="E14" s="537">
        <f>SUM(E5:E13)</f>
        <v>396</v>
      </c>
      <c r="F14" s="557">
        <f>E14/B14*100</f>
        <v>74.576271186440678</v>
      </c>
      <c r="G14" s="537">
        <f>SUM(G5:G13)</f>
        <v>49</v>
      </c>
      <c r="H14" s="557">
        <f>G14/B14*100</f>
        <v>9.2278719397363478</v>
      </c>
      <c r="I14" s="537">
        <f>SUM(I5:I13)</f>
        <v>0</v>
      </c>
      <c r="J14" s="557" t="s">
        <v>52</v>
      </c>
      <c r="K14" s="537">
        <f>SUM(K5:K13)</f>
        <v>16</v>
      </c>
      <c r="L14" s="537">
        <f>SUM(L5:L13)</f>
        <v>101</v>
      </c>
      <c r="M14" s="537">
        <f>SUM(M5:M13)</f>
        <v>113</v>
      </c>
      <c r="N14" s="537">
        <f>SUM(N5:N13)</f>
        <v>0</v>
      </c>
      <c r="O14" s="558">
        <f>SUM(O5:O13)</f>
        <v>303</v>
      </c>
    </row>
    <row r="15" spans="1:16" ht="13.5" thickTop="1">
      <c r="B15" s="60"/>
      <c r="C15" s="59"/>
      <c r="D15" s="62"/>
      <c r="F15" s="64"/>
      <c r="G15" s="3"/>
      <c r="H15" s="64"/>
      <c r="J15" s="64"/>
      <c r="O15" s="104"/>
    </row>
    <row r="16" spans="1:16">
      <c r="B16" s="30"/>
    </row>
    <row r="26" spans="1:1">
      <c r="A26" s="53"/>
    </row>
    <row r="29" spans="1:1">
      <c r="A29" s="54"/>
    </row>
    <row r="30" spans="1:1">
      <c r="A30" s="55"/>
    </row>
    <row r="31" spans="1:1">
      <c r="A31" s="55"/>
    </row>
    <row r="32" spans="1:1">
      <c r="A32" s="55"/>
    </row>
  </sheetData>
  <mergeCells count="6">
    <mergeCell ref="A2:O2"/>
    <mergeCell ref="A1:O1"/>
    <mergeCell ref="A3:A4"/>
    <mergeCell ref="B3:B4"/>
    <mergeCell ref="C3:J3"/>
    <mergeCell ref="K3:N3"/>
  </mergeCells>
  <phoneticPr fontId="0"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D14 F14 H14" formula="1"/>
  </ignoredErrors>
</worksheet>
</file>

<file path=xl/worksheets/sheet32.xml><?xml version="1.0" encoding="utf-8"?>
<worksheet xmlns="http://schemas.openxmlformats.org/spreadsheetml/2006/main" xmlns:r="http://schemas.openxmlformats.org/officeDocument/2006/relationships">
  <dimension ref="A1:I23"/>
  <sheetViews>
    <sheetView zoomScaleNormal="100" workbookViewId="0">
      <selection activeCell="D18" sqref="D18"/>
    </sheetView>
  </sheetViews>
  <sheetFormatPr defaultRowHeight="12.75"/>
  <cols>
    <col min="1" max="1" width="19.140625" style="128" customWidth="1"/>
    <col min="2" max="7" width="13.7109375" style="128" customWidth="1"/>
    <col min="8" max="16384" width="9.140625" style="128"/>
  </cols>
  <sheetData>
    <row r="1" spans="1:9" ht="20.100000000000001" customHeight="1">
      <c r="A1" s="816" t="s">
        <v>0</v>
      </c>
      <c r="B1" s="816"/>
      <c r="C1" s="816"/>
      <c r="D1" s="816"/>
      <c r="E1" s="816"/>
      <c r="F1" s="816"/>
      <c r="G1" s="816"/>
    </row>
    <row r="2" spans="1:9" ht="20.100000000000001" customHeight="1">
      <c r="A2" s="829" t="s">
        <v>265</v>
      </c>
      <c r="B2" s="829"/>
      <c r="C2" s="829"/>
      <c r="D2" s="829"/>
      <c r="E2" s="829"/>
      <c r="F2" s="829"/>
      <c r="G2" s="829"/>
      <c r="H2" s="129"/>
    </row>
    <row r="3" spans="1:9" ht="12" customHeight="1" thickBot="1">
      <c r="A3" s="884"/>
      <c r="B3" s="884"/>
      <c r="C3" s="884"/>
      <c r="D3" s="884"/>
      <c r="E3" s="884"/>
      <c r="F3" s="884"/>
      <c r="G3" s="884"/>
      <c r="H3" s="129"/>
    </row>
    <row r="4" spans="1:9" ht="20.100000000000001" customHeight="1" thickTop="1">
      <c r="A4" s="402" t="s">
        <v>223</v>
      </c>
      <c r="B4" s="405" t="s">
        <v>224</v>
      </c>
      <c r="C4" s="406" t="s">
        <v>224</v>
      </c>
      <c r="D4" s="878" t="s">
        <v>225</v>
      </c>
      <c r="E4" s="879"/>
      <c r="F4" s="879"/>
      <c r="G4" s="880"/>
      <c r="H4" s="130"/>
      <c r="I4" s="130"/>
    </row>
    <row r="5" spans="1:9" ht="20.100000000000001" customHeight="1" thickBot="1">
      <c r="A5" s="417" t="s">
        <v>226</v>
      </c>
      <c r="B5" s="407" t="s">
        <v>227</v>
      </c>
      <c r="C5" s="408" t="s">
        <v>228</v>
      </c>
      <c r="D5" s="409" t="s">
        <v>57</v>
      </c>
      <c r="E5" s="410" t="s">
        <v>12</v>
      </c>
      <c r="F5" s="410" t="s">
        <v>229</v>
      </c>
      <c r="G5" s="411" t="s">
        <v>230</v>
      </c>
      <c r="H5" s="130"/>
      <c r="I5" s="130"/>
    </row>
    <row r="6" spans="1:9" ht="20.100000000000001" customHeight="1" thickTop="1">
      <c r="A6" s="403" t="s">
        <v>231</v>
      </c>
      <c r="B6" s="400">
        <v>36</v>
      </c>
      <c r="C6" s="168">
        <v>49</v>
      </c>
      <c r="D6" s="168">
        <v>2</v>
      </c>
      <c r="E6" s="168">
        <v>24</v>
      </c>
      <c r="F6" s="168">
        <v>6</v>
      </c>
      <c r="G6" s="414">
        <v>4</v>
      </c>
      <c r="H6" s="130"/>
      <c r="I6" s="130"/>
    </row>
    <row r="7" spans="1:9" ht="20.100000000000001" customHeight="1">
      <c r="A7" s="404" t="s">
        <v>232</v>
      </c>
      <c r="B7" s="377">
        <v>2</v>
      </c>
      <c r="C7" s="131">
        <v>2</v>
      </c>
      <c r="D7" s="131">
        <v>0</v>
      </c>
      <c r="E7" s="131">
        <v>0</v>
      </c>
      <c r="F7" s="131">
        <v>2</v>
      </c>
      <c r="G7" s="415">
        <v>0</v>
      </c>
      <c r="H7" s="130"/>
      <c r="I7" s="130"/>
    </row>
    <row r="8" spans="1:9" ht="20.100000000000001" customHeight="1">
      <c r="A8" s="404" t="s">
        <v>233</v>
      </c>
      <c r="B8" s="377">
        <v>0</v>
      </c>
      <c r="C8" s="131">
        <v>0</v>
      </c>
      <c r="D8" s="131">
        <v>0</v>
      </c>
      <c r="E8" s="131">
        <v>0</v>
      </c>
      <c r="F8" s="131">
        <v>0</v>
      </c>
      <c r="G8" s="415">
        <v>0</v>
      </c>
      <c r="H8" s="130"/>
      <c r="I8" s="130"/>
    </row>
    <row r="9" spans="1:9" ht="20.100000000000001" customHeight="1">
      <c r="A9" s="404" t="s">
        <v>234</v>
      </c>
      <c r="B9" s="377">
        <v>2</v>
      </c>
      <c r="C9" s="131">
        <v>2</v>
      </c>
      <c r="D9" s="131">
        <v>0</v>
      </c>
      <c r="E9" s="131">
        <v>1</v>
      </c>
      <c r="F9" s="131">
        <v>0</v>
      </c>
      <c r="G9" s="415">
        <v>1</v>
      </c>
      <c r="H9" s="130"/>
      <c r="I9" s="130"/>
    </row>
    <row r="10" spans="1:9" ht="20.100000000000001" customHeight="1">
      <c r="A10" s="404" t="s">
        <v>235</v>
      </c>
      <c r="B10" s="377">
        <v>1</v>
      </c>
      <c r="C10" s="131">
        <v>2</v>
      </c>
      <c r="D10" s="131">
        <v>0</v>
      </c>
      <c r="E10" s="131">
        <v>0</v>
      </c>
      <c r="F10" s="131">
        <v>0</v>
      </c>
      <c r="G10" s="415">
        <v>1</v>
      </c>
      <c r="H10" s="130"/>
      <c r="I10" s="130"/>
    </row>
    <row r="11" spans="1:9" ht="20.100000000000001" customHeight="1">
      <c r="A11" s="404" t="s">
        <v>236</v>
      </c>
      <c r="B11" s="377">
        <v>2</v>
      </c>
      <c r="C11" s="131">
        <v>9</v>
      </c>
      <c r="D11" s="131">
        <v>0</v>
      </c>
      <c r="E11" s="131">
        <v>2</v>
      </c>
      <c r="F11" s="131">
        <v>0</v>
      </c>
      <c r="G11" s="415">
        <v>0</v>
      </c>
      <c r="H11" s="130"/>
      <c r="I11" s="130"/>
    </row>
    <row r="12" spans="1:9" ht="20.100000000000001" customHeight="1">
      <c r="A12" s="404" t="s">
        <v>237</v>
      </c>
      <c r="B12" s="377">
        <v>0</v>
      </c>
      <c r="C12" s="131">
        <v>0</v>
      </c>
      <c r="D12" s="131">
        <v>0</v>
      </c>
      <c r="E12" s="131">
        <v>0</v>
      </c>
      <c r="F12" s="131">
        <v>0</v>
      </c>
      <c r="G12" s="415">
        <v>0</v>
      </c>
      <c r="H12" s="130"/>
      <c r="I12" s="130"/>
    </row>
    <row r="13" spans="1:9" ht="20.100000000000001" customHeight="1">
      <c r="A13" s="404" t="s">
        <v>238</v>
      </c>
      <c r="B13" s="377">
        <v>7</v>
      </c>
      <c r="C13" s="131">
        <v>9</v>
      </c>
      <c r="D13" s="131">
        <v>2</v>
      </c>
      <c r="E13" s="131">
        <v>5</v>
      </c>
      <c r="F13" s="131">
        <v>0</v>
      </c>
      <c r="G13" s="415">
        <v>0</v>
      </c>
      <c r="H13" s="130"/>
      <c r="I13" s="130"/>
    </row>
    <row r="14" spans="1:9" ht="20.100000000000001" customHeight="1">
      <c r="A14" s="404" t="s">
        <v>239</v>
      </c>
      <c r="B14" s="377">
        <v>0</v>
      </c>
      <c r="C14" s="131">
        <v>0</v>
      </c>
      <c r="D14" s="131">
        <v>0</v>
      </c>
      <c r="E14" s="131">
        <v>0</v>
      </c>
      <c r="F14" s="131">
        <v>0</v>
      </c>
      <c r="G14" s="415">
        <v>0</v>
      </c>
      <c r="H14" s="130"/>
      <c r="I14" s="130"/>
    </row>
    <row r="15" spans="1:9" ht="20.100000000000001" customHeight="1">
      <c r="A15" s="404" t="s">
        <v>240</v>
      </c>
      <c r="B15" s="401">
        <v>0</v>
      </c>
      <c r="C15" s="399">
        <v>0</v>
      </c>
      <c r="D15" s="399">
        <v>0</v>
      </c>
      <c r="E15" s="399">
        <v>0</v>
      </c>
      <c r="F15" s="399">
        <v>0</v>
      </c>
      <c r="G15" s="415">
        <v>0</v>
      </c>
      <c r="H15" s="130"/>
      <c r="I15" s="130"/>
    </row>
    <row r="16" spans="1:9" ht="12" customHeight="1">
      <c r="A16" s="885"/>
      <c r="B16" s="885"/>
      <c r="C16" s="885"/>
      <c r="D16" s="885"/>
      <c r="E16" s="885"/>
      <c r="F16" s="885"/>
      <c r="G16" s="885"/>
      <c r="H16" s="130"/>
      <c r="I16" s="130"/>
    </row>
    <row r="17" spans="1:9" ht="14.1" customHeight="1">
      <c r="A17" s="412" t="s">
        <v>241</v>
      </c>
      <c r="B17" s="881">
        <v>5</v>
      </c>
      <c r="C17" s="883">
        <v>5</v>
      </c>
      <c r="D17" s="883">
        <v>0</v>
      </c>
      <c r="E17" s="883">
        <v>1</v>
      </c>
      <c r="F17" s="883">
        <v>4</v>
      </c>
      <c r="G17" s="874">
        <v>0</v>
      </c>
      <c r="H17" s="130"/>
      <c r="I17" s="130"/>
    </row>
    <row r="18" spans="1:9" ht="14.1" customHeight="1">
      <c r="A18" s="413" t="s">
        <v>242</v>
      </c>
      <c r="B18" s="882"/>
      <c r="C18" s="875"/>
      <c r="D18" s="875"/>
      <c r="E18" s="875"/>
      <c r="F18" s="875"/>
      <c r="G18" s="874"/>
      <c r="H18" s="130"/>
      <c r="I18" s="130"/>
    </row>
    <row r="19" spans="1:9" ht="14.1" customHeight="1">
      <c r="A19" s="412" t="s">
        <v>241</v>
      </c>
      <c r="B19" s="887">
        <v>11</v>
      </c>
      <c r="C19" s="875">
        <v>14</v>
      </c>
      <c r="D19" s="875">
        <v>3</v>
      </c>
      <c r="E19" s="875">
        <v>6</v>
      </c>
      <c r="F19" s="875">
        <v>2</v>
      </c>
      <c r="G19" s="874">
        <v>0</v>
      </c>
      <c r="H19" s="130"/>
      <c r="I19" s="130"/>
    </row>
    <row r="20" spans="1:9" ht="14.1" customHeight="1" thickBot="1">
      <c r="A20" s="416" t="s">
        <v>243</v>
      </c>
      <c r="B20" s="888"/>
      <c r="C20" s="876"/>
      <c r="D20" s="876"/>
      <c r="E20" s="876"/>
      <c r="F20" s="876"/>
      <c r="G20" s="877"/>
    </row>
    <row r="21" spans="1:9" ht="13.5" thickTop="1"/>
    <row r="22" spans="1:9">
      <c r="A22" s="886" t="s">
        <v>244</v>
      </c>
      <c r="B22" s="886"/>
    </row>
    <row r="23" spans="1:9">
      <c r="A23" s="886" t="s">
        <v>245</v>
      </c>
      <c r="B23" s="886"/>
    </row>
  </sheetData>
  <mergeCells count="19">
    <mergeCell ref="A22:B22"/>
    <mergeCell ref="A23:B23"/>
    <mergeCell ref="B19:B20"/>
    <mergeCell ref="C19:C20"/>
    <mergeCell ref="D19:D20"/>
    <mergeCell ref="G17:G18"/>
    <mergeCell ref="F19:F20"/>
    <mergeCell ref="G19:G20"/>
    <mergeCell ref="A1:G1"/>
    <mergeCell ref="A2:G2"/>
    <mergeCell ref="D4:G4"/>
    <mergeCell ref="B17:B18"/>
    <mergeCell ref="C17:C18"/>
    <mergeCell ref="D17:D18"/>
    <mergeCell ref="E17:E18"/>
    <mergeCell ref="F17:F18"/>
    <mergeCell ref="E19:E20"/>
    <mergeCell ref="A3:G3"/>
    <mergeCell ref="A16:G16"/>
  </mergeCells>
  <printOptions horizontalCentered="1"/>
  <pageMargins left="0.78740157480314965" right="0.78740157480314965" top="0.78740157480314965" bottom="0.78740157480314965" header="0.31496062992125984" footer="0.31496062992125984"/>
  <pageSetup paperSize="9" orientation="landscape" r:id="rId1"/>
</worksheet>
</file>

<file path=xl/worksheets/sheet33.xml><?xml version="1.0" encoding="utf-8"?>
<worksheet xmlns="http://schemas.openxmlformats.org/spreadsheetml/2006/main" xmlns:r="http://schemas.openxmlformats.org/officeDocument/2006/relationships">
  <sheetPr>
    <pageSetUpPr fitToPage="1"/>
  </sheetPr>
  <dimension ref="A1:J29"/>
  <sheetViews>
    <sheetView zoomScaleNormal="100" workbookViewId="0">
      <selection activeCell="D18" sqref="D18"/>
    </sheetView>
  </sheetViews>
  <sheetFormatPr defaultRowHeight="12.75"/>
  <cols>
    <col min="1" max="1" width="12.7109375" style="772" customWidth="1"/>
    <col min="2" max="9" width="13.7109375" style="772" customWidth="1"/>
    <col min="10" max="16384" width="9.140625" style="772"/>
  </cols>
  <sheetData>
    <row r="1" spans="1:9" ht="20.100000000000001" customHeight="1">
      <c r="A1" s="896" t="s">
        <v>36</v>
      </c>
      <c r="B1" s="896"/>
      <c r="C1" s="896"/>
      <c r="D1" s="896"/>
      <c r="E1" s="896"/>
      <c r="F1" s="896"/>
      <c r="G1" s="896"/>
      <c r="H1" s="771"/>
      <c r="I1" s="771"/>
    </row>
    <row r="2" spans="1:9" ht="20.100000000000001" customHeight="1">
      <c r="A2" s="896" t="s">
        <v>284</v>
      </c>
      <c r="B2" s="896"/>
      <c r="C2" s="896"/>
      <c r="D2" s="896"/>
      <c r="E2" s="896"/>
      <c r="F2" s="896"/>
      <c r="G2" s="896"/>
      <c r="H2" s="771"/>
      <c r="I2" s="771"/>
    </row>
    <row r="3" spans="1:9" ht="20.100000000000001" customHeight="1" thickBot="1">
      <c r="A3" s="896" t="s">
        <v>296</v>
      </c>
      <c r="B3" s="896"/>
      <c r="C3" s="896"/>
      <c r="D3" s="896"/>
      <c r="E3" s="896"/>
      <c r="F3" s="896"/>
      <c r="G3" s="896"/>
      <c r="H3" s="771"/>
      <c r="I3" s="771"/>
    </row>
    <row r="4" spans="1:9" ht="15" customHeight="1" thickTop="1">
      <c r="A4" s="889" t="s">
        <v>3</v>
      </c>
      <c r="B4" s="901" t="s">
        <v>300</v>
      </c>
      <c r="C4" s="773" t="s">
        <v>285</v>
      </c>
      <c r="D4" s="898" t="s">
        <v>298</v>
      </c>
      <c r="E4" s="898"/>
      <c r="F4" s="898"/>
      <c r="G4" s="899"/>
      <c r="H4" s="771"/>
      <c r="I4" s="771"/>
    </row>
    <row r="5" spans="1:9" ht="15" customHeight="1">
      <c r="A5" s="897"/>
      <c r="B5" s="902"/>
      <c r="C5" s="802" t="s">
        <v>299</v>
      </c>
      <c r="D5" s="904" t="s">
        <v>57</v>
      </c>
      <c r="E5" s="904" t="s">
        <v>12</v>
      </c>
      <c r="F5" s="904" t="s">
        <v>229</v>
      </c>
      <c r="G5" s="906" t="s">
        <v>222</v>
      </c>
      <c r="H5" s="771"/>
      <c r="I5" s="771"/>
    </row>
    <row r="6" spans="1:9" ht="15" customHeight="1" thickBot="1">
      <c r="A6" s="890"/>
      <c r="B6" s="903"/>
      <c r="C6" s="774" t="s">
        <v>228</v>
      </c>
      <c r="D6" s="905"/>
      <c r="E6" s="905"/>
      <c r="F6" s="905"/>
      <c r="G6" s="907"/>
      <c r="H6" s="771"/>
      <c r="I6" s="771"/>
    </row>
    <row r="7" spans="1:9" ht="15" customHeight="1" thickTop="1">
      <c r="A7" s="799" t="s">
        <v>18</v>
      </c>
      <c r="B7" s="785">
        <v>13</v>
      </c>
      <c r="C7" s="786">
        <v>14</v>
      </c>
      <c r="D7" s="786">
        <v>6</v>
      </c>
      <c r="E7" s="786">
        <v>7</v>
      </c>
      <c r="F7" s="779">
        <v>0</v>
      </c>
      <c r="G7" s="780">
        <v>0</v>
      </c>
      <c r="H7" s="771"/>
      <c r="I7" s="771"/>
    </row>
    <row r="8" spans="1:9" ht="15" customHeight="1">
      <c r="A8" s="800" t="s">
        <v>19</v>
      </c>
      <c r="B8" s="787">
        <v>8</v>
      </c>
      <c r="C8" s="788">
        <v>9</v>
      </c>
      <c r="D8" s="788">
        <v>4</v>
      </c>
      <c r="E8" s="788">
        <v>4</v>
      </c>
      <c r="F8" s="781">
        <v>0</v>
      </c>
      <c r="G8" s="782">
        <v>0</v>
      </c>
      <c r="H8" s="771"/>
      <c r="I8" s="771"/>
    </row>
    <row r="9" spans="1:9" ht="15" customHeight="1">
      <c r="A9" s="800" t="s">
        <v>20</v>
      </c>
      <c r="B9" s="787">
        <v>15</v>
      </c>
      <c r="C9" s="788">
        <v>15</v>
      </c>
      <c r="D9" s="788">
        <v>7</v>
      </c>
      <c r="E9" s="788">
        <v>8</v>
      </c>
      <c r="F9" s="781">
        <v>0</v>
      </c>
      <c r="G9" s="782">
        <v>0</v>
      </c>
      <c r="H9" s="771"/>
      <c r="I9" s="771"/>
    </row>
    <row r="10" spans="1:9" ht="15" customHeight="1">
      <c r="A10" s="800" t="s">
        <v>21</v>
      </c>
      <c r="B10" s="787">
        <v>17</v>
      </c>
      <c r="C10" s="788">
        <v>18</v>
      </c>
      <c r="D10" s="788">
        <v>8</v>
      </c>
      <c r="E10" s="788">
        <v>9</v>
      </c>
      <c r="F10" s="781">
        <v>0</v>
      </c>
      <c r="G10" s="782">
        <v>0</v>
      </c>
      <c r="H10" s="771"/>
      <c r="I10" s="771"/>
    </row>
    <row r="11" spans="1:9" ht="15" customHeight="1">
      <c r="A11" s="800" t="s">
        <v>22</v>
      </c>
      <c r="B11" s="787">
        <v>24</v>
      </c>
      <c r="C11" s="788">
        <v>24</v>
      </c>
      <c r="D11" s="788">
        <v>8</v>
      </c>
      <c r="E11" s="788">
        <v>16</v>
      </c>
      <c r="F11" s="781">
        <v>0</v>
      </c>
      <c r="G11" s="782">
        <v>0</v>
      </c>
      <c r="H11" s="771"/>
      <c r="I11" s="771"/>
    </row>
    <row r="12" spans="1:9" ht="15" customHeight="1">
      <c r="A12" s="800" t="s">
        <v>23</v>
      </c>
      <c r="B12" s="787">
        <v>13</v>
      </c>
      <c r="C12" s="788">
        <v>13</v>
      </c>
      <c r="D12" s="788">
        <v>9</v>
      </c>
      <c r="E12" s="788">
        <v>4</v>
      </c>
      <c r="F12" s="781">
        <v>0</v>
      </c>
      <c r="G12" s="782">
        <v>0</v>
      </c>
      <c r="H12" s="771"/>
      <c r="I12" s="771"/>
    </row>
    <row r="13" spans="1:9" ht="15" customHeight="1">
      <c r="A13" s="800" t="s">
        <v>12</v>
      </c>
      <c r="B13" s="787">
        <v>16</v>
      </c>
      <c r="C13" s="788">
        <v>16</v>
      </c>
      <c r="D13" s="788">
        <v>6</v>
      </c>
      <c r="E13" s="788">
        <v>10</v>
      </c>
      <c r="F13" s="781">
        <v>0</v>
      </c>
      <c r="G13" s="782">
        <v>0</v>
      </c>
      <c r="H13" s="771"/>
      <c r="I13" s="771"/>
    </row>
    <row r="14" spans="1:9" ht="15" customHeight="1" thickBot="1">
      <c r="A14" s="801" t="s">
        <v>13</v>
      </c>
      <c r="B14" s="789">
        <v>11</v>
      </c>
      <c r="C14" s="790">
        <v>11</v>
      </c>
      <c r="D14" s="790">
        <v>4</v>
      </c>
      <c r="E14" s="790">
        <v>7</v>
      </c>
      <c r="F14" s="783">
        <v>0</v>
      </c>
      <c r="G14" s="784">
        <v>0</v>
      </c>
      <c r="H14" s="771"/>
      <c r="I14" s="771"/>
    </row>
    <row r="15" spans="1:9" ht="20.100000000000001" customHeight="1" thickTop="1" thickBot="1">
      <c r="A15" s="777" t="s">
        <v>14</v>
      </c>
      <c r="B15" s="792">
        <f>SUM(B7:B14)</f>
        <v>117</v>
      </c>
      <c r="C15" s="792">
        <f t="shared" ref="C15:G15" si="0">SUM(C7:C14)</f>
        <v>120</v>
      </c>
      <c r="D15" s="792">
        <f t="shared" si="0"/>
        <v>52</v>
      </c>
      <c r="E15" s="792">
        <f t="shared" si="0"/>
        <v>65</v>
      </c>
      <c r="F15" s="793">
        <f t="shared" si="0"/>
        <v>0</v>
      </c>
      <c r="G15" s="794">
        <f t="shared" si="0"/>
        <v>0</v>
      </c>
      <c r="H15" s="791"/>
      <c r="I15" s="771"/>
    </row>
    <row r="16" spans="1:9" ht="13.5" thickTop="1">
      <c r="A16" s="771"/>
      <c r="B16" s="771"/>
      <c r="C16" s="771"/>
      <c r="D16" s="771"/>
      <c r="E16" s="771"/>
      <c r="F16" s="771"/>
      <c r="G16" s="771"/>
      <c r="H16" s="771"/>
      <c r="I16" s="771"/>
    </row>
    <row r="17" spans="1:10" ht="20.100000000000001" customHeight="1" thickBot="1">
      <c r="A17" s="900" t="s">
        <v>286</v>
      </c>
      <c r="B17" s="900"/>
      <c r="C17" s="900"/>
      <c r="D17" s="900"/>
      <c r="E17" s="900"/>
      <c r="F17" s="900"/>
      <c r="G17" s="900"/>
      <c r="H17" s="900"/>
      <c r="I17" s="900"/>
    </row>
    <row r="18" spans="1:10" ht="15" customHeight="1" thickTop="1">
      <c r="A18" s="889" t="s">
        <v>3</v>
      </c>
      <c r="B18" s="891" t="s">
        <v>287</v>
      </c>
      <c r="C18" s="892"/>
      <c r="D18" s="893" t="s">
        <v>288</v>
      </c>
      <c r="E18" s="894"/>
      <c r="F18" s="894"/>
      <c r="G18" s="894"/>
      <c r="H18" s="894"/>
      <c r="I18" s="895"/>
    </row>
    <row r="19" spans="1:10" ht="15" customHeight="1" thickBot="1">
      <c r="A19" s="890"/>
      <c r="B19" s="778" t="s">
        <v>289</v>
      </c>
      <c r="C19" s="775" t="s">
        <v>290</v>
      </c>
      <c r="D19" s="775" t="s">
        <v>48</v>
      </c>
      <c r="E19" s="775" t="s">
        <v>291</v>
      </c>
      <c r="F19" s="775" t="s">
        <v>292</v>
      </c>
      <c r="G19" s="775" t="s">
        <v>293</v>
      </c>
      <c r="H19" s="775" t="s">
        <v>294</v>
      </c>
      <c r="I19" s="776" t="s">
        <v>295</v>
      </c>
    </row>
    <row r="20" spans="1:10" ht="15" customHeight="1" thickTop="1">
      <c r="A20" s="799" t="s">
        <v>18</v>
      </c>
      <c r="B20" s="785">
        <v>13</v>
      </c>
      <c r="C20" s="804">
        <v>0</v>
      </c>
      <c r="D20" s="804">
        <v>0</v>
      </c>
      <c r="E20" s="804">
        <v>1</v>
      </c>
      <c r="F20" s="785">
        <v>1</v>
      </c>
      <c r="G20" s="786">
        <v>8</v>
      </c>
      <c r="H20" s="786">
        <v>2</v>
      </c>
      <c r="I20" s="795">
        <v>1</v>
      </c>
    </row>
    <row r="21" spans="1:10" ht="15" customHeight="1">
      <c r="A21" s="800" t="s">
        <v>19</v>
      </c>
      <c r="B21" s="787">
        <v>7</v>
      </c>
      <c r="C21" s="805">
        <v>1</v>
      </c>
      <c r="D21" s="805">
        <v>0</v>
      </c>
      <c r="E21" s="805">
        <v>0</v>
      </c>
      <c r="F21" s="787">
        <v>1</v>
      </c>
      <c r="G21" s="788">
        <v>6</v>
      </c>
      <c r="H21" s="788">
        <v>1</v>
      </c>
      <c r="I21" s="796">
        <v>0</v>
      </c>
    </row>
    <row r="22" spans="1:10" ht="15" customHeight="1">
      <c r="A22" s="800" t="s">
        <v>20</v>
      </c>
      <c r="B22" s="787">
        <v>15</v>
      </c>
      <c r="C22" s="805">
        <v>0</v>
      </c>
      <c r="D22" s="805">
        <v>0</v>
      </c>
      <c r="E22" s="805">
        <v>0</v>
      </c>
      <c r="F22" s="787">
        <v>1</v>
      </c>
      <c r="G22" s="788">
        <v>9</v>
      </c>
      <c r="H22" s="788">
        <v>4</v>
      </c>
      <c r="I22" s="796">
        <v>1</v>
      </c>
    </row>
    <row r="23" spans="1:10" ht="15" customHeight="1">
      <c r="A23" s="800" t="s">
        <v>21</v>
      </c>
      <c r="B23" s="787">
        <v>16</v>
      </c>
      <c r="C23" s="805">
        <v>1</v>
      </c>
      <c r="D23" s="805">
        <v>0</v>
      </c>
      <c r="E23" s="805">
        <v>0</v>
      </c>
      <c r="F23" s="787">
        <v>4</v>
      </c>
      <c r="G23" s="788">
        <v>9</v>
      </c>
      <c r="H23" s="788">
        <v>3</v>
      </c>
      <c r="I23" s="796">
        <v>1</v>
      </c>
    </row>
    <row r="24" spans="1:10" ht="15" customHeight="1">
      <c r="A24" s="800" t="s">
        <v>22</v>
      </c>
      <c r="B24" s="787">
        <v>24</v>
      </c>
      <c r="C24" s="805">
        <v>0</v>
      </c>
      <c r="D24" s="805">
        <v>0</v>
      </c>
      <c r="E24" s="805">
        <v>0</v>
      </c>
      <c r="F24" s="787">
        <v>2</v>
      </c>
      <c r="G24" s="788">
        <v>16</v>
      </c>
      <c r="H24" s="788">
        <v>6</v>
      </c>
      <c r="I24" s="796">
        <v>0</v>
      </c>
    </row>
    <row r="25" spans="1:10" ht="15" customHeight="1">
      <c r="A25" s="800" t="s">
        <v>23</v>
      </c>
      <c r="B25" s="787">
        <v>13</v>
      </c>
      <c r="C25" s="805">
        <v>0</v>
      </c>
      <c r="D25" s="805">
        <v>0</v>
      </c>
      <c r="E25" s="805">
        <v>1</v>
      </c>
      <c r="F25" s="787">
        <v>3</v>
      </c>
      <c r="G25" s="788">
        <v>5</v>
      </c>
      <c r="H25" s="788">
        <v>3</v>
      </c>
      <c r="I25" s="796">
        <v>1</v>
      </c>
    </row>
    <row r="26" spans="1:10" ht="15" customHeight="1">
      <c r="A26" s="800" t="s">
        <v>12</v>
      </c>
      <c r="B26" s="787">
        <v>15</v>
      </c>
      <c r="C26" s="805">
        <v>1</v>
      </c>
      <c r="D26" s="805">
        <v>0</v>
      </c>
      <c r="E26" s="805">
        <v>0</v>
      </c>
      <c r="F26" s="787">
        <v>0</v>
      </c>
      <c r="G26" s="788">
        <v>9</v>
      </c>
      <c r="H26" s="788">
        <v>3</v>
      </c>
      <c r="I26" s="796">
        <v>4</v>
      </c>
    </row>
    <row r="27" spans="1:10" ht="15" customHeight="1" thickBot="1">
      <c r="A27" s="801" t="s">
        <v>13</v>
      </c>
      <c r="B27" s="789">
        <v>8</v>
      </c>
      <c r="C27" s="806">
        <v>3</v>
      </c>
      <c r="D27" s="806">
        <v>0</v>
      </c>
      <c r="E27" s="806">
        <v>0</v>
      </c>
      <c r="F27" s="789">
        <v>2</v>
      </c>
      <c r="G27" s="790">
        <v>5</v>
      </c>
      <c r="H27" s="790">
        <v>4</v>
      </c>
      <c r="I27" s="797">
        <v>0</v>
      </c>
    </row>
    <row r="28" spans="1:10" ht="20.100000000000001" customHeight="1" thickTop="1" thickBot="1">
      <c r="A28" s="777" t="s">
        <v>14</v>
      </c>
      <c r="B28" s="792">
        <f>SUM(B20:B27)</f>
        <v>111</v>
      </c>
      <c r="C28" s="793">
        <f t="shared" ref="C28:I28" si="1">SUM(C20:C27)</f>
        <v>6</v>
      </c>
      <c r="D28" s="793">
        <f t="shared" si="1"/>
        <v>0</v>
      </c>
      <c r="E28" s="793">
        <f t="shared" si="1"/>
        <v>2</v>
      </c>
      <c r="F28" s="792">
        <f t="shared" si="1"/>
        <v>14</v>
      </c>
      <c r="G28" s="792">
        <f t="shared" si="1"/>
        <v>67</v>
      </c>
      <c r="H28" s="792">
        <f t="shared" si="1"/>
        <v>26</v>
      </c>
      <c r="I28" s="803">
        <f t="shared" si="1"/>
        <v>8</v>
      </c>
      <c r="J28" s="798"/>
    </row>
    <row r="29" spans="1:10" ht="13.5" thickTop="1"/>
  </sheetData>
  <mergeCells count="14">
    <mergeCell ref="A18:A19"/>
    <mergeCell ref="B18:C18"/>
    <mergeCell ref="D18:I18"/>
    <mergeCell ref="A1:G1"/>
    <mergeCell ref="A2:G2"/>
    <mergeCell ref="A3:G3"/>
    <mergeCell ref="A4:A6"/>
    <mergeCell ref="D4:G4"/>
    <mergeCell ref="A17:I17"/>
    <mergeCell ref="B4:B6"/>
    <mergeCell ref="D5:D6"/>
    <mergeCell ref="E5:E6"/>
    <mergeCell ref="F5:F6"/>
    <mergeCell ref="G5:G6"/>
  </mergeCells>
  <printOptions horizontalCentered="1"/>
  <pageMargins left="0.78740157480314965" right="0.78740157480314965" top="0.78740157480314965" bottom="0.78740157480314965"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dimension ref="A4:R42"/>
  <sheetViews>
    <sheetView zoomScaleNormal="100" workbookViewId="0">
      <selection activeCell="D18" sqref="D18"/>
    </sheetView>
  </sheetViews>
  <sheetFormatPr defaultRowHeight="12.75"/>
  <cols>
    <col min="2" max="2" width="9.42578125" bestFit="1" customWidth="1"/>
    <col min="3" max="3" width="11.42578125" customWidth="1"/>
  </cols>
  <sheetData>
    <row r="4" spans="2:11">
      <c r="E4" s="629"/>
    </row>
    <row r="5" spans="2:11" ht="18" customHeight="1">
      <c r="B5" s="807">
        <v>9212</v>
      </c>
      <c r="C5" s="807">
        <v>30110</v>
      </c>
      <c r="D5" s="808">
        <f>B5/C5*100</f>
        <v>30.59448688143474</v>
      </c>
      <c r="E5" s="32" t="s">
        <v>44</v>
      </c>
      <c r="F5">
        <v>30110</v>
      </c>
    </row>
    <row r="6" spans="2:11" ht="18" customHeight="1">
      <c r="B6" s="807">
        <v>265</v>
      </c>
      <c r="C6" s="807">
        <v>30110</v>
      </c>
      <c r="D6" s="808">
        <f t="shared" ref="D6:D12" si="0">B6/C6*100</f>
        <v>0.88010627698439059</v>
      </c>
      <c r="E6" s="32" t="s">
        <v>44</v>
      </c>
      <c r="F6">
        <v>14922</v>
      </c>
      <c r="G6" s="3"/>
      <c r="H6" s="63"/>
      <c r="I6" s="3"/>
      <c r="J6" s="63"/>
      <c r="K6" s="3"/>
    </row>
    <row r="7" spans="2:11" ht="18" customHeight="1">
      <c r="B7" s="807">
        <v>1184</v>
      </c>
      <c r="C7" s="807">
        <v>30110</v>
      </c>
      <c r="D7" s="808">
        <f t="shared" si="0"/>
        <v>3.9322484224510132</v>
      </c>
      <c r="E7" s="32" t="s">
        <v>44</v>
      </c>
      <c r="F7">
        <f>F5-F6</f>
        <v>15188</v>
      </c>
      <c r="G7" s="3"/>
      <c r="H7" s="63"/>
      <c r="I7" s="3"/>
      <c r="J7" s="63"/>
      <c r="K7" s="3"/>
    </row>
    <row r="8" spans="2:11" ht="18" customHeight="1">
      <c r="B8" s="807">
        <v>43</v>
      </c>
      <c r="C8" s="807">
        <v>30110</v>
      </c>
      <c r="D8" s="808">
        <f t="shared" si="0"/>
        <v>0.14280969777482566</v>
      </c>
      <c r="E8" s="32" t="s">
        <v>44</v>
      </c>
      <c r="F8" s="63"/>
      <c r="G8" s="3"/>
      <c r="H8" s="63"/>
      <c r="I8" s="3"/>
      <c r="J8" s="63"/>
      <c r="K8" s="3"/>
    </row>
    <row r="9" spans="2:11" ht="18" customHeight="1">
      <c r="B9" s="807">
        <v>470</v>
      </c>
      <c r="C9" s="807">
        <v>30110</v>
      </c>
      <c r="D9" s="808">
        <f t="shared" si="0"/>
        <v>1.5609432082364663</v>
      </c>
      <c r="E9" s="32" t="s">
        <v>44</v>
      </c>
      <c r="F9" s="63"/>
      <c r="G9" s="3"/>
      <c r="H9" s="63"/>
      <c r="I9" s="3"/>
      <c r="J9" s="63"/>
      <c r="K9" s="3"/>
    </row>
    <row r="10" spans="2:11" ht="18" customHeight="1">
      <c r="B10" s="807">
        <v>3748</v>
      </c>
      <c r="C10" s="807">
        <v>30110</v>
      </c>
      <c r="D10" s="808">
        <f t="shared" si="0"/>
        <v>12.447691796745268</v>
      </c>
      <c r="E10" s="32" t="s">
        <v>44</v>
      </c>
      <c r="F10" s="63"/>
      <c r="G10" s="3"/>
      <c r="H10" s="63"/>
      <c r="I10" s="3"/>
      <c r="J10" s="63"/>
      <c r="K10" s="3"/>
    </row>
    <row r="11" spans="2:11" ht="18" customHeight="1">
      <c r="B11">
        <f>SUM(B5:B10)</f>
        <v>14922</v>
      </c>
      <c r="C11">
        <v>0</v>
      </c>
      <c r="D11" s="809">
        <v>0</v>
      </c>
      <c r="E11" s="32" t="s">
        <v>44</v>
      </c>
      <c r="F11" s="628"/>
      <c r="G11" s="3"/>
      <c r="H11" s="628"/>
      <c r="I11" s="3"/>
      <c r="J11" s="628"/>
      <c r="K11" s="3"/>
    </row>
    <row r="12" spans="2:11" ht="18" customHeight="1">
      <c r="B12" s="807">
        <v>15188</v>
      </c>
      <c r="C12" s="807">
        <v>30110</v>
      </c>
      <c r="D12" s="808">
        <f t="shared" si="0"/>
        <v>50.441713716373293</v>
      </c>
      <c r="E12" s="32" t="s">
        <v>44</v>
      </c>
      <c r="F12" s="63"/>
      <c r="G12" s="3"/>
      <c r="H12" s="63"/>
      <c r="I12" s="3"/>
      <c r="J12" s="63"/>
      <c r="K12" s="3"/>
    </row>
    <row r="13" spans="2:11">
      <c r="D13" s="810">
        <f>SUM(D5:D12)</f>
        <v>100</v>
      </c>
      <c r="E13" s="32" t="s">
        <v>44</v>
      </c>
      <c r="F13" s="63"/>
      <c r="G13" s="3"/>
      <c r="H13" s="63"/>
      <c r="I13" s="3"/>
      <c r="J13" s="63"/>
      <c r="K13" s="3"/>
    </row>
    <row r="14" spans="2:11">
      <c r="B14" s="96"/>
      <c r="C14" s="96"/>
      <c r="D14" s="97"/>
      <c r="E14" s="3"/>
      <c r="F14" s="63"/>
      <c r="G14" s="3"/>
      <c r="H14" s="63"/>
      <c r="I14" s="31"/>
      <c r="J14" s="63"/>
      <c r="K14" s="31"/>
    </row>
    <row r="15" spans="2:11">
      <c r="B15" s="96"/>
      <c r="C15" s="96"/>
      <c r="D15" s="97"/>
      <c r="E15" s="3"/>
      <c r="F15" s="64"/>
      <c r="G15" s="3"/>
      <c r="H15" s="64"/>
      <c r="I15" s="3"/>
      <c r="J15" s="64"/>
      <c r="K15" s="3"/>
    </row>
    <row r="16" spans="2:11">
      <c r="B16" s="908" t="s">
        <v>130</v>
      </c>
      <c r="C16" s="908"/>
      <c r="D16" s="908"/>
      <c r="E16" s="908"/>
      <c r="F16" s="126">
        <v>0.30590000000000001</v>
      </c>
    </row>
    <row r="17" spans="1:6">
      <c r="B17" s="908" t="s">
        <v>220</v>
      </c>
      <c r="C17" s="908"/>
      <c r="D17" s="908"/>
      <c r="E17" s="908"/>
      <c r="F17" s="126">
        <v>8.8000000000000005E-3</v>
      </c>
    </row>
    <row r="18" spans="1:6">
      <c r="B18" s="908" t="s">
        <v>129</v>
      </c>
      <c r="C18" s="908"/>
      <c r="D18" s="908"/>
      <c r="E18" s="908"/>
      <c r="F18" s="126">
        <v>3.9300000000000002E-2</v>
      </c>
    </row>
    <row r="19" spans="1:6">
      <c r="B19" s="908" t="s">
        <v>127</v>
      </c>
      <c r="C19" s="908"/>
      <c r="D19" s="908"/>
      <c r="E19" s="908"/>
      <c r="F19" s="126">
        <v>1.4E-3</v>
      </c>
    </row>
    <row r="20" spans="1:6">
      <c r="B20" s="908" t="s">
        <v>128</v>
      </c>
      <c r="C20" s="908"/>
      <c r="D20" s="908"/>
      <c r="E20" s="908"/>
      <c r="F20" s="126">
        <v>1.5599999999999999E-2</v>
      </c>
    </row>
    <row r="21" spans="1:6">
      <c r="B21" s="908" t="s">
        <v>221</v>
      </c>
      <c r="C21" s="908"/>
      <c r="D21" s="908"/>
      <c r="E21" s="908"/>
      <c r="F21" s="126">
        <v>0.1245</v>
      </c>
    </row>
    <row r="22" spans="1:6">
      <c r="B22" s="908" t="s">
        <v>222</v>
      </c>
      <c r="C22" s="908"/>
      <c r="D22" s="908"/>
      <c r="E22" s="908"/>
      <c r="F22" s="126">
        <v>0.50439999999999996</v>
      </c>
    </row>
    <row r="23" spans="1:6">
      <c r="F23" s="127">
        <f>SUM(F16:F22)</f>
        <v>0.99990000000000001</v>
      </c>
    </row>
    <row r="26" spans="1:6">
      <c r="A26" s="53"/>
    </row>
    <row r="27" spans="1:6">
      <c r="B27" s="38"/>
    </row>
    <row r="29" spans="1:6">
      <c r="A29" s="54"/>
    </row>
    <row r="30" spans="1:6">
      <c r="A30" s="55"/>
    </row>
    <row r="31" spans="1:6">
      <c r="A31" s="55"/>
    </row>
    <row r="32" spans="1:6">
      <c r="A32" s="55"/>
    </row>
    <row r="39" spans="7:18">
      <c r="R39" t="s">
        <v>33</v>
      </c>
    </row>
    <row r="41" spans="7:18">
      <c r="G41" s="45"/>
    </row>
    <row r="42" spans="7:18">
      <c r="G42" s="45"/>
    </row>
  </sheetData>
  <mergeCells count="7">
    <mergeCell ref="B22:E22"/>
    <mergeCell ref="B16:E16"/>
    <mergeCell ref="B17:E17"/>
    <mergeCell ref="B18:E18"/>
    <mergeCell ref="B19:E19"/>
    <mergeCell ref="B20:E20"/>
    <mergeCell ref="B21:E21"/>
  </mergeCells>
  <phoneticPr fontId="6" type="noConversion"/>
  <printOptions horizontalCentered="1"/>
  <pageMargins left="0.78740157480314965" right="0.78740157480314965" top="0.78740157480314965" bottom="0.78740157480314965" header="0.31496062992125984" footer="0.31496062992125984"/>
  <pageSetup paperSize="9" orientation="landscape" r:id="rId1"/>
  <headerFooter scaleWithDoc="0"/>
  <drawing r:id="rId2"/>
</worksheet>
</file>

<file path=xl/worksheets/sheet35.xml><?xml version="1.0" encoding="utf-8"?>
<worksheet xmlns="http://schemas.openxmlformats.org/spreadsheetml/2006/main" xmlns:r="http://schemas.openxmlformats.org/officeDocument/2006/relationships">
  <sheetPr codeName="List29"/>
  <dimension ref="A6:T36"/>
  <sheetViews>
    <sheetView zoomScaleNormal="100" zoomScaleSheetLayoutView="100" workbookViewId="0">
      <selection activeCell="D18" sqref="D18"/>
    </sheetView>
  </sheetViews>
  <sheetFormatPr defaultRowHeight="12.75"/>
  <cols>
    <col min="1" max="1" width="27.7109375" customWidth="1"/>
    <col min="2" max="16" width="6.7109375" customWidth="1"/>
  </cols>
  <sheetData>
    <row r="6" spans="2:11">
      <c r="B6" s="59"/>
      <c r="C6" s="59"/>
      <c r="D6" s="61"/>
      <c r="F6" s="63"/>
      <c r="H6" s="63"/>
      <c r="J6" s="63"/>
    </row>
    <row r="7" spans="2:11">
      <c r="B7" s="59"/>
      <c r="C7" s="59"/>
      <c r="D7" s="97"/>
      <c r="E7" s="3"/>
      <c r="F7" s="63"/>
      <c r="G7" s="3"/>
      <c r="H7" s="63"/>
      <c r="I7" s="3"/>
      <c r="J7" s="63"/>
      <c r="K7" s="3"/>
    </row>
    <row r="8" spans="2:11">
      <c r="B8" s="59"/>
      <c r="C8" s="59"/>
      <c r="D8" s="97"/>
      <c r="E8" s="3"/>
      <c r="F8" s="63"/>
      <c r="G8" s="3"/>
      <c r="H8" s="63"/>
      <c r="I8" s="3"/>
      <c r="J8" s="63"/>
      <c r="K8" s="3"/>
    </row>
    <row r="9" spans="2:11">
      <c r="B9" s="59"/>
      <c r="C9" s="59"/>
      <c r="D9" s="97"/>
      <c r="E9" s="3"/>
      <c r="F9" s="63"/>
      <c r="G9" s="3"/>
      <c r="H9" s="63"/>
      <c r="I9" s="3"/>
      <c r="J9" s="63"/>
      <c r="K9" s="3"/>
    </row>
    <row r="10" spans="2:11">
      <c r="B10" s="59"/>
      <c r="C10" s="59"/>
      <c r="D10" s="97"/>
      <c r="E10" s="3"/>
      <c r="F10" s="63"/>
      <c r="G10" s="3"/>
      <c r="H10" s="63"/>
      <c r="I10" s="3"/>
      <c r="J10" s="63"/>
      <c r="K10" s="3"/>
    </row>
    <row r="11" spans="2:11">
      <c r="B11" s="59"/>
      <c r="C11" s="59"/>
      <c r="D11" s="97"/>
      <c r="E11" s="3"/>
      <c r="F11" s="63"/>
      <c r="G11" s="3"/>
      <c r="H11" s="63"/>
      <c r="I11" s="3"/>
      <c r="J11" s="63"/>
      <c r="K11" s="3"/>
    </row>
    <row r="12" spans="2:11">
      <c r="B12" s="59"/>
      <c r="C12" s="59"/>
      <c r="D12" s="97"/>
      <c r="E12" s="3"/>
      <c r="F12" s="63"/>
      <c r="G12" s="3"/>
      <c r="H12" s="63"/>
      <c r="I12" s="3"/>
      <c r="J12" s="63"/>
      <c r="K12" s="3"/>
    </row>
    <row r="13" spans="2:11">
      <c r="B13" s="59"/>
      <c r="C13" s="59"/>
      <c r="D13" s="97"/>
      <c r="E13" s="3"/>
      <c r="F13" s="63"/>
      <c r="G13" s="3"/>
      <c r="H13" s="63"/>
      <c r="I13" s="3"/>
      <c r="J13" s="63"/>
      <c r="K13" s="3"/>
    </row>
    <row r="14" spans="2:11">
      <c r="B14" s="59"/>
      <c r="C14" s="59"/>
      <c r="D14" s="97"/>
      <c r="E14" s="3"/>
      <c r="F14" s="63"/>
      <c r="G14" s="3"/>
      <c r="H14" s="63"/>
      <c r="I14" s="31"/>
      <c r="J14" s="63"/>
      <c r="K14" s="31"/>
    </row>
    <row r="15" spans="2:11">
      <c r="B15" s="59"/>
      <c r="C15" s="59"/>
      <c r="D15" s="97"/>
      <c r="E15" s="3"/>
      <c r="F15" s="64"/>
      <c r="G15" s="3"/>
      <c r="H15" s="64"/>
      <c r="I15" s="3"/>
      <c r="J15" s="64"/>
      <c r="K15" s="3"/>
    </row>
    <row r="16" spans="2:11">
      <c r="B16" s="30"/>
    </row>
    <row r="26" spans="1:20">
      <c r="A26" s="53"/>
    </row>
    <row r="29" spans="1:20" ht="9.9499999999999993" customHeight="1">
      <c r="A29" s="830"/>
      <c r="B29" s="831"/>
      <c r="C29" s="831"/>
      <c r="D29" s="831"/>
      <c r="E29" s="831"/>
      <c r="F29" s="831"/>
      <c r="G29" s="831"/>
      <c r="H29" s="831"/>
      <c r="I29" s="831"/>
      <c r="J29" s="831"/>
      <c r="K29" s="831"/>
      <c r="L29" s="831"/>
      <c r="M29" s="831"/>
      <c r="N29" s="831"/>
      <c r="O29" s="831"/>
      <c r="P29" s="831"/>
    </row>
    <row r="30" spans="1:20" ht="14.1" customHeight="1" thickBot="1">
      <c r="A30" s="93"/>
      <c r="B30" s="94"/>
      <c r="C30" s="94"/>
      <c r="D30" s="94"/>
      <c r="E30" s="94"/>
      <c r="F30" s="94"/>
      <c r="G30" s="94"/>
      <c r="H30" s="94"/>
      <c r="I30" s="94"/>
      <c r="J30" s="94"/>
      <c r="K30" s="94"/>
      <c r="L30" s="94"/>
      <c r="M30" s="94"/>
      <c r="N30" s="94"/>
      <c r="O30" s="94"/>
      <c r="P30" s="94"/>
    </row>
    <row r="31" spans="1:20" ht="20.100000000000001" customHeight="1" thickBot="1">
      <c r="A31" s="113" t="s">
        <v>4</v>
      </c>
      <c r="B31" s="114">
        <v>1997</v>
      </c>
      <c r="C31" s="114">
        <v>1998</v>
      </c>
      <c r="D31" s="114">
        <v>1999</v>
      </c>
      <c r="E31" s="114">
        <v>2000</v>
      </c>
      <c r="F31" s="114">
        <v>2001</v>
      </c>
      <c r="G31" s="114">
        <v>2002</v>
      </c>
      <c r="H31" s="114">
        <v>2003</v>
      </c>
      <c r="I31" s="114">
        <v>2004</v>
      </c>
      <c r="J31" s="114">
        <v>2005</v>
      </c>
      <c r="K31" s="114">
        <v>2006</v>
      </c>
      <c r="L31" s="114">
        <v>2007</v>
      </c>
      <c r="M31" s="114">
        <v>2008</v>
      </c>
      <c r="N31" s="114">
        <v>2009</v>
      </c>
      <c r="O31" s="114">
        <v>2010</v>
      </c>
      <c r="P31" s="114">
        <v>2011</v>
      </c>
    </row>
    <row r="32" spans="1:20" ht="15.95" customHeight="1" thickBot="1">
      <c r="A32" s="115" t="s">
        <v>127</v>
      </c>
      <c r="B32" s="121">
        <v>0.08</v>
      </c>
      <c r="C32" s="121">
        <v>0.06</v>
      </c>
      <c r="D32" s="121">
        <v>0.05</v>
      </c>
      <c r="E32" s="121">
        <v>7.0000000000000007E-2</v>
      </c>
      <c r="F32" s="121">
        <v>0.08</v>
      </c>
      <c r="G32" s="121">
        <v>0.08</v>
      </c>
      <c r="H32" s="121">
        <v>0.06</v>
      </c>
      <c r="I32" s="121">
        <v>0.06</v>
      </c>
      <c r="J32" s="121">
        <v>0.06</v>
      </c>
      <c r="K32" s="121">
        <v>0.05</v>
      </c>
      <c r="L32" s="121">
        <v>0.08</v>
      </c>
      <c r="M32" s="121">
        <v>0.05</v>
      </c>
      <c r="N32" s="121">
        <v>0.06</v>
      </c>
      <c r="O32" s="121">
        <v>0.06</v>
      </c>
      <c r="P32" s="631">
        <v>4.2999999999999997E-2</v>
      </c>
      <c r="R32" s="630"/>
      <c r="S32" s="630"/>
      <c r="T32" s="24"/>
    </row>
    <row r="33" spans="1:16" ht="15.95" customHeight="1" thickBot="1">
      <c r="A33" s="115" t="s">
        <v>128</v>
      </c>
      <c r="B33" s="121">
        <v>0.65</v>
      </c>
      <c r="C33" s="121">
        <v>0.59</v>
      </c>
      <c r="D33" s="121">
        <v>0.7</v>
      </c>
      <c r="E33" s="121">
        <v>0.69</v>
      </c>
      <c r="F33" s="121">
        <v>0.66</v>
      </c>
      <c r="G33" s="121">
        <v>0.63</v>
      </c>
      <c r="H33" s="121">
        <v>0.67</v>
      </c>
      <c r="I33" s="121">
        <v>0.56999999999999995</v>
      </c>
      <c r="J33" s="121">
        <v>0.52</v>
      </c>
      <c r="K33" s="121">
        <v>0.47</v>
      </c>
      <c r="L33" s="121">
        <v>0.62</v>
      </c>
      <c r="M33" s="121">
        <v>0.56999999999999995</v>
      </c>
      <c r="N33" s="121">
        <v>0.64</v>
      </c>
      <c r="O33" s="121">
        <v>0.61</v>
      </c>
      <c r="P33" s="631">
        <v>0.47</v>
      </c>
    </row>
    <row r="34" spans="1:16" ht="15.95" customHeight="1" thickBot="1">
      <c r="A34" s="115" t="s">
        <v>131</v>
      </c>
      <c r="B34" s="121">
        <v>0.36</v>
      </c>
      <c r="C34" s="121">
        <v>0.36</v>
      </c>
      <c r="D34" s="121">
        <v>0.34</v>
      </c>
      <c r="E34" s="121">
        <v>0.33</v>
      </c>
      <c r="F34" s="121">
        <v>0.38</v>
      </c>
      <c r="G34" s="121">
        <v>0.28999999999999998</v>
      </c>
      <c r="H34" s="121">
        <v>0.25</v>
      </c>
      <c r="I34" s="121">
        <v>0.26</v>
      </c>
      <c r="J34" s="121">
        <v>0.26</v>
      </c>
      <c r="K34" s="121">
        <v>0.19</v>
      </c>
      <c r="L34" s="121">
        <v>0.25</v>
      </c>
      <c r="M34" s="121">
        <v>0.23</v>
      </c>
      <c r="N34" s="121">
        <v>0.28000000000000003</v>
      </c>
      <c r="O34" s="121">
        <v>0.25</v>
      </c>
      <c r="P34" s="631">
        <v>0.26500000000000001</v>
      </c>
    </row>
    <row r="35" spans="1:16" ht="15.95" customHeight="1" thickBot="1">
      <c r="A35" s="115" t="s">
        <v>129</v>
      </c>
      <c r="B35" s="121">
        <v>1.74</v>
      </c>
      <c r="C35" s="121">
        <v>1.7</v>
      </c>
      <c r="D35" s="121">
        <v>1.7</v>
      </c>
      <c r="E35" s="121">
        <v>1.68</v>
      </c>
      <c r="F35" s="121">
        <v>1.69</v>
      </c>
      <c r="G35" s="121">
        <v>1.55</v>
      </c>
      <c r="H35" s="121">
        <v>1.81</v>
      </c>
      <c r="I35" s="121">
        <v>1.68</v>
      </c>
      <c r="J35" s="121">
        <v>1.52</v>
      </c>
      <c r="K35" s="121">
        <v>1.43</v>
      </c>
      <c r="L35" s="121">
        <v>1.43</v>
      </c>
      <c r="M35" s="121">
        <v>1.57</v>
      </c>
      <c r="N35" s="121">
        <v>1.49</v>
      </c>
      <c r="O35" s="121">
        <v>1.43</v>
      </c>
      <c r="P35" s="631">
        <v>1.1839999999999999</v>
      </c>
    </row>
    <row r="36" spans="1:16" ht="15.95" customHeight="1" thickBot="1">
      <c r="A36" s="115" t="s">
        <v>130</v>
      </c>
      <c r="B36" s="121">
        <v>9.24</v>
      </c>
      <c r="C36" s="121">
        <v>9.3800000000000008</v>
      </c>
      <c r="D36" s="121">
        <v>7.54</v>
      </c>
      <c r="E36" s="121">
        <v>8.91</v>
      </c>
      <c r="F36" s="121">
        <v>8.82</v>
      </c>
      <c r="G36" s="121">
        <v>9.98</v>
      </c>
      <c r="H36" s="121">
        <v>10.75</v>
      </c>
      <c r="I36" s="121">
        <v>9.93</v>
      </c>
      <c r="J36" s="121">
        <v>9.3699999999999992</v>
      </c>
      <c r="K36" s="121">
        <v>7.46</v>
      </c>
      <c r="L36" s="121">
        <v>7.64</v>
      </c>
      <c r="M36" s="121">
        <v>7.98</v>
      </c>
      <c r="N36" s="121">
        <v>9.02</v>
      </c>
      <c r="O36" s="121">
        <v>9.5299999999999994</v>
      </c>
      <c r="P36" s="631">
        <v>9.2119999999999997</v>
      </c>
    </row>
  </sheetData>
  <mergeCells count="1">
    <mergeCell ref="A29:P29"/>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drawing r:id="rId2"/>
</worksheet>
</file>

<file path=xl/worksheets/sheet36.xml><?xml version="1.0" encoding="utf-8"?>
<worksheet xmlns="http://schemas.openxmlformats.org/spreadsheetml/2006/main" xmlns:r="http://schemas.openxmlformats.org/officeDocument/2006/relationships">
  <sheetPr codeName="List44"/>
  <dimension ref="A1:M32"/>
  <sheetViews>
    <sheetView zoomScaleNormal="100" zoomScaleSheetLayoutView="100" workbookViewId="0">
      <selection activeCell="D18" sqref="D18"/>
    </sheetView>
  </sheetViews>
  <sheetFormatPr defaultRowHeight="12.75"/>
  <cols>
    <col min="1" max="2" width="12.7109375" customWidth="1"/>
    <col min="3" max="8" width="10.7109375" customWidth="1"/>
  </cols>
  <sheetData>
    <row r="1" spans="1:9" ht="20.100000000000001" customHeight="1">
      <c r="A1" s="816" t="s">
        <v>266</v>
      </c>
      <c r="B1" s="816"/>
      <c r="C1" s="816"/>
      <c r="D1" s="816"/>
      <c r="E1" s="816"/>
      <c r="F1" s="816"/>
      <c r="G1" s="816"/>
      <c r="H1" s="816"/>
    </row>
    <row r="2" spans="1:9" ht="20.100000000000001" customHeight="1">
      <c r="A2" s="816" t="s">
        <v>177</v>
      </c>
      <c r="B2" s="816"/>
      <c r="C2" s="816"/>
      <c r="D2" s="816"/>
      <c r="E2" s="816"/>
      <c r="F2" s="816"/>
      <c r="G2" s="816"/>
      <c r="H2" s="816"/>
    </row>
    <row r="3" spans="1:9" ht="20.100000000000001" customHeight="1" thickBot="1">
      <c r="A3" s="837"/>
      <c r="B3" s="837"/>
      <c r="C3" s="837"/>
      <c r="D3" s="837"/>
      <c r="E3" s="837"/>
      <c r="F3" s="837"/>
      <c r="G3" s="837"/>
      <c r="H3" s="837"/>
    </row>
    <row r="4" spans="1:9" ht="18" customHeight="1" thickTop="1">
      <c r="A4" s="813" t="s">
        <v>3</v>
      </c>
      <c r="B4" s="818" t="s">
        <v>132</v>
      </c>
      <c r="C4" s="821" t="s">
        <v>133</v>
      </c>
      <c r="D4" s="821"/>
      <c r="E4" s="821"/>
      <c r="F4" s="821"/>
      <c r="G4" s="821"/>
      <c r="H4" s="822"/>
    </row>
    <row r="5" spans="1:9" ht="18" customHeight="1">
      <c r="A5" s="811"/>
      <c r="B5" s="819"/>
      <c r="C5" s="823" t="s">
        <v>29</v>
      </c>
      <c r="D5" s="823"/>
      <c r="E5" s="823" t="s">
        <v>122</v>
      </c>
      <c r="F5" s="823"/>
      <c r="G5" s="823"/>
      <c r="H5" s="824"/>
    </row>
    <row r="6" spans="1:9" ht="18" customHeight="1">
      <c r="A6" s="811"/>
      <c r="B6" s="909"/>
      <c r="C6" s="911" t="s">
        <v>43</v>
      </c>
      <c r="D6" s="911" t="s">
        <v>218</v>
      </c>
      <c r="E6" s="911" t="s">
        <v>192</v>
      </c>
      <c r="F6" s="911"/>
      <c r="G6" s="911" t="s">
        <v>86</v>
      </c>
      <c r="H6" s="913"/>
      <c r="I6" s="63"/>
    </row>
    <row r="7" spans="1:9" ht="42" customHeight="1" thickBot="1">
      <c r="A7" s="814"/>
      <c r="B7" s="910"/>
      <c r="C7" s="912"/>
      <c r="D7" s="912"/>
      <c r="E7" s="174" t="s">
        <v>43</v>
      </c>
      <c r="F7" s="174" t="s">
        <v>219</v>
      </c>
      <c r="G7" s="174" t="s">
        <v>43</v>
      </c>
      <c r="H7" s="175" t="s">
        <v>219</v>
      </c>
      <c r="I7" s="63"/>
    </row>
    <row r="8" spans="1:9" ht="20.100000000000001" customHeight="1" thickTop="1">
      <c r="A8" s="253" t="s">
        <v>18</v>
      </c>
      <c r="B8" s="204">
        <v>3927</v>
      </c>
      <c r="C8" s="171">
        <v>28</v>
      </c>
      <c r="D8" s="172">
        <f>C8/B8*100</f>
        <v>0.71301247771836007</v>
      </c>
      <c r="E8" s="171">
        <v>4</v>
      </c>
      <c r="F8" s="172">
        <f>E8/C8*100</f>
        <v>14.285714285714285</v>
      </c>
      <c r="G8" s="331">
        <v>5</v>
      </c>
      <c r="H8" s="308">
        <f>G8/C8*100</f>
        <v>17.857142857142858</v>
      </c>
      <c r="I8" s="63"/>
    </row>
    <row r="9" spans="1:9" ht="20.100000000000001" customHeight="1">
      <c r="A9" s="256" t="s">
        <v>19</v>
      </c>
      <c r="B9" s="202">
        <v>2961</v>
      </c>
      <c r="C9" s="18">
        <v>10</v>
      </c>
      <c r="D9" s="27">
        <f t="shared" ref="D9:D15" si="0">C9/B9*100</f>
        <v>0.33772374197906113</v>
      </c>
      <c r="E9" s="18">
        <v>6</v>
      </c>
      <c r="F9" s="27">
        <f t="shared" ref="F9:F15" si="1">E9/C9*100</f>
        <v>60</v>
      </c>
      <c r="G9" s="154">
        <v>1</v>
      </c>
      <c r="H9" s="184">
        <f t="shared" ref="H9:H15" si="2">G9/C9*100</f>
        <v>10</v>
      </c>
      <c r="I9" s="63"/>
    </row>
    <row r="10" spans="1:9" ht="20.100000000000001" customHeight="1">
      <c r="A10" s="256" t="s">
        <v>20</v>
      </c>
      <c r="B10" s="202">
        <v>2559</v>
      </c>
      <c r="C10" s="18">
        <v>14</v>
      </c>
      <c r="D10" s="27">
        <f t="shared" si="0"/>
        <v>0.54708870652598662</v>
      </c>
      <c r="E10" s="18">
        <v>3</v>
      </c>
      <c r="F10" s="27">
        <f t="shared" si="1"/>
        <v>21.428571428571427</v>
      </c>
      <c r="G10" s="154">
        <v>8</v>
      </c>
      <c r="H10" s="184">
        <f t="shared" si="2"/>
        <v>57.142857142857139</v>
      </c>
      <c r="I10" s="63"/>
    </row>
    <row r="11" spans="1:9" ht="20.100000000000001" customHeight="1">
      <c r="A11" s="256" t="s">
        <v>21</v>
      </c>
      <c r="B11" s="203">
        <v>3366</v>
      </c>
      <c r="C11" s="18">
        <v>40</v>
      </c>
      <c r="D11" s="27">
        <f t="shared" si="0"/>
        <v>1.1883541295306002</v>
      </c>
      <c r="E11" s="18">
        <v>16</v>
      </c>
      <c r="F11" s="27">
        <f t="shared" si="1"/>
        <v>40</v>
      </c>
      <c r="G11" s="18">
        <v>13</v>
      </c>
      <c r="H11" s="184">
        <f t="shared" si="2"/>
        <v>32.5</v>
      </c>
      <c r="I11" s="63"/>
    </row>
    <row r="12" spans="1:9" ht="20.100000000000001" customHeight="1">
      <c r="A12" s="256" t="s">
        <v>22</v>
      </c>
      <c r="B12" s="203">
        <v>2980</v>
      </c>
      <c r="C12" s="18">
        <v>22</v>
      </c>
      <c r="D12" s="27">
        <f t="shared" si="0"/>
        <v>0.73825503355704702</v>
      </c>
      <c r="E12" s="18">
        <v>13</v>
      </c>
      <c r="F12" s="27">
        <f t="shared" si="1"/>
        <v>59.090909090909093</v>
      </c>
      <c r="G12" s="18">
        <v>7</v>
      </c>
      <c r="H12" s="184">
        <f t="shared" si="2"/>
        <v>31.818181818181817</v>
      </c>
      <c r="I12" s="63"/>
    </row>
    <row r="13" spans="1:9" ht="20.100000000000001" customHeight="1">
      <c r="A13" s="256" t="s">
        <v>23</v>
      </c>
      <c r="B13" s="203">
        <v>4781</v>
      </c>
      <c r="C13" s="18">
        <v>93</v>
      </c>
      <c r="D13" s="27">
        <f t="shared" si="0"/>
        <v>1.9451997490064841</v>
      </c>
      <c r="E13" s="18">
        <v>73</v>
      </c>
      <c r="F13" s="27">
        <f t="shared" si="1"/>
        <v>78.494623655913969</v>
      </c>
      <c r="G13" s="18">
        <v>12</v>
      </c>
      <c r="H13" s="184">
        <f t="shared" si="2"/>
        <v>12.903225806451612</v>
      </c>
      <c r="I13" s="63"/>
    </row>
    <row r="14" spans="1:9" ht="20.100000000000001" customHeight="1">
      <c r="A14" s="256" t="s">
        <v>12</v>
      </c>
      <c r="B14" s="203">
        <v>4012</v>
      </c>
      <c r="C14" s="18">
        <v>134</v>
      </c>
      <c r="D14" s="27">
        <f t="shared" si="0"/>
        <v>3.339980059820538</v>
      </c>
      <c r="E14" s="18">
        <v>77</v>
      </c>
      <c r="F14" s="27">
        <f t="shared" si="1"/>
        <v>57.462686567164177</v>
      </c>
      <c r="G14" s="18">
        <v>25</v>
      </c>
      <c r="H14" s="184">
        <f t="shared" si="2"/>
        <v>18.656716417910449</v>
      </c>
      <c r="I14" s="63"/>
    </row>
    <row r="15" spans="1:9" ht="20.100000000000001" customHeight="1">
      <c r="A15" s="256" t="s">
        <v>13</v>
      </c>
      <c r="B15" s="203">
        <v>5341</v>
      </c>
      <c r="C15" s="18">
        <v>157</v>
      </c>
      <c r="D15" s="27">
        <f t="shared" si="0"/>
        <v>2.9395244336266617</v>
      </c>
      <c r="E15" s="18">
        <v>89</v>
      </c>
      <c r="F15" s="27">
        <f t="shared" si="1"/>
        <v>56.687898089171973</v>
      </c>
      <c r="G15" s="18">
        <v>20</v>
      </c>
      <c r="H15" s="184">
        <f t="shared" si="2"/>
        <v>12.738853503184714</v>
      </c>
      <c r="I15" s="64"/>
    </row>
    <row r="16" spans="1:9" ht="20.100000000000001" customHeight="1" thickBot="1">
      <c r="A16" s="254" t="s">
        <v>183</v>
      </c>
      <c r="B16" s="339">
        <v>183</v>
      </c>
      <c r="C16" s="340">
        <v>0</v>
      </c>
      <c r="D16" s="329" t="s">
        <v>52</v>
      </c>
      <c r="E16" s="340">
        <v>0</v>
      </c>
      <c r="F16" s="329" t="s">
        <v>52</v>
      </c>
      <c r="G16" s="340">
        <v>0</v>
      </c>
      <c r="H16" s="330" t="s">
        <v>52</v>
      </c>
      <c r="I16" s="64"/>
    </row>
    <row r="17" spans="1:13" ht="30" customHeight="1" thickTop="1" thickBot="1">
      <c r="A17" s="333" t="s">
        <v>14</v>
      </c>
      <c r="B17" s="334">
        <f>SUM(B8:B16)</f>
        <v>30110</v>
      </c>
      <c r="C17" s="335">
        <f>SUM(C8:C16)</f>
        <v>498</v>
      </c>
      <c r="D17" s="336">
        <f>C17/B17*100</f>
        <v>1.6539355695782132</v>
      </c>
      <c r="E17" s="335">
        <f>SUM(E8:E16)</f>
        <v>281</v>
      </c>
      <c r="F17" s="336">
        <f>E17/C17*100</f>
        <v>56.425702811244982</v>
      </c>
      <c r="G17" s="337">
        <f>SUM(G8:G16)</f>
        <v>91</v>
      </c>
      <c r="H17" s="338">
        <f>G17/C17*100</f>
        <v>18.273092369477911</v>
      </c>
    </row>
    <row r="18" spans="1:13" ht="13.5" thickTop="1">
      <c r="H18" s="3"/>
      <c r="M18" s="47"/>
    </row>
    <row r="19" spans="1:13">
      <c r="A19" s="112"/>
      <c r="B19" s="68"/>
      <c r="M19" s="47"/>
    </row>
    <row r="26" spans="1:13">
      <c r="A26" s="53"/>
    </row>
    <row r="29" spans="1:13">
      <c r="A29" s="54"/>
    </row>
    <row r="30" spans="1:13">
      <c r="A30" s="55"/>
    </row>
    <row r="31" spans="1:13">
      <c r="A31" s="55"/>
    </row>
    <row r="32" spans="1:13">
      <c r="A32" s="55"/>
    </row>
  </sheetData>
  <mergeCells count="12">
    <mergeCell ref="A1:H1"/>
    <mergeCell ref="A2:H2"/>
    <mergeCell ref="A3:H3"/>
    <mergeCell ref="A4:A7"/>
    <mergeCell ref="B4:B7"/>
    <mergeCell ref="C4:H4"/>
    <mergeCell ref="C5:D5"/>
    <mergeCell ref="E5:H5"/>
    <mergeCell ref="C6:C7"/>
    <mergeCell ref="D6:D7"/>
    <mergeCell ref="E6:F6"/>
    <mergeCell ref="G6:H6"/>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D17 F17" formula="1"/>
  </ignoredErrors>
</worksheet>
</file>

<file path=xl/worksheets/sheet37.xml><?xml version="1.0" encoding="utf-8"?>
<worksheet xmlns="http://schemas.openxmlformats.org/spreadsheetml/2006/main" xmlns:r="http://schemas.openxmlformats.org/officeDocument/2006/relationships">
  <sheetPr codeName="List51"/>
  <dimension ref="A1:G32"/>
  <sheetViews>
    <sheetView zoomScaleNormal="100" zoomScaleSheetLayoutView="100" workbookViewId="0">
      <selection activeCell="D18" sqref="D18"/>
    </sheetView>
  </sheetViews>
  <sheetFormatPr defaultRowHeight="12.75"/>
  <cols>
    <col min="1" max="1" width="12.7109375" customWidth="1"/>
    <col min="2" max="6" width="18.7109375" customWidth="1"/>
  </cols>
  <sheetData>
    <row r="1" spans="1:7" ht="16.5" customHeight="1">
      <c r="A1" s="816" t="s">
        <v>141</v>
      </c>
      <c r="B1" s="816"/>
      <c r="C1" s="816"/>
      <c r="D1" s="816"/>
      <c r="E1" s="816"/>
      <c r="F1" s="816"/>
    </row>
    <row r="2" spans="1:7" ht="16.5" customHeight="1">
      <c r="A2" s="816" t="s">
        <v>267</v>
      </c>
      <c r="B2" s="816"/>
      <c r="C2" s="816"/>
      <c r="D2" s="816"/>
      <c r="E2" s="816"/>
      <c r="F2" s="816"/>
    </row>
    <row r="3" spans="1:7" ht="30" customHeight="1" thickBot="1">
      <c r="A3" s="829" t="s">
        <v>283</v>
      </c>
      <c r="B3" s="829"/>
      <c r="C3" s="829"/>
      <c r="D3" s="829"/>
      <c r="E3" s="829"/>
      <c r="F3" s="829"/>
    </row>
    <row r="4" spans="1:7" ht="26.1" customHeight="1" thickTop="1">
      <c r="A4" s="813" t="s">
        <v>3</v>
      </c>
      <c r="B4" s="818" t="s">
        <v>193</v>
      </c>
      <c r="C4" s="821"/>
      <c r="D4" s="821"/>
      <c r="E4" s="821"/>
      <c r="F4" s="822"/>
    </row>
    <row r="5" spans="1:7" ht="48.75" customHeight="1" thickBot="1">
      <c r="A5" s="814"/>
      <c r="B5" s="316" t="s">
        <v>137</v>
      </c>
      <c r="C5" s="332" t="s">
        <v>140</v>
      </c>
      <c r="D5" s="332" t="s">
        <v>139</v>
      </c>
      <c r="E5" s="332" t="s">
        <v>142</v>
      </c>
      <c r="F5" s="175" t="s">
        <v>143</v>
      </c>
    </row>
    <row r="6" spans="1:7" ht="20.100000000000001" customHeight="1" thickTop="1">
      <c r="A6" s="317" t="s">
        <v>18</v>
      </c>
      <c r="B6" s="649">
        <v>247</v>
      </c>
      <c r="C6" s="650">
        <v>7</v>
      </c>
      <c r="D6" s="650">
        <v>48</v>
      </c>
      <c r="E6" s="650">
        <v>14</v>
      </c>
      <c r="F6" s="651">
        <v>10</v>
      </c>
      <c r="G6" s="63"/>
    </row>
    <row r="7" spans="1:7" ht="20.100000000000001" customHeight="1">
      <c r="A7" s="293" t="s">
        <v>19</v>
      </c>
      <c r="B7" s="652">
        <v>130</v>
      </c>
      <c r="C7" s="653">
        <v>2</v>
      </c>
      <c r="D7" s="653">
        <v>16</v>
      </c>
      <c r="E7" s="653">
        <v>7</v>
      </c>
      <c r="F7" s="654">
        <v>0</v>
      </c>
      <c r="G7" s="63"/>
    </row>
    <row r="8" spans="1:7" ht="20.100000000000001" customHeight="1">
      <c r="A8" s="293" t="s">
        <v>20</v>
      </c>
      <c r="B8" s="652">
        <v>171</v>
      </c>
      <c r="C8" s="653">
        <v>12</v>
      </c>
      <c r="D8" s="653">
        <v>45</v>
      </c>
      <c r="E8" s="653">
        <v>11</v>
      </c>
      <c r="F8" s="654">
        <v>6</v>
      </c>
      <c r="G8" s="63"/>
    </row>
    <row r="9" spans="1:7" ht="20.100000000000001" customHeight="1">
      <c r="A9" s="293" t="s">
        <v>21</v>
      </c>
      <c r="B9" s="652">
        <v>158</v>
      </c>
      <c r="C9" s="653">
        <v>10</v>
      </c>
      <c r="D9" s="653">
        <v>32</v>
      </c>
      <c r="E9" s="653">
        <v>33</v>
      </c>
      <c r="F9" s="654">
        <v>4</v>
      </c>
      <c r="G9" s="63"/>
    </row>
    <row r="10" spans="1:7" ht="20.100000000000001" customHeight="1">
      <c r="A10" s="293" t="s">
        <v>22</v>
      </c>
      <c r="B10" s="652">
        <v>228</v>
      </c>
      <c r="C10" s="653">
        <v>22</v>
      </c>
      <c r="D10" s="653">
        <v>41</v>
      </c>
      <c r="E10" s="653">
        <v>19</v>
      </c>
      <c r="F10" s="654">
        <v>27</v>
      </c>
      <c r="G10" s="63"/>
    </row>
    <row r="11" spans="1:7" ht="20.100000000000001" customHeight="1">
      <c r="A11" s="293" t="s">
        <v>23</v>
      </c>
      <c r="B11" s="652">
        <v>239</v>
      </c>
      <c r="C11" s="653">
        <v>37</v>
      </c>
      <c r="D11" s="653">
        <v>50</v>
      </c>
      <c r="E11" s="653">
        <v>49</v>
      </c>
      <c r="F11" s="654">
        <v>27</v>
      </c>
      <c r="G11" s="63"/>
    </row>
    <row r="12" spans="1:7" ht="20.100000000000001" customHeight="1">
      <c r="A12" s="293" t="s">
        <v>12</v>
      </c>
      <c r="B12" s="652">
        <v>118</v>
      </c>
      <c r="C12" s="653">
        <v>18</v>
      </c>
      <c r="D12" s="653">
        <v>34</v>
      </c>
      <c r="E12" s="653">
        <v>55</v>
      </c>
      <c r="F12" s="654">
        <v>23</v>
      </c>
      <c r="G12" s="63"/>
    </row>
    <row r="13" spans="1:7" ht="20.100000000000001" customHeight="1">
      <c r="A13" s="293" t="s">
        <v>13</v>
      </c>
      <c r="B13" s="652">
        <v>211</v>
      </c>
      <c r="C13" s="653">
        <v>21</v>
      </c>
      <c r="D13" s="653">
        <v>60</v>
      </c>
      <c r="E13" s="653">
        <v>49</v>
      </c>
      <c r="F13" s="654">
        <v>26</v>
      </c>
      <c r="G13" s="63"/>
    </row>
    <row r="14" spans="1:7" ht="20.100000000000001" customHeight="1" thickBot="1">
      <c r="A14" s="185" t="s">
        <v>183</v>
      </c>
      <c r="B14" s="655">
        <v>21</v>
      </c>
      <c r="C14" s="656">
        <v>0</v>
      </c>
      <c r="D14" s="656">
        <v>2</v>
      </c>
      <c r="E14" s="656">
        <v>0</v>
      </c>
      <c r="F14" s="657">
        <v>0</v>
      </c>
      <c r="G14" s="63"/>
    </row>
    <row r="15" spans="1:7" ht="30" customHeight="1" thickTop="1" thickBot="1">
      <c r="A15" s="190" t="s">
        <v>14</v>
      </c>
      <c r="B15" s="658">
        <f>SUM(B6:B14)</f>
        <v>1523</v>
      </c>
      <c r="C15" s="659">
        <f>SUM(C6:C14)</f>
        <v>129</v>
      </c>
      <c r="D15" s="659">
        <f>SUM(D6:D14)</f>
        <v>328</v>
      </c>
      <c r="E15" s="659">
        <f>SUM(E6:E14)</f>
        <v>237</v>
      </c>
      <c r="F15" s="660">
        <f>SUM(F6:F14)</f>
        <v>123</v>
      </c>
      <c r="G15" s="64"/>
    </row>
    <row r="16" spans="1:7" ht="13.5" thickTop="1">
      <c r="B16" s="30"/>
      <c r="C16" s="21"/>
      <c r="D16" s="21"/>
    </row>
    <row r="26" spans="1:1">
      <c r="A26" s="53"/>
    </row>
    <row r="29" spans="1:1">
      <c r="A29" s="54"/>
    </row>
    <row r="30" spans="1:1">
      <c r="A30" s="55"/>
    </row>
    <row r="31" spans="1:1">
      <c r="A31" s="55"/>
    </row>
    <row r="32" spans="1:1">
      <c r="A32" s="55"/>
    </row>
  </sheetData>
  <mergeCells count="5">
    <mergeCell ref="A4:A5"/>
    <mergeCell ref="A1:F1"/>
    <mergeCell ref="A2:F2"/>
    <mergeCell ref="B4:F4"/>
    <mergeCell ref="A3:F3"/>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38.xml><?xml version="1.0" encoding="utf-8"?>
<worksheet xmlns="http://schemas.openxmlformats.org/spreadsheetml/2006/main" xmlns:r="http://schemas.openxmlformats.org/officeDocument/2006/relationships">
  <sheetPr codeName="List31"/>
  <dimension ref="A1:F31"/>
  <sheetViews>
    <sheetView zoomScaleNormal="100" zoomScaleSheetLayoutView="100" workbookViewId="0">
      <selection activeCell="D18" sqref="D18"/>
    </sheetView>
  </sheetViews>
  <sheetFormatPr defaultRowHeight="12.75"/>
  <cols>
    <col min="1" max="1" width="12.7109375" customWidth="1"/>
    <col min="2" max="5" width="18.7109375" customWidth="1"/>
  </cols>
  <sheetData>
    <row r="1" spans="1:6" ht="20.100000000000001" customHeight="1">
      <c r="A1" s="816" t="s">
        <v>136</v>
      </c>
      <c r="B1" s="816"/>
      <c r="C1" s="816"/>
      <c r="D1" s="816"/>
      <c r="E1" s="816"/>
    </row>
    <row r="2" spans="1:6" ht="20.100000000000001" customHeight="1">
      <c r="A2" s="816" t="s">
        <v>268</v>
      </c>
      <c r="B2" s="816"/>
      <c r="C2" s="816"/>
      <c r="D2" s="816"/>
      <c r="E2" s="816"/>
    </row>
    <row r="3" spans="1:6" ht="30" customHeight="1" thickBot="1">
      <c r="A3" s="829" t="s">
        <v>282</v>
      </c>
      <c r="B3" s="829"/>
      <c r="C3" s="829"/>
      <c r="D3" s="829"/>
      <c r="E3" s="829"/>
    </row>
    <row r="4" spans="1:6" ht="26.1" customHeight="1" thickTop="1">
      <c r="A4" s="813" t="s">
        <v>3</v>
      </c>
      <c r="B4" s="818" t="s">
        <v>193</v>
      </c>
      <c r="C4" s="821"/>
      <c r="D4" s="821"/>
      <c r="E4" s="822"/>
    </row>
    <row r="5" spans="1:6" ht="48.75" customHeight="1" thickBot="1">
      <c r="A5" s="814"/>
      <c r="B5" s="638" t="s">
        <v>137</v>
      </c>
      <c r="C5" s="548" t="s">
        <v>138</v>
      </c>
      <c r="D5" s="548" t="s">
        <v>139</v>
      </c>
      <c r="E5" s="549" t="s">
        <v>140</v>
      </c>
    </row>
    <row r="6" spans="1:6" ht="20.100000000000001" customHeight="1" thickTop="1">
      <c r="A6" s="634" t="s">
        <v>18</v>
      </c>
      <c r="B6" s="639">
        <v>79</v>
      </c>
      <c r="C6" s="545">
        <v>13</v>
      </c>
      <c r="D6" s="637">
        <v>23</v>
      </c>
      <c r="E6" s="642">
        <v>0</v>
      </c>
      <c r="F6" s="63"/>
    </row>
    <row r="7" spans="1:6" ht="20.100000000000001" customHeight="1">
      <c r="A7" s="632" t="s">
        <v>19</v>
      </c>
      <c r="B7" s="640">
        <v>22</v>
      </c>
      <c r="C7" s="543">
        <v>10</v>
      </c>
      <c r="D7" s="635">
        <v>3</v>
      </c>
      <c r="E7" s="643">
        <v>0</v>
      </c>
      <c r="F7" s="63"/>
    </row>
    <row r="8" spans="1:6" ht="20.100000000000001" customHeight="1">
      <c r="A8" s="632" t="s">
        <v>20</v>
      </c>
      <c r="B8" s="640">
        <v>30</v>
      </c>
      <c r="C8" s="543">
        <v>10</v>
      </c>
      <c r="D8" s="635">
        <v>11</v>
      </c>
      <c r="E8" s="643">
        <v>0</v>
      </c>
      <c r="F8" s="63"/>
    </row>
    <row r="9" spans="1:6" ht="20.100000000000001" customHeight="1">
      <c r="A9" s="632" t="s">
        <v>21</v>
      </c>
      <c r="B9" s="640">
        <v>26</v>
      </c>
      <c r="C9" s="543">
        <v>9</v>
      </c>
      <c r="D9" s="635">
        <v>7</v>
      </c>
      <c r="E9" s="643">
        <v>0</v>
      </c>
      <c r="F9" s="63"/>
    </row>
    <row r="10" spans="1:6" ht="20.100000000000001" customHeight="1">
      <c r="A10" s="632" t="s">
        <v>22</v>
      </c>
      <c r="B10" s="640">
        <v>52</v>
      </c>
      <c r="C10" s="543">
        <v>14</v>
      </c>
      <c r="D10" s="635">
        <v>4</v>
      </c>
      <c r="E10" s="643">
        <v>0</v>
      </c>
      <c r="F10" s="63"/>
    </row>
    <row r="11" spans="1:6" ht="20.100000000000001" customHeight="1">
      <c r="A11" s="632" t="s">
        <v>23</v>
      </c>
      <c r="B11" s="640">
        <v>37</v>
      </c>
      <c r="C11" s="543">
        <v>14</v>
      </c>
      <c r="D11" s="635">
        <v>11</v>
      </c>
      <c r="E11" s="643">
        <v>0</v>
      </c>
      <c r="F11" s="63"/>
    </row>
    <row r="12" spans="1:6" ht="20.100000000000001" customHeight="1">
      <c r="A12" s="632" t="s">
        <v>12</v>
      </c>
      <c r="B12" s="640">
        <v>33</v>
      </c>
      <c r="C12" s="543">
        <v>7</v>
      </c>
      <c r="D12" s="635">
        <v>33</v>
      </c>
      <c r="E12" s="643">
        <v>0</v>
      </c>
      <c r="F12" s="63"/>
    </row>
    <row r="13" spans="1:6" ht="20.100000000000001" customHeight="1">
      <c r="A13" s="632" t="s">
        <v>13</v>
      </c>
      <c r="B13" s="640">
        <v>61</v>
      </c>
      <c r="C13" s="543">
        <v>12</v>
      </c>
      <c r="D13" s="635">
        <v>6</v>
      </c>
      <c r="E13" s="643">
        <v>0</v>
      </c>
      <c r="F13" s="63"/>
    </row>
    <row r="14" spans="1:6" ht="20.100000000000001" customHeight="1" thickBot="1">
      <c r="A14" s="633" t="s">
        <v>182</v>
      </c>
      <c r="B14" s="641">
        <v>12</v>
      </c>
      <c r="C14" s="553">
        <v>0</v>
      </c>
      <c r="D14" s="636">
        <v>5</v>
      </c>
      <c r="E14" s="644">
        <v>0</v>
      </c>
      <c r="F14" s="63"/>
    </row>
    <row r="15" spans="1:6" ht="30" customHeight="1" thickTop="1" thickBot="1">
      <c r="A15" s="190" t="s">
        <v>14</v>
      </c>
      <c r="B15" s="645">
        <f>SUM(B6:B14)</f>
        <v>352</v>
      </c>
      <c r="C15" s="646">
        <f>SUM(C6:C14)</f>
        <v>89</v>
      </c>
      <c r="D15" s="647">
        <f>SUM(D6:D14)</f>
        <v>103</v>
      </c>
      <c r="E15" s="648">
        <f>SUM(E6:E14)</f>
        <v>0</v>
      </c>
      <c r="F15" s="64"/>
    </row>
    <row r="16" spans="1:6" ht="13.5" thickTop="1">
      <c r="B16" s="30"/>
      <c r="C16" s="21"/>
      <c r="D16" s="21"/>
      <c r="E16" s="3"/>
    </row>
    <row r="25" spans="1:1">
      <c r="A25" s="53"/>
    </row>
    <row r="28" spans="1:1">
      <c r="A28" s="54"/>
    </row>
    <row r="29" spans="1:1">
      <c r="A29" s="55"/>
    </row>
    <row r="30" spans="1:1">
      <c r="A30" s="55"/>
    </row>
    <row r="31" spans="1:1">
      <c r="A31" s="55"/>
    </row>
  </sheetData>
  <mergeCells count="5">
    <mergeCell ref="A1:E1"/>
    <mergeCell ref="A4:A5"/>
    <mergeCell ref="B4:E4"/>
    <mergeCell ref="A3:E3"/>
    <mergeCell ref="A2:E2"/>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39.xml><?xml version="1.0" encoding="utf-8"?>
<worksheet xmlns="http://schemas.openxmlformats.org/spreadsheetml/2006/main" xmlns:r="http://schemas.openxmlformats.org/officeDocument/2006/relationships">
  <sheetPr codeName="List60"/>
  <dimension ref="A1:D32"/>
  <sheetViews>
    <sheetView zoomScaleNormal="100" zoomScaleSheetLayoutView="100" workbookViewId="0">
      <selection activeCell="D18" sqref="D18"/>
    </sheetView>
  </sheetViews>
  <sheetFormatPr defaultRowHeight="12.75"/>
  <cols>
    <col min="1" max="1" width="13.7109375" customWidth="1"/>
    <col min="2" max="4" width="25.7109375" customWidth="1"/>
  </cols>
  <sheetData>
    <row r="1" spans="1:4" ht="20.100000000000001" customHeight="1">
      <c r="A1" s="816" t="s">
        <v>278</v>
      </c>
      <c r="B1" s="816"/>
      <c r="C1" s="816"/>
      <c r="D1" s="816"/>
    </row>
    <row r="2" spans="1:4" ht="20.100000000000001" customHeight="1">
      <c r="A2" s="816" t="s">
        <v>126</v>
      </c>
      <c r="B2" s="816"/>
      <c r="C2" s="816"/>
      <c r="D2" s="816"/>
    </row>
    <row r="3" spans="1:4" ht="8.1" customHeight="1">
      <c r="A3" s="108"/>
      <c r="B3" s="108"/>
      <c r="C3" s="108"/>
      <c r="D3" s="108"/>
    </row>
    <row r="4" spans="1:4" ht="20.100000000000001" customHeight="1">
      <c r="A4" s="816" t="s">
        <v>279</v>
      </c>
      <c r="B4" s="816"/>
      <c r="C4" s="816"/>
      <c r="D4" s="816"/>
    </row>
    <row r="5" spans="1:4" ht="20.100000000000001" customHeight="1">
      <c r="A5" s="829" t="s">
        <v>125</v>
      </c>
      <c r="B5" s="829"/>
      <c r="C5" s="829"/>
      <c r="D5" s="829"/>
    </row>
    <row r="6" spans="1:4" ht="8.1" customHeight="1">
      <c r="A6" s="107"/>
      <c r="B6" s="109"/>
      <c r="C6" s="109"/>
      <c r="D6" s="110"/>
    </row>
    <row r="7" spans="1:4">
      <c r="A7" s="829" t="s">
        <v>269</v>
      </c>
      <c r="B7" s="914"/>
      <c r="C7" s="914"/>
      <c r="D7" s="915"/>
    </row>
    <row r="8" spans="1:4" ht="8.1" customHeight="1" thickBot="1">
      <c r="A8" s="150"/>
      <c r="B8" s="151"/>
      <c r="C8" s="151"/>
      <c r="D8" s="152"/>
    </row>
    <row r="9" spans="1:4" ht="26.1" customHeight="1" thickTop="1">
      <c r="A9" s="813" t="s">
        <v>3</v>
      </c>
      <c r="B9" s="818" t="s">
        <v>184</v>
      </c>
      <c r="C9" s="821"/>
      <c r="D9" s="822" t="s">
        <v>187</v>
      </c>
    </row>
    <row r="10" spans="1:4" ht="26.1" customHeight="1" thickBot="1">
      <c r="A10" s="814"/>
      <c r="B10" s="176" t="s">
        <v>185</v>
      </c>
      <c r="C10" s="173" t="s">
        <v>186</v>
      </c>
      <c r="D10" s="834"/>
    </row>
    <row r="11" spans="1:4" ht="20.100000000000001" customHeight="1" thickTop="1">
      <c r="A11" s="178" t="s">
        <v>18</v>
      </c>
      <c r="B11" s="282">
        <v>1</v>
      </c>
      <c r="C11" s="280">
        <v>44</v>
      </c>
      <c r="D11" s="281">
        <v>261</v>
      </c>
    </row>
    <row r="12" spans="1:4" ht="20.100000000000001" customHeight="1">
      <c r="A12" s="196" t="s">
        <v>19</v>
      </c>
      <c r="B12" s="283">
        <v>0</v>
      </c>
      <c r="C12" s="159">
        <v>317</v>
      </c>
      <c r="D12" s="279">
        <v>942</v>
      </c>
    </row>
    <row r="13" spans="1:4" ht="20.100000000000001" customHeight="1">
      <c r="A13" s="196" t="s">
        <v>20</v>
      </c>
      <c r="B13" s="283">
        <v>0</v>
      </c>
      <c r="C13" s="159">
        <v>64</v>
      </c>
      <c r="D13" s="279">
        <v>884</v>
      </c>
    </row>
    <row r="14" spans="1:4" ht="20.100000000000001" customHeight="1">
      <c r="A14" s="196" t="s">
        <v>21</v>
      </c>
      <c r="B14" s="283">
        <v>1</v>
      </c>
      <c r="C14" s="159">
        <v>260</v>
      </c>
      <c r="D14" s="279">
        <v>606</v>
      </c>
    </row>
    <row r="15" spans="1:4" ht="20.100000000000001" customHeight="1">
      <c r="A15" s="196" t="s">
        <v>22</v>
      </c>
      <c r="B15" s="283">
        <v>1</v>
      </c>
      <c r="C15" s="159">
        <v>202</v>
      </c>
      <c r="D15" s="279">
        <v>915</v>
      </c>
    </row>
    <row r="16" spans="1:4" ht="20.100000000000001" customHeight="1">
      <c r="A16" s="196" t="s">
        <v>23</v>
      </c>
      <c r="B16" s="283">
        <v>16</v>
      </c>
      <c r="C16" s="159">
        <v>663</v>
      </c>
      <c r="D16" s="279">
        <v>885</v>
      </c>
    </row>
    <row r="17" spans="1:4" ht="20.100000000000001" customHeight="1">
      <c r="A17" s="196" t="s">
        <v>12</v>
      </c>
      <c r="B17" s="283">
        <v>6</v>
      </c>
      <c r="C17" s="159">
        <v>360</v>
      </c>
      <c r="D17" s="279">
        <v>1157</v>
      </c>
    </row>
    <row r="18" spans="1:4" ht="20.100000000000001" customHeight="1">
      <c r="A18" s="196" t="s">
        <v>13</v>
      </c>
      <c r="B18" s="283">
        <v>3</v>
      </c>
      <c r="C18" s="159">
        <v>355</v>
      </c>
      <c r="D18" s="279">
        <v>826</v>
      </c>
    </row>
    <row r="19" spans="1:4" ht="20.100000000000001" customHeight="1" thickBot="1">
      <c r="A19" s="185" t="s">
        <v>183</v>
      </c>
      <c r="B19" s="284">
        <v>0</v>
      </c>
      <c r="C19" s="285">
        <v>0</v>
      </c>
      <c r="D19" s="286">
        <v>62</v>
      </c>
    </row>
    <row r="20" spans="1:4" ht="30" customHeight="1" thickTop="1" thickBot="1">
      <c r="A20" s="190" t="s">
        <v>14</v>
      </c>
      <c r="B20" s="287">
        <f>SUM(B11:B19)</f>
        <v>28</v>
      </c>
      <c r="C20" s="288">
        <f>SUM(C11:C19)</f>
        <v>2265</v>
      </c>
      <c r="D20" s="289">
        <v>6538</v>
      </c>
    </row>
    <row r="21" spans="1:4" ht="13.5" thickTop="1"/>
    <row r="22" spans="1:4">
      <c r="D22" s="17"/>
    </row>
    <row r="26" spans="1:4">
      <c r="A26" s="53"/>
    </row>
    <row r="29" spans="1:4">
      <c r="A29" s="54"/>
    </row>
    <row r="30" spans="1:4">
      <c r="A30" s="55"/>
    </row>
    <row r="31" spans="1:4">
      <c r="A31" s="55"/>
    </row>
    <row r="32" spans="1:4">
      <c r="A32" s="55"/>
    </row>
  </sheetData>
  <mergeCells count="8">
    <mergeCell ref="A9:A10"/>
    <mergeCell ref="A1:D1"/>
    <mergeCell ref="A2:D2"/>
    <mergeCell ref="A4:D4"/>
    <mergeCell ref="B9:C9"/>
    <mergeCell ref="D9:D10"/>
    <mergeCell ref="A7:D7"/>
    <mergeCell ref="A5:D5"/>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4.xml><?xml version="1.0" encoding="utf-8"?>
<worksheet xmlns="http://schemas.openxmlformats.org/spreadsheetml/2006/main" xmlns:r="http://schemas.openxmlformats.org/officeDocument/2006/relationships">
  <dimension ref="A1:H23"/>
  <sheetViews>
    <sheetView workbookViewId="0">
      <selection activeCell="D18" sqref="D18"/>
    </sheetView>
  </sheetViews>
  <sheetFormatPr defaultRowHeight="12.75"/>
  <cols>
    <col min="1" max="1" width="12.7109375" customWidth="1"/>
    <col min="2" max="8" width="10.7109375" customWidth="1"/>
  </cols>
  <sheetData>
    <row r="1" spans="1:8" ht="15.95" customHeight="1">
      <c r="A1" s="816" t="s">
        <v>0</v>
      </c>
      <c r="B1" s="816"/>
      <c r="C1" s="816"/>
      <c r="D1" s="816"/>
      <c r="E1" s="816"/>
      <c r="F1" s="816"/>
      <c r="G1" s="816"/>
      <c r="H1" s="816"/>
    </row>
    <row r="2" spans="1:8" ht="15.95" customHeight="1">
      <c r="A2" s="816" t="s">
        <v>2</v>
      </c>
      <c r="B2" s="816"/>
      <c r="C2" s="816"/>
      <c r="D2" s="816"/>
      <c r="E2" s="816"/>
      <c r="F2" s="816"/>
      <c r="G2" s="816"/>
      <c r="H2" s="816"/>
    </row>
    <row r="3" spans="1:8" ht="15.95" customHeight="1" thickBot="1">
      <c r="A3" s="828"/>
      <c r="B3" s="828"/>
      <c r="C3" s="828"/>
      <c r="D3" s="828"/>
      <c r="E3" s="828"/>
      <c r="F3" s="828"/>
      <c r="G3" s="828"/>
      <c r="H3" s="828"/>
    </row>
    <row r="4" spans="1:8" ht="15.95" customHeight="1" thickTop="1">
      <c r="A4" s="813" t="s">
        <v>3</v>
      </c>
      <c r="B4" s="818" t="s">
        <v>15</v>
      </c>
      <c r="C4" s="821" t="s">
        <v>5</v>
      </c>
      <c r="D4" s="821"/>
      <c r="E4" s="821"/>
      <c r="F4" s="821"/>
      <c r="G4" s="821"/>
      <c r="H4" s="822"/>
    </row>
    <row r="5" spans="1:8" ht="15.95" customHeight="1">
      <c r="A5" s="811"/>
      <c r="B5" s="819"/>
      <c r="C5" s="823" t="s">
        <v>8</v>
      </c>
      <c r="D5" s="823"/>
      <c r="E5" s="823" t="s">
        <v>16</v>
      </c>
      <c r="F5" s="823"/>
      <c r="G5" s="823" t="s">
        <v>17</v>
      </c>
      <c r="H5" s="824"/>
    </row>
    <row r="6" spans="1:8" ht="15.95" customHeight="1" thickBot="1">
      <c r="A6" s="814"/>
      <c r="B6" s="820"/>
      <c r="C6" s="421" t="s">
        <v>10</v>
      </c>
      <c r="D6" s="421" t="s">
        <v>11</v>
      </c>
      <c r="E6" s="421" t="s">
        <v>10</v>
      </c>
      <c r="F6" s="421" t="s">
        <v>11</v>
      </c>
      <c r="G6" s="421" t="s">
        <v>10</v>
      </c>
      <c r="H6" s="175" t="s">
        <v>11</v>
      </c>
    </row>
    <row r="7" spans="1:8" ht="15.95" customHeight="1" thickTop="1">
      <c r="A7" s="825" t="s">
        <v>12</v>
      </c>
      <c r="B7" s="312">
        <v>2007</v>
      </c>
      <c r="C7" s="309">
        <v>4062</v>
      </c>
      <c r="D7" s="309">
        <v>5215</v>
      </c>
      <c r="E7" s="309">
        <v>4199</v>
      </c>
      <c r="F7" s="309">
        <v>5488</v>
      </c>
      <c r="G7" s="309">
        <v>2395</v>
      </c>
      <c r="H7" s="433">
        <v>3402</v>
      </c>
    </row>
    <row r="8" spans="1:8" ht="15.95" customHeight="1">
      <c r="A8" s="811"/>
      <c r="B8" s="314">
        <v>2008</v>
      </c>
      <c r="C8" s="33">
        <v>4281</v>
      </c>
      <c r="D8" s="33">
        <v>5478</v>
      </c>
      <c r="E8" s="33">
        <v>4370</v>
      </c>
      <c r="F8" s="33">
        <v>5578</v>
      </c>
      <c r="G8" s="33">
        <v>2306</v>
      </c>
      <c r="H8" s="427">
        <v>3302</v>
      </c>
    </row>
    <row r="9" spans="1:8" ht="15.95" customHeight="1">
      <c r="A9" s="811"/>
      <c r="B9" s="314">
        <v>2009</v>
      </c>
      <c r="C9" s="33">
        <v>4577</v>
      </c>
      <c r="D9" s="33">
        <v>5700</v>
      </c>
      <c r="E9" s="33">
        <v>4541</v>
      </c>
      <c r="F9" s="33">
        <v>5729</v>
      </c>
      <c r="G9" s="33">
        <v>2342</v>
      </c>
      <c r="H9" s="427">
        <v>3273</v>
      </c>
    </row>
    <row r="10" spans="1:8" ht="15.95" customHeight="1">
      <c r="A10" s="811"/>
      <c r="B10" s="452">
        <v>2010</v>
      </c>
      <c r="C10" s="89">
        <v>4424</v>
      </c>
      <c r="D10" s="89">
        <v>5467</v>
      </c>
      <c r="E10" s="89">
        <v>4704</v>
      </c>
      <c r="F10" s="89">
        <v>5875</v>
      </c>
      <c r="G10" s="89">
        <v>2062</v>
      </c>
      <c r="H10" s="428">
        <v>2865</v>
      </c>
    </row>
    <row r="11" spans="1:8" ht="15.95" customHeight="1">
      <c r="A11" s="811"/>
      <c r="B11" s="452">
        <v>2011</v>
      </c>
      <c r="C11" s="89">
        <v>4326</v>
      </c>
      <c r="D11" s="89">
        <v>5464</v>
      </c>
      <c r="E11" s="89">
        <v>4371</v>
      </c>
      <c r="F11" s="89">
        <v>5563</v>
      </c>
      <c r="G11" s="89">
        <v>2017</v>
      </c>
      <c r="H11" s="428">
        <v>2766</v>
      </c>
    </row>
    <row r="12" spans="1:8" ht="15.95" customHeight="1">
      <c r="A12" s="811" t="s">
        <v>13</v>
      </c>
      <c r="B12" s="313">
        <v>2007</v>
      </c>
      <c r="C12" s="33">
        <v>4571</v>
      </c>
      <c r="D12" s="33">
        <v>5950</v>
      </c>
      <c r="E12" s="33">
        <v>4605</v>
      </c>
      <c r="F12" s="33">
        <v>5903</v>
      </c>
      <c r="G12" s="33">
        <v>2867</v>
      </c>
      <c r="H12" s="427">
        <v>3931</v>
      </c>
    </row>
    <row r="13" spans="1:8" ht="15.95" customHeight="1">
      <c r="A13" s="811"/>
      <c r="B13" s="314">
        <v>2008</v>
      </c>
      <c r="C13" s="33">
        <v>4891</v>
      </c>
      <c r="D13" s="33">
        <v>6290</v>
      </c>
      <c r="E13" s="33">
        <v>5008</v>
      </c>
      <c r="F13" s="33">
        <v>6490</v>
      </c>
      <c r="G13" s="33">
        <v>2750</v>
      </c>
      <c r="H13" s="427">
        <v>3731</v>
      </c>
    </row>
    <row r="14" spans="1:8" ht="15.95" customHeight="1">
      <c r="A14" s="811"/>
      <c r="B14" s="314">
        <v>2009</v>
      </c>
      <c r="C14" s="33">
        <v>5357</v>
      </c>
      <c r="D14" s="33">
        <v>6786</v>
      </c>
      <c r="E14" s="33">
        <v>5255</v>
      </c>
      <c r="F14" s="33">
        <v>6673</v>
      </c>
      <c r="G14" s="33">
        <v>2852</v>
      </c>
      <c r="H14" s="427">
        <v>3844</v>
      </c>
    </row>
    <row r="15" spans="1:8" ht="15.95" customHeight="1">
      <c r="A15" s="811"/>
      <c r="B15" s="452">
        <v>2010</v>
      </c>
      <c r="C15" s="89">
        <v>5424</v>
      </c>
      <c r="D15" s="89">
        <v>6836</v>
      </c>
      <c r="E15" s="89">
        <v>5414</v>
      </c>
      <c r="F15" s="89">
        <v>6817</v>
      </c>
      <c r="G15" s="89">
        <v>2862</v>
      </c>
      <c r="H15" s="428">
        <v>3863</v>
      </c>
    </row>
    <row r="16" spans="1:8" ht="15.95" customHeight="1" thickBot="1">
      <c r="A16" s="812"/>
      <c r="B16" s="453">
        <v>2011</v>
      </c>
      <c r="C16" s="441">
        <v>5467</v>
      </c>
      <c r="D16" s="441">
        <v>7137</v>
      </c>
      <c r="E16" s="441">
        <v>5533</v>
      </c>
      <c r="F16" s="441">
        <v>7160</v>
      </c>
      <c r="G16" s="441">
        <v>2796</v>
      </c>
      <c r="H16" s="442">
        <v>3840</v>
      </c>
    </row>
    <row r="17" spans="1:8" ht="15.95" customHeight="1" thickTop="1">
      <c r="A17" s="813" t="s">
        <v>14</v>
      </c>
      <c r="B17" s="454">
        <v>2007</v>
      </c>
      <c r="C17" s="437">
        <v>30484</v>
      </c>
      <c r="D17" s="437">
        <v>36692</v>
      </c>
      <c r="E17" s="437">
        <v>29360</v>
      </c>
      <c r="F17" s="437">
        <v>35656</v>
      </c>
      <c r="G17" s="437">
        <v>19249</v>
      </c>
      <c r="H17" s="438">
        <v>25448</v>
      </c>
    </row>
    <row r="18" spans="1:8" ht="15.95" customHeight="1">
      <c r="A18" s="811"/>
      <c r="B18" s="420">
        <v>2008</v>
      </c>
      <c r="C18" s="70">
        <v>31839</v>
      </c>
      <c r="D18" s="70">
        <v>38074</v>
      </c>
      <c r="E18" s="70">
        <v>32117</v>
      </c>
      <c r="F18" s="70">
        <v>38548</v>
      </c>
      <c r="G18" s="70">
        <v>18976</v>
      </c>
      <c r="H18" s="429">
        <v>24986</v>
      </c>
    </row>
    <row r="19" spans="1:8" ht="15.95" customHeight="1">
      <c r="A19" s="811"/>
      <c r="B19" s="420">
        <v>2009</v>
      </c>
      <c r="C19" s="70">
        <v>34929</v>
      </c>
      <c r="D19" s="70">
        <v>41169</v>
      </c>
      <c r="E19" s="70">
        <v>34837</v>
      </c>
      <c r="F19" s="70">
        <v>41384</v>
      </c>
      <c r="G19" s="70">
        <v>19068</v>
      </c>
      <c r="H19" s="429">
        <v>24771</v>
      </c>
    </row>
    <row r="20" spans="1:8" ht="15.95" customHeight="1">
      <c r="A20" s="811"/>
      <c r="B20" s="455">
        <v>2010</v>
      </c>
      <c r="C20" s="90">
        <v>34703</v>
      </c>
      <c r="D20" s="90">
        <v>40980</v>
      </c>
      <c r="E20" s="90">
        <v>35561</v>
      </c>
      <c r="F20" s="90">
        <v>41870</v>
      </c>
      <c r="G20" s="90">
        <v>18210</v>
      </c>
      <c r="H20" s="430">
        <v>23881</v>
      </c>
    </row>
    <row r="21" spans="1:8" ht="15.95" customHeight="1" thickBot="1">
      <c r="A21" s="814"/>
      <c r="B21" s="325">
        <v>2011</v>
      </c>
      <c r="C21" s="431">
        <v>33188</v>
      </c>
      <c r="D21" s="431">
        <v>39678</v>
      </c>
      <c r="E21" s="431">
        <v>34130</v>
      </c>
      <c r="F21" s="431">
        <v>40649</v>
      </c>
      <c r="G21" s="431">
        <v>17268</v>
      </c>
      <c r="H21" s="432">
        <v>22910</v>
      </c>
    </row>
    <row r="22" spans="1:8" ht="15.95" customHeight="1" thickTop="1">
      <c r="A22" s="8"/>
    </row>
    <row r="23" spans="1:8" ht="15.95" customHeight="1">
      <c r="A23" s="4"/>
      <c r="B23" s="827" t="s">
        <v>246</v>
      </c>
      <c r="C23" s="827"/>
      <c r="D23" s="827"/>
      <c r="E23" s="5"/>
      <c r="F23" s="5"/>
      <c r="G23" s="5"/>
      <c r="H23" s="5"/>
    </row>
  </sheetData>
  <mergeCells count="13">
    <mergeCell ref="B23:D23"/>
    <mergeCell ref="A1:H1"/>
    <mergeCell ref="A2:H2"/>
    <mergeCell ref="A3:H3"/>
    <mergeCell ref="A4:A6"/>
    <mergeCell ref="B4:B6"/>
    <mergeCell ref="C4:H4"/>
    <mergeCell ref="C5:D5"/>
    <mergeCell ref="E5:F5"/>
    <mergeCell ref="G5:H5"/>
    <mergeCell ref="A7:A11"/>
    <mergeCell ref="A12:A16"/>
    <mergeCell ref="A17:A21"/>
  </mergeCells>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40.xml><?xml version="1.0" encoding="utf-8"?>
<worksheet xmlns="http://schemas.openxmlformats.org/spreadsheetml/2006/main" xmlns:r="http://schemas.openxmlformats.org/officeDocument/2006/relationships">
  <sheetPr codeName="List32"/>
  <dimension ref="A1:I33"/>
  <sheetViews>
    <sheetView zoomScaleNormal="100" zoomScaleSheetLayoutView="100" workbookViewId="0">
      <selection activeCell="D18" sqref="D18"/>
    </sheetView>
  </sheetViews>
  <sheetFormatPr defaultRowHeight="12.75"/>
  <cols>
    <col min="1" max="9" width="10.7109375" customWidth="1"/>
  </cols>
  <sheetData>
    <row r="1" spans="1:9" ht="16.5" customHeight="1">
      <c r="A1" s="816" t="s">
        <v>0</v>
      </c>
      <c r="B1" s="816"/>
      <c r="C1" s="816"/>
      <c r="D1" s="816"/>
      <c r="E1" s="816"/>
      <c r="F1" s="816"/>
      <c r="G1" s="816"/>
      <c r="H1" s="816"/>
      <c r="I1" s="816"/>
    </row>
    <row r="2" spans="1:9" ht="16.5" customHeight="1">
      <c r="A2" s="816" t="s">
        <v>270</v>
      </c>
      <c r="B2" s="816"/>
      <c r="C2" s="816"/>
      <c r="D2" s="816"/>
      <c r="E2" s="816"/>
      <c r="F2" s="816"/>
      <c r="G2" s="816"/>
      <c r="H2" s="816"/>
      <c r="I2" s="816"/>
    </row>
    <row r="3" spans="1:9" ht="20.100000000000001" customHeight="1" thickBot="1">
      <c r="A3" s="837"/>
      <c r="B3" s="837"/>
      <c r="C3" s="837"/>
      <c r="D3" s="837"/>
      <c r="E3" s="837"/>
      <c r="F3" s="837"/>
      <c r="G3" s="837"/>
      <c r="H3" s="837"/>
      <c r="I3" s="837"/>
    </row>
    <row r="4" spans="1:9" ht="24.75" customHeight="1" thickTop="1">
      <c r="A4" s="813" t="s">
        <v>3</v>
      </c>
      <c r="B4" s="818" t="s">
        <v>4</v>
      </c>
      <c r="C4" s="821" t="s">
        <v>53</v>
      </c>
      <c r="D4" s="821"/>
      <c r="E4" s="821"/>
      <c r="F4" s="821" t="s">
        <v>210</v>
      </c>
      <c r="G4" s="821"/>
      <c r="H4" s="821"/>
      <c r="I4" s="822"/>
    </row>
    <row r="5" spans="1:9" ht="27.95" customHeight="1">
      <c r="A5" s="811"/>
      <c r="B5" s="819"/>
      <c r="C5" s="823" t="s">
        <v>24</v>
      </c>
      <c r="D5" s="823" t="s">
        <v>209</v>
      </c>
      <c r="E5" s="823"/>
      <c r="F5" s="823" t="s">
        <v>75</v>
      </c>
      <c r="G5" s="823"/>
      <c r="H5" s="823" t="s">
        <v>76</v>
      </c>
      <c r="I5" s="824"/>
    </row>
    <row r="6" spans="1:9" ht="24.75" customHeight="1" thickBot="1">
      <c r="A6" s="814"/>
      <c r="B6" s="910"/>
      <c r="C6" s="916"/>
      <c r="D6" s="174" t="s">
        <v>43</v>
      </c>
      <c r="E6" s="174" t="s">
        <v>44</v>
      </c>
      <c r="F6" s="174" t="s">
        <v>43</v>
      </c>
      <c r="G6" s="174" t="s">
        <v>44</v>
      </c>
      <c r="H6" s="174" t="s">
        <v>43</v>
      </c>
      <c r="I6" s="175" t="s">
        <v>44</v>
      </c>
    </row>
    <row r="7" spans="1:9" ht="16.5" customHeight="1" thickTop="1">
      <c r="A7" s="825" t="s">
        <v>18</v>
      </c>
      <c r="B7" s="312">
        <v>2007</v>
      </c>
      <c r="C7" s="309">
        <v>3372</v>
      </c>
      <c r="D7" s="309">
        <v>130</v>
      </c>
      <c r="E7" s="172">
        <f t="shared" ref="E7:E26" si="0">D7/C7*100</f>
        <v>3.855278766310795</v>
      </c>
      <c r="F7" s="319">
        <v>4</v>
      </c>
      <c r="G7" s="172">
        <f t="shared" ref="G7:G26" si="1">F7/D7*100</f>
        <v>3.0769230769230771</v>
      </c>
      <c r="H7" s="319">
        <v>2</v>
      </c>
      <c r="I7" s="308">
        <f t="shared" ref="I7:I26" si="2">H7/D7*100</f>
        <v>1.5384615384615385</v>
      </c>
    </row>
    <row r="8" spans="1:9" ht="16.5" customHeight="1">
      <c r="A8" s="811"/>
      <c r="B8" s="313">
        <v>2008</v>
      </c>
      <c r="C8" s="33">
        <v>3666</v>
      </c>
      <c r="D8" s="33">
        <v>167</v>
      </c>
      <c r="E8" s="27">
        <f t="shared" si="0"/>
        <v>4.5553737043098748</v>
      </c>
      <c r="F8" s="99">
        <v>6</v>
      </c>
      <c r="G8" s="27">
        <f t="shared" si="1"/>
        <v>3.5928143712574849</v>
      </c>
      <c r="H8" s="99">
        <v>0</v>
      </c>
      <c r="I8" s="184">
        <f t="shared" si="2"/>
        <v>0</v>
      </c>
    </row>
    <row r="9" spans="1:9" ht="16.5" customHeight="1">
      <c r="A9" s="811"/>
      <c r="B9" s="313">
        <v>2009</v>
      </c>
      <c r="C9" s="33">
        <v>4071</v>
      </c>
      <c r="D9" s="33">
        <v>180</v>
      </c>
      <c r="E9" s="27">
        <f t="shared" si="0"/>
        <v>4.421518054532056</v>
      </c>
      <c r="F9" s="99">
        <v>7</v>
      </c>
      <c r="G9" s="27">
        <f t="shared" si="1"/>
        <v>3.8888888888888888</v>
      </c>
      <c r="H9" s="99">
        <v>3</v>
      </c>
      <c r="I9" s="184">
        <f t="shared" si="2"/>
        <v>1.6666666666666667</v>
      </c>
    </row>
    <row r="10" spans="1:9" ht="16.5" customHeight="1">
      <c r="A10" s="811"/>
      <c r="B10" s="313">
        <v>2010</v>
      </c>
      <c r="C10" s="88">
        <v>3905</v>
      </c>
      <c r="D10" s="88">
        <v>174</v>
      </c>
      <c r="E10" s="27">
        <f t="shared" si="0"/>
        <v>4.4558258642765685</v>
      </c>
      <c r="F10" s="99">
        <v>8</v>
      </c>
      <c r="G10" s="27">
        <f t="shared" si="1"/>
        <v>4.5977011494252871</v>
      </c>
      <c r="H10" s="99">
        <v>1</v>
      </c>
      <c r="I10" s="184">
        <f t="shared" si="2"/>
        <v>0.57471264367816088</v>
      </c>
    </row>
    <row r="11" spans="1:9" ht="16.5" customHeight="1">
      <c r="A11" s="811"/>
      <c r="B11" s="313">
        <v>2011</v>
      </c>
      <c r="C11" s="88">
        <v>3927</v>
      </c>
      <c r="D11" s="88">
        <v>189</v>
      </c>
      <c r="E11" s="27">
        <f t="shared" si="0"/>
        <v>4.8128342245989302</v>
      </c>
      <c r="F11" s="99">
        <v>6</v>
      </c>
      <c r="G11" s="27">
        <f t="shared" si="1"/>
        <v>3.1746031746031744</v>
      </c>
      <c r="H11" s="99">
        <v>3</v>
      </c>
      <c r="I11" s="184">
        <f t="shared" si="2"/>
        <v>1.5873015873015872</v>
      </c>
    </row>
    <row r="12" spans="1:9" ht="16.5" customHeight="1">
      <c r="A12" s="811" t="s">
        <v>19</v>
      </c>
      <c r="B12" s="313">
        <v>2007</v>
      </c>
      <c r="C12" s="33">
        <v>2583</v>
      </c>
      <c r="D12" s="33">
        <v>247</v>
      </c>
      <c r="E12" s="27">
        <f t="shared" si="0"/>
        <v>9.5625241966705374</v>
      </c>
      <c r="F12" s="99">
        <v>8</v>
      </c>
      <c r="G12" s="27">
        <f t="shared" si="1"/>
        <v>3.2388663967611335</v>
      </c>
      <c r="H12" s="99">
        <v>3</v>
      </c>
      <c r="I12" s="184">
        <f t="shared" si="2"/>
        <v>1.214574898785425</v>
      </c>
    </row>
    <row r="13" spans="1:9" ht="16.5" customHeight="1">
      <c r="A13" s="811"/>
      <c r="B13" s="313">
        <v>2008</v>
      </c>
      <c r="C13" s="33">
        <v>2811</v>
      </c>
      <c r="D13" s="33">
        <v>239</v>
      </c>
      <c r="E13" s="27">
        <f t="shared" si="0"/>
        <v>8.502312344361437</v>
      </c>
      <c r="F13" s="99">
        <v>11</v>
      </c>
      <c r="G13" s="27">
        <f t="shared" si="1"/>
        <v>4.6025104602510458</v>
      </c>
      <c r="H13" s="99">
        <v>3</v>
      </c>
      <c r="I13" s="184">
        <f t="shared" si="2"/>
        <v>1.2552301255230125</v>
      </c>
    </row>
    <row r="14" spans="1:9" ht="16.5" customHeight="1">
      <c r="A14" s="811"/>
      <c r="B14" s="313">
        <v>2009</v>
      </c>
      <c r="C14" s="33">
        <v>3006</v>
      </c>
      <c r="D14" s="33">
        <v>162</v>
      </c>
      <c r="E14" s="27">
        <f t="shared" si="0"/>
        <v>5.3892215568862278</v>
      </c>
      <c r="F14" s="100">
        <v>5</v>
      </c>
      <c r="G14" s="27">
        <f t="shared" si="1"/>
        <v>3.0864197530864197</v>
      </c>
      <c r="H14" s="100">
        <v>1</v>
      </c>
      <c r="I14" s="184">
        <f t="shared" si="2"/>
        <v>0.61728395061728392</v>
      </c>
    </row>
    <row r="15" spans="1:9" ht="16.5" customHeight="1">
      <c r="A15" s="811"/>
      <c r="B15" s="313">
        <v>2010</v>
      </c>
      <c r="C15" s="88">
        <v>3054</v>
      </c>
      <c r="D15" s="88">
        <v>115</v>
      </c>
      <c r="E15" s="27">
        <f t="shared" si="0"/>
        <v>3.7655533726260639</v>
      </c>
      <c r="F15" s="88">
        <v>5</v>
      </c>
      <c r="G15" s="27">
        <f t="shared" si="1"/>
        <v>4.3478260869565215</v>
      </c>
      <c r="H15" s="88">
        <v>0</v>
      </c>
      <c r="I15" s="318" t="s">
        <v>52</v>
      </c>
    </row>
    <row r="16" spans="1:9" ht="16.5" customHeight="1">
      <c r="A16" s="811"/>
      <c r="B16" s="313">
        <v>2011</v>
      </c>
      <c r="C16" s="88">
        <v>2961</v>
      </c>
      <c r="D16" s="88">
        <v>148</v>
      </c>
      <c r="E16" s="27">
        <f t="shared" si="0"/>
        <v>4.9983113812901045</v>
      </c>
      <c r="F16" s="88">
        <v>4</v>
      </c>
      <c r="G16" s="27">
        <f t="shared" si="1"/>
        <v>2.7027027027027026</v>
      </c>
      <c r="H16" s="88">
        <v>3</v>
      </c>
      <c r="I16" s="184">
        <f t="shared" si="2"/>
        <v>2.0270270270270272</v>
      </c>
    </row>
    <row r="17" spans="1:9" ht="16.5" customHeight="1">
      <c r="A17" s="811" t="s">
        <v>20</v>
      </c>
      <c r="B17" s="313">
        <v>2007</v>
      </c>
      <c r="C17" s="33">
        <v>2207</v>
      </c>
      <c r="D17" s="33">
        <v>281</v>
      </c>
      <c r="E17" s="27">
        <f t="shared" si="0"/>
        <v>12.732215677390121</v>
      </c>
      <c r="F17" s="33">
        <v>10</v>
      </c>
      <c r="G17" s="27">
        <f t="shared" si="1"/>
        <v>3.5587188612099649</v>
      </c>
      <c r="H17" s="33">
        <v>2</v>
      </c>
      <c r="I17" s="184">
        <f t="shared" si="2"/>
        <v>0.71174377224199281</v>
      </c>
    </row>
    <row r="18" spans="1:9" ht="16.5" customHeight="1">
      <c r="A18" s="811"/>
      <c r="B18" s="313">
        <v>2008</v>
      </c>
      <c r="C18" s="33">
        <v>2381</v>
      </c>
      <c r="D18" s="33">
        <v>418</v>
      </c>
      <c r="E18" s="27">
        <f t="shared" si="0"/>
        <v>17.555648887022262</v>
      </c>
      <c r="F18" s="33">
        <v>10</v>
      </c>
      <c r="G18" s="27">
        <f t="shared" si="1"/>
        <v>2.3923444976076556</v>
      </c>
      <c r="H18" s="33">
        <v>10</v>
      </c>
      <c r="I18" s="184">
        <f t="shared" si="2"/>
        <v>2.3923444976076556</v>
      </c>
    </row>
    <row r="19" spans="1:9" ht="16.5" customHeight="1">
      <c r="A19" s="811"/>
      <c r="B19" s="313">
        <v>2009</v>
      </c>
      <c r="C19" s="33">
        <v>2696</v>
      </c>
      <c r="D19" s="33">
        <v>441</v>
      </c>
      <c r="E19" s="27">
        <f t="shared" si="0"/>
        <v>16.357566765578635</v>
      </c>
      <c r="F19" s="33">
        <v>13</v>
      </c>
      <c r="G19" s="27">
        <f t="shared" si="1"/>
        <v>2.947845804988662</v>
      </c>
      <c r="H19" s="33">
        <v>17</v>
      </c>
      <c r="I19" s="184">
        <f t="shared" si="2"/>
        <v>3.8548752834467117</v>
      </c>
    </row>
    <row r="20" spans="1:9" ht="16.5" customHeight="1">
      <c r="A20" s="811"/>
      <c r="B20" s="313">
        <v>2010</v>
      </c>
      <c r="C20" s="33">
        <v>2806</v>
      </c>
      <c r="D20" s="33">
        <v>410</v>
      </c>
      <c r="E20" s="27">
        <f t="shared" si="0"/>
        <v>14.611546685673558</v>
      </c>
      <c r="F20" s="33">
        <v>17</v>
      </c>
      <c r="G20" s="27">
        <f t="shared" si="1"/>
        <v>4.1463414634146343</v>
      </c>
      <c r="H20" s="33">
        <v>10</v>
      </c>
      <c r="I20" s="184">
        <f t="shared" si="2"/>
        <v>2.4390243902439024</v>
      </c>
    </row>
    <row r="21" spans="1:9" ht="16.5" customHeight="1" thickBot="1">
      <c r="A21" s="814"/>
      <c r="B21" s="322">
        <v>2011</v>
      </c>
      <c r="C21" s="303">
        <v>2559</v>
      </c>
      <c r="D21" s="303">
        <v>329</v>
      </c>
      <c r="E21" s="304">
        <f t="shared" si="0"/>
        <v>12.856584603360687</v>
      </c>
      <c r="F21" s="303">
        <v>11</v>
      </c>
      <c r="G21" s="304">
        <f t="shared" si="1"/>
        <v>3.3434650455927049</v>
      </c>
      <c r="H21" s="303">
        <v>13</v>
      </c>
      <c r="I21" s="305">
        <f t="shared" si="2"/>
        <v>3.9513677811550152</v>
      </c>
    </row>
    <row r="22" spans="1:9" ht="16.5" customHeight="1" thickTop="1">
      <c r="A22" s="813" t="s">
        <v>14</v>
      </c>
      <c r="B22" s="320">
        <v>2007</v>
      </c>
      <c r="C22" s="300">
        <v>27067</v>
      </c>
      <c r="D22" s="300">
        <v>2872</v>
      </c>
      <c r="E22" s="301">
        <f t="shared" si="0"/>
        <v>10.610706764695015</v>
      </c>
      <c r="F22" s="300">
        <v>92</v>
      </c>
      <c r="G22" s="301">
        <f t="shared" si="1"/>
        <v>3.2033426183844012</v>
      </c>
      <c r="H22" s="300">
        <v>57</v>
      </c>
      <c r="I22" s="302">
        <f t="shared" si="2"/>
        <v>1.9846796657381613</v>
      </c>
    </row>
    <row r="23" spans="1:9" ht="16.5" customHeight="1">
      <c r="A23" s="811"/>
      <c r="B23" s="321">
        <v>2008</v>
      </c>
      <c r="C23" s="71">
        <v>28681</v>
      </c>
      <c r="D23" s="70">
        <v>3131</v>
      </c>
      <c r="E23" s="37">
        <f t="shared" si="0"/>
        <v>10.916634705902863</v>
      </c>
      <c r="F23" s="70">
        <v>100</v>
      </c>
      <c r="G23" s="37">
        <f t="shared" si="1"/>
        <v>3.1938677738741617</v>
      </c>
      <c r="H23" s="70">
        <v>57</v>
      </c>
      <c r="I23" s="296">
        <f t="shared" si="2"/>
        <v>1.8205046311082722</v>
      </c>
    </row>
    <row r="24" spans="1:9" ht="16.5" customHeight="1">
      <c r="A24" s="811"/>
      <c r="B24" s="321">
        <v>2009</v>
      </c>
      <c r="C24" s="71">
        <v>30953</v>
      </c>
      <c r="D24" s="70">
        <v>3006</v>
      </c>
      <c r="E24" s="37">
        <f t="shared" si="0"/>
        <v>9.7114980777307522</v>
      </c>
      <c r="F24" s="70">
        <v>91</v>
      </c>
      <c r="G24" s="37">
        <f t="shared" si="1"/>
        <v>3.0272787757817698</v>
      </c>
      <c r="H24" s="70">
        <v>71</v>
      </c>
      <c r="I24" s="296">
        <f t="shared" si="2"/>
        <v>2.3619427811044575</v>
      </c>
    </row>
    <row r="25" spans="1:9" ht="16.5" customHeight="1">
      <c r="A25" s="811"/>
      <c r="B25" s="321">
        <v>2010</v>
      </c>
      <c r="C25" s="70">
        <v>31179</v>
      </c>
      <c r="D25" s="70">
        <v>2537</v>
      </c>
      <c r="E25" s="37">
        <f t="shared" si="0"/>
        <v>8.1368870072805404</v>
      </c>
      <c r="F25" s="70">
        <v>90</v>
      </c>
      <c r="G25" s="37">
        <f t="shared" si="1"/>
        <v>3.5474970437524638</v>
      </c>
      <c r="H25" s="70">
        <v>66</v>
      </c>
      <c r="I25" s="296">
        <f t="shared" si="2"/>
        <v>2.6014978320851401</v>
      </c>
    </row>
    <row r="26" spans="1:9" ht="16.5" customHeight="1" thickBot="1">
      <c r="A26" s="814"/>
      <c r="B26" s="255">
        <v>2011</v>
      </c>
      <c r="C26" s="297">
        <v>30110</v>
      </c>
      <c r="D26" s="297">
        <v>2369</v>
      </c>
      <c r="E26" s="298">
        <f t="shared" si="0"/>
        <v>7.8678180006642311</v>
      </c>
      <c r="F26" s="297">
        <v>77</v>
      </c>
      <c r="G26" s="298">
        <f t="shared" si="1"/>
        <v>3.2503165892781767</v>
      </c>
      <c r="H26" s="297">
        <v>56</v>
      </c>
      <c r="I26" s="299">
        <f t="shared" si="2"/>
        <v>2.3638666103841284</v>
      </c>
    </row>
    <row r="27" spans="1:9" ht="13.5" thickTop="1">
      <c r="A27" s="53"/>
      <c r="B27" s="3"/>
      <c r="E27" s="3"/>
      <c r="I27" s="3"/>
    </row>
    <row r="28" spans="1:9">
      <c r="C28" s="17"/>
    </row>
    <row r="30" spans="1:9">
      <c r="A30" s="54"/>
    </row>
    <row r="31" spans="1:9">
      <c r="A31" s="55"/>
    </row>
    <row r="32" spans="1:9">
      <c r="A32" s="56"/>
    </row>
    <row r="33" spans="1:1">
      <c r="A33" s="55"/>
    </row>
  </sheetData>
  <mergeCells count="15">
    <mergeCell ref="A1:I1"/>
    <mergeCell ref="A17:A21"/>
    <mergeCell ref="A22:A26"/>
    <mergeCell ref="A4:A6"/>
    <mergeCell ref="B4:B6"/>
    <mergeCell ref="A3:I3"/>
    <mergeCell ref="A2:I2"/>
    <mergeCell ref="A7:A11"/>
    <mergeCell ref="A12:A16"/>
    <mergeCell ref="C4:E4"/>
    <mergeCell ref="F4:I4"/>
    <mergeCell ref="C5:C6"/>
    <mergeCell ref="D5:E5"/>
    <mergeCell ref="F5:G5"/>
    <mergeCell ref="H5:I5"/>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41.xml><?xml version="1.0" encoding="utf-8"?>
<worksheet xmlns="http://schemas.openxmlformats.org/spreadsheetml/2006/main" xmlns:r="http://schemas.openxmlformats.org/officeDocument/2006/relationships">
  <sheetPr codeName="List33"/>
  <dimension ref="A1:I33"/>
  <sheetViews>
    <sheetView zoomScaleNormal="100" zoomScaleSheetLayoutView="100" workbookViewId="0">
      <selection activeCell="D18" sqref="D18"/>
    </sheetView>
  </sheetViews>
  <sheetFormatPr defaultRowHeight="12.75"/>
  <cols>
    <col min="1" max="9" width="10.7109375" customWidth="1"/>
  </cols>
  <sheetData>
    <row r="1" spans="1:9" ht="16.5" customHeight="1">
      <c r="A1" s="816" t="s">
        <v>0</v>
      </c>
      <c r="B1" s="816"/>
      <c r="C1" s="816"/>
      <c r="D1" s="816"/>
      <c r="E1" s="816"/>
      <c r="F1" s="816"/>
      <c r="G1" s="816"/>
      <c r="H1" s="816"/>
      <c r="I1" s="816"/>
    </row>
    <row r="2" spans="1:9" ht="16.5" customHeight="1">
      <c r="A2" s="816" t="s">
        <v>270</v>
      </c>
      <c r="B2" s="816"/>
      <c r="C2" s="816"/>
      <c r="D2" s="816"/>
      <c r="E2" s="816"/>
      <c r="F2" s="816"/>
      <c r="G2" s="816"/>
      <c r="H2" s="816"/>
      <c r="I2" s="816"/>
    </row>
    <row r="3" spans="1:9" ht="20.100000000000001" customHeight="1" thickBot="1">
      <c r="A3" s="837"/>
      <c r="B3" s="837"/>
      <c r="C3" s="837"/>
      <c r="D3" s="837"/>
      <c r="E3" s="837"/>
      <c r="F3" s="837"/>
      <c r="G3" s="837"/>
      <c r="H3" s="837"/>
      <c r="I3" s="837"/>
    </row>
    <row r="4" spans="1:9" ht="24.75" customHeight="1" thickTop="1">
      <c r="A4" s="813" t="s">
        <v>3</v>
      </c>
      <c r="B4" s="818" t="s">
        <v>4</v>
      </c>
      <c r="C4" s="821" t="s">
        <v>53</v>
      </c>
      <c r="D4" s="821"/>
      <c r="E4" s="821"/>
      <c r="F4" s="821" t="s">
        <v>210</v>
      </c>
      <c r="G4" s="821"/>
      <c r="H4" s="821"/>
      <c r="I4" s="822"/>
    </row>
    <row r="5" spans="1:9" ht="27.95" customHeight="1">
      <c r="A5" s="811"/>
      <c r="B5" s="819"/>
      <c r="C5" s="823" t="s">
        <v>24</v>
      </c>
      <c r="D5" s="823" t="s">
        <v>209</v>
      </c>
      <c r="E5" s="823"/>
      <c r="F5" s="823" t="s">
        <v>75</v>
      </c>
      <c r="G5" s="823"/>
      <c r="H5" s="823" t="s">
        <v>76</v>
      </c>
      <c r="I5" s="824"/>
    </row>
    <row r="6" spans="1:9" ht="24.75" customHeight="1" thickBot="1">
      <c r="A6" s="814"/>
      <c r="B6" s="910"/>
      <c r="C6" s="916"/>
      <c r="D6" s="174" t="s">
        <v>43</v>
      </c>
      <c r="E6" s="174" t="s">
        <v>44</v>
      </c>
      <c r="F6" s="310" t="s">
        <v>43</v>
      </c>
      <c r="G6" s="174" t="s">
        <v>44</v>
      </c>
      <c r="H6" s="310" t="s">
        <v>43</v>
      </c>
      <c r="I6" s="175" t="s">
        <v>44</v>
      </c>
    </row>
    <row r="7" spans="1:9" s="3" customFormat="1" ht="16.5" customHeight="1" thickTop="1">
      <c r="A7" s="825" t="s">
        <v>21</v>
      </c>
      <c r="B7" s="312">
        <v>2007</v>
      </c>
      <c r="C7" s="309">
        <v>3407</v>
      </c>
      <c r="D7" s="306">
        <v>353</v>
      </c>
      <c r="E7" s="172">
        <f t="shared" ref="E7:E21" si="0">D7/C7*100</f>
        <v>10.361021426474904</v>
      </c>
      <c r="F7" s="307">
        <v>13</v>
      </c>
      <c r="G7" s="172">
        <f t="shared" ref="G7:G21" si="1">F7/D7*100</f>
        <v>3.6827195467422094</v>
      </c>
      <c r="H7" s="307">
        <v>6</v>
      </c>
      <c r="I7" s="308">
        <f t="shared" ref="I7:I21" si="2">H7/D7*100</f>
        <v>1.6997167138810201</v>
      </c>
    </row>
    <row r="8" spans="1:9" s="3" customFormat="1" ht="16.5" customHeight="1">
      <c r="A8" s="811"/>
      <c r="B8" s="313">
        <v>2008</v>
      </c>
      <c r="C8" s="33">
        <v>3096</v>
      </c>
      <c r="D8" s="133">
        <v>366</v>
      </c>
      <c r="E8" s="27">
        <f t="shared" si="0"/>
        <v>11.821705426356589</v>
      </c>
      <c r="F8" s="101">
        <v>15</v>
      </c>
      <c r="G8" s="27">
        <f t="shared" si="1"/>
        <v>4.0983606557377046</v>
      </c>
      <c r="H8" s="101">
        <v>4</v>
      </c>
      <c r="I8" s="184">
        <f t="shared" si="2"/>
        <v>1.0928961748633881</v>
      </c>
    </row>
    <row r="9" spans="1:9" s="3" customFormat="1" ht="16.5" customHeight="1">
      <c r="A9" s="811"/>
      <c r="B9" s="313">
        <v>2009</v>
      </c>
      <c r="C9" s="33">
        <v>3569</v>
      </c>
      <c r="D9" s="133">
        <v>324</v>
      </c>
      <c r="E9" s="27">
        <f t="shared" si="0"/>
        <v>9.0781731577472691</v>
      </c>
      <c r="F9" s="101">
        <v>4</v>
      </c>
      <c r="G9" s="27">
        <f t="shared" si="1"/>
        <v>1.2345679012345678</v>
      </c>
      <c r="H9" s="101">
        <v>1</v>
      </c>
      <c r="I9" s="184">
        <f t="shared" si="2"/>
        <v>0.30864197530864196</v>
      </c>
    </row>
    <row r="10" spans="1:9" s="3" customFormat="1" ht="16.5" customHeight="1">
      <c r="A10" s="811"/>
      <c r="B10" s="314">
        <v>2010</v>
      </c>
      <c r="C10" s="33">
        <v>3654</v>
      </c>
      <c r="D10" s="133">
        <v>284</v>
      </c>
      <c r="E10" s="27">
        <f t="shared" si="0"/>
        <v>7.7723043240284619</v>
      </c>
      <c r="F10" s="99">
        <v>9</v>
      </c>
      <c r="G10" s="27">
        <f t="shared" si="1"/>
        <v>3.169014084507042</v>
      </c>
      <c r="H10" s="99">
        <v>10</v>
      </c>
      <c r="I10" s="184">
        <f t="shared" si="2"/>
        <v>3.5211267605633805</v>
      </c>
    </row>
    <row r="11" spans="1:9" s="3" customFormat="1" ht="16.5" customHeight="1">
      <c r="A11" s="811"/>
      <c r="B11" s="314">
        <v>2011</v>
      </c>
      <c r="C11" s="33">
        <v>3366</v>
      </c>
      <c r="D11" s="133">
        <v>227</v>
      </c>
      <c r="E11" s="27">
        <f t="shared" si="0"/>
        <v>6.7439096850861553</v>
      </c>
      <c r="F11" s="101">
        <v>8</v>
      </c>
      <c r="G11" s="27">
        <f t="shared" si="1"/>
        <v>3.5242290748898681</v>
      </c>
      <c r="H11" s="101">
        <v>6</v>
      </c>
      <c r="I11" s="184">
        <f t="shared" si="2"/>
        <v>2.643171806167401</v>
      </c>
    </row>
    <row r="12" spans="1:9" s="3" customFormat="1" ht="16.5" customHeight="1">
      <c r="A12" s="811" t="s">
        <v>22</v>
      </c>
      <c r="B12" s="313">
        <v>2007</v>
      </c>
      <c r="C12" s="33">
        <v>2938</v>
      </c>
      <c r="D12" s="133">
        <v>560</v>
      </c>
      <c r="E12" s="27">
        <f t="shared" si="0"/>
        <v>19.060585432266848</v>
      </c>
      <c r="F12" s="101">
        <v>16</v>
      </c>
      <c r="G12" s="27">
        <f t="shared" si="1"/>
        <v>2.8571428571428572</v>
      </c>
      <c r="H12" s="101">
        <v>13</v>
      </c>
      <c r="I12" s="184">
        <f t="shared" si="2"/>
        <v>2.3214285714285716</v>
      </c>
    </row>
    <row r="13" spans="1:9" s="3" customFormat="1" ht="16.5" customHeight="1">
      <c r="A13" s="811"/>
      <c r="B13" s="313">
        <v>2008</v>
      </c>
      <c r="C13" s="33">
        <v>2938</v>
      </c>
      <c r="D13" s="133">
        <v>537</v>
      </c>
      <c r="E13" s="27">
        <f t="shared" si="0"/>
        <v>18.277739959155888</v>
      </c>
      <c r="F13" s="101">
        <v>9</v>
      </c>
      <c r="G13" s="27">
        <f t="shared" si="1"/>
        <v>1.6759776536312849</v>
      </c>
      <c r="H13" s="101">
        <v>6</v>
      </c>
      <c r="I13" s="184">
        <f t="shared" si="2"/>
        <v>1.1173184357541899</v>
      </c>
    </row>
    <row r="14" spans="1:9" s="3" customFormat="1" ht="16.5" customHeight="1">
      <c r="A14" s="811"/>
      <c r="B14" s="313">
        <v>2009</v>
      </c>
      <c r="C14" s="33">
        <v>3346</v>
      </c>
      <c r="D14" s="133">
        <v>519</v>
      </c>
      <c r="E14" s="27">
        <f t="shared" si="0"/>
        <v>15.511057979677226</v>
      </c>
      <c r="F14" s="102">
        <v>16</v>
      </c>
      <c r="G14" s="27">
        <f t="shared" si="1"/>
        <v>3.0828516377649327</v>
      </c>
      <c r="H14" s="102">
        <v>23</v>
      </c>
      <c r="I14" s="184">
        <f t="shared" si="2"/>
        <v>4.4315992292870909</v>
      </c>
    </row>
    <row r="15" spans="1:9" s="3" customFormat="1" ht="16.5" customHeight="1">
      <c r="A15" s="811"/>
      <c r="B15" s="315">
        <v>2010</v>
      </c>
      <c r="C15" s="33">
        <v>3143</v>
      </c>
      <c r="D15" s="133">
        <v>387</v>
      </c>
      <c r="E15" s="27">
        <f t="shared" si="0"/>
        <v>12.313076678332804</v>
      </c>
      <c r="F15" s="133">
        <v>13</v>
      </c>
      <c r="G15" s="27">
        <f t="shared" si="1"/>
        <v>3.3591731266149871</v>
      </c>
      <c r="H15" s="133">
        <v>8</v>
      </c>
      <c r="I15" s="184">
        <f t="shared" si="2"/>
        <v>2.0671834625323</v>
      </c>
    </row>
    <row r="16" spans="1:9" s="3" customFormat="1" ht="16.5" customHeight="1">
      <c r="A16" s="811"/>
      <c r="B16" s="314">
        <v>2011</v>
      </c>
      <c r="C16" s="33">
        <v>2980</v>
      </c>
      <c r="D16" s="133">
        <v>365</v>
      </c>
      <c r="E16" s="27">
        <f t="shared" si="0"/>
        <v>12.248322147651008</v>
      </c>
      <c r="F16" s="133">
        <v>11</v>
      </c>
      <c r="G16" s="27">
        <f t="shared" si="1"/>
        <v>3.0136986301369864</v>
      </c>
      <c r="H16" s="133">
        <v>3</v>
      </c>
      <c r="I16" s="184">
        <f t="shared" si="2"/>
        <v>0.82191780821917804</v>
      </c>
    </row>
    <row r="17" spans="1:9" s="3" customFormat="1" ht="16.5" customHeight="1">
      <c r="A17" s="811" t="s">
        <v>23</v>
      </c>
      <c r="B17" s="313">
        <v>2007</v>
      </c>
      <c r="C17" s="33">
        <v>3940</v>
      </c>
      <c r="D17" s="33">
        <v>554</v>
      </c>
      <c r="E17" s="27">
        <f t="shared" si="0"/>
        <v>14.060913705583754</v>
      </c>
      <c r="F17" s="133">
        <v>19</v>
      </c>
      <c r="G17" s="27">
        <f t="shared" si="1"/>
        <v>3.4296028880866429</v>
      </c>
      <c r="H17" s="133">
        <v>16</v>
      </c>
      <c r="I17" s="184">
        <f t="shared" si="2"/>
        <v>2.8880866425992782</v>
      </c>
    </row>
    <row r="18" spans="1:9" s="3" customFormat="1" ht="16.5" customHeight="1">
      <c r="A18" s="811"/>
      <c r="B18" s="313">
        <v>2008</v>
      </c>
      <c r="C18" s="33">
        <v>4738</v>
      </c>
      <c r="D18" s="133">
        <v>606</v>
      </c>
      <c r="E18" s="27">
        <f t="shared" si="0"/>
        <v>12.790206838328407</v>
      </c>
      <c r="F18" s="133">
        <v>26</v>
      </c>
      <c r="G18" s="27">
        <f t="shared" si="1"/>
        <v>4.2904290429042904</v>
      </c>
      <c r="H18" s="133">
        <v>15</v>
      </c>
      <c r="I18" s="184">
        <f t="shared" si="2"/>
        <v>2.4752475247524752</v>
      </c>
    </row>
    <row r="19" spans="1:9" s="3" customFormat="1" ht="16.5" customHeight="1">
      <c r="A19" s="811"/>
      <c r="B19" s="313">
        <v>2009</v>
      </c>
      <c r="C19" s="33">
        <v>5128</v>
      </c>
      <c r="D19" s="133">
        <v>508</v>
      </c>
      <c r="E19" s="27">
        <f t="shared" si="0"/>
        <v>9.9063962558502343</v>
      </c>
      <c r="F19" s="133">
        <v>22</v>
      </c>
      <c r="G19" s="27">
        <f t="shared" si="1"/>
        <v>4.3307086614173231</v>
      </c>
      <c r="H19" s="133">
        <v>12</v>
      </c>
      <c r="I19" s="184">
        <f t="shared" si="2"/>
        <v>2.3622047244094486</v>
      </c>
    </row>
    <row r="20" spans="1:9" s="3" customFormat="1" ht="16.5" customHeight="1">
      <c r="A20" s="811"/>
      <c r="B20" s="313">
        <v>2010</v>
      </c>
      <c r="C20" s="33">
        <v>4747</v>
      </c>
      <c r="D20" s="133">
        <v>381</v>
      </c>
      <c r="E20" s="27">
        <f t="shared" si="0"/>
        <v>8.0261217611122824</v>
      </c>
      <c r="F20" s="133">
        <v>5</v>
      </c>
      <c r="G20" s="27">
        <f t="shared" si="1"/>
        <v>1.3123359580052494</v>
      </c>
      <c r="H20" s="133">
        <v>11</v>
      </c>
      <c r="I20" s="184">
        <f t="shared" si="2"/>
        <v>2.8871391076115485</v>
      </c>
    </row>
    <row r="21" spans="1:9" s="3" customFormat="1" ht="16.5" customHeight="1" thickBot="1">
      <c r="A21" s="814"/>
      <c r="B21" s="316">
        <v>2011</v>
      </c>
      <c r="C21" s="303">
        <v>4781</v>
      </c>
      <c r="D21" s="303">
        <v>357</v>
      </c>
      <c r="E21" s="304">
        <f t="shared" si="0"/>
        <v>7.4670571010248903</v>
      </c>
      <c r="F21" s="303">
        <v>11</v>
      </c>
      <c r="G21" s="304">
        <f t="shared" si="1"/>
        <v>3.081232492997199</v>
      </c>
      <c r="H21" s="303">
        <v>7</v>
      </c>
      <c r="I21" s="305">
        <f t="shared" si="2"/>
        <v>1.9607843137254901</v>
      </c>
    </row>
    <row r="22" spans="1:9" s="3" customFormat="1" ht="16.5" customHeight="1" thickTop="1">
      <c r="A22" s="813" t="s">
        <v>14</v>
      </c>
      <c r="B22" s="311">
        <v>2007</v>
      </c>
      <c r="C22" s="300">
        <v>27067</v>
      </c>
      <c r="D22" s="300">
        <v>2872</v>
      </c>
      <c r="E22" s="301">
        <v>10.610706764695015</v>
      </c>
      <c r="F22" s="300">
        <v>92</v>
      </c>
      <c r="G22" s="301">
        <v>3.2033426183844012</v>
      </c>
      <c r="H22" s="300">
        <v>57</v>
      </c>
      <c r="I22" s="302">
        <v>1.9846796657381613</v>
      </c>
    </row>
    <row r="23" spans="1:9" s="3" customFormat="1" ht="16.5" customHeight="1">
      <c r="A23" s="811"/>
      <c r="B23" s="257">
        <v>2008</v>
      </c>
      <c r="C23" s="70">
        <v>28681</v>
      </c>
      <c r="D23" s="70">
        <v>3131</v>
      </c>
      <c r="E23" s="37">
        <v>10.916634705902863</v>
      </c>
      <c r="F23" s="70">
        <v>100</v>
      </c>
      <c r="G23" s="37">
        <v>3.1938677738741617</v>
      </c>
      <c r="H23" s="70">
        <v>57</v>
      </c>
      <c r="I23" s="296">
        <v>1.8205046311082722</v>
      </c>
    </row>
    <row r="24" spans="1:9" s="3" customFormat="1" ht="16.5" customHeight="1">
      <c r="A24" s="811"/>
      <c r="B24" s="257">
        <v>2009</v>
      </c>
      <c r="C24" s="70">
        <v>30953</v>
      </c>
      <c r="D24" s="70">
        <v>3006</v>
      </c>
      <c r="E24" s="37">
        <v>9.7114980777307522</v>
      </c>
      <c r="F24" s="70">
        <v>91</v>
      </c>
      <c r="G24" s="37">
        <v>3.0272787757817698</v>
      </c>
      <c r="H24" s="70">
        <v>71</v>
      </c>
      <c r="I24" s="296">
        <v>2.3619427811044575</v>
      </c>
    </row>
    <row r="25" spans="1:9" s="3" customFormat="1" ht="16.5" customHeight="1">
      <c r="A25" s="811"/>
      <c r="B25" s="257">
        <v>2010</v>
      </c>
      <c r="C25" s="70">
        <v>31179</v>
      </c>
      <c r="D25" s="70">
        <v>2537</v>
      </c>
      <c r="E25" s="37">
        <v>8.1368870072805404</v>
      </c>
      <c r="F25" s="70">
        <v>90</v>
      </c>
      <c r="G25" s="37">
        <v>3.5474970437524638</v>
      </c>
      <c r="H25" s="70">
        <v>66</v>
      </c>
      <c r="I25" s="296">
        <v>2.6014978320851401</v>
      </c>
    </row>
    <row r="26" spans="1:9" s="3" customFormat="1" ht="16.5" customHeight="1" thickBot="1">
      <c r="A26" s="814"/>
      <c r="B26" s="255">
        <v>2011</v>
      </c>
      <c r="C26" s="297">
        <v>30110</v>
      </c>
      <c r="D26" s="297">
        <v>2369</v>
      </c>
      <c r="E26" s="298">
        <f t="shared" ref="E26" si="3">D26/C26*100</f>
        <v>7.8678180006642311</v>
      </c>
      <c r="F26" s="297">
        <v>77</v>
      </c>
      <c r="G26" s="298">
        <f t="shared" ref="G26" si="4">F26/D26*100</f>
        <v>3.2503165892781767</v>
      </c>
      <c r="H26" s="297">
        <v>56</v>
      </c>
      <c r="I26" s="299">
        <f t="shared" ref="I26" si="5">H26/D26*100</f>
        <v>2.3638666103841284</v>
      </c>
    </row>
    <row r="27" spans="1:9" ht="13.5" thickTop="1">
      <c r="A27" s="53"/>
      <c r="I27" s="3"/>
    </row>
    <row r="30" spans="1:9">
      <c r="A30" s="54"/>
    </row>
    <row r="31" spans="1:9">
      <c r="A31" s="55"/>
    </row>
    <row r="32" spans="1:9">
      <c r="A32" s="56"/>
    </row>
    <row r="33" spans="1:1">
      <c r="A33" s="55"/>
    </row>
  </sheetData>
  <mergeCells count="15">
    <mergeCell ref="A22:A26"/>
    <mergeCell ref="A4:A6"/>
    <mergeCell ref="B4:B6"/>
    <mergeCell ref="A12:A16"/>
    <mergeCell ref="A1:I1"/>
    <mergeCell ref="A3:I3"/>
    <mergeCell ref="A2:I2"/>
    <mergeCell ref="A7:A11"/>
    <mergeCell ref="C4:E4"/>
    <mergeCell ref="F4:I4"/>
    <mergeCell ref="C5:C6"/>
    <mergeCell ref="D5:E5"/>
    <mergeCell ref="F5:G5"/>
    <mergeCell ref="H5:I5"/>
    <mergeCell ref="A17:A21"/>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42.xml><?xml version="1.0" encoding="utf-8"?>
<worksheet xmlns="http://schemas.openxmlformats.org/spreadsheetml/2006/main" xmlns:r="http://schemas.openxmlformats.org/officeDocument/2006/relationships">
  <sheetPr codeName="List34"/>
  <dimension ref="A1:I33"/>
  <sheetViews>
    <sheetView zoomScaleNormal="100" zoomScaleSheetLayoutView="100" workbookViewId="0">
      <selection activeCell="D18" sqref="D18"/>
    </sheetView>
  </sheetViews>
  <sheetFormatPr defaultRowHeight="12.75"/>
  <cols>
    <col min="1" max="9" width="10.7109375" customWidth="1"/>
  </cols>
  <sheetData>
    <row r="1" spans="1:9" ht="16.5" customHeight="1">
      <c r="A1" s="816" t="s">
        <v>0</v>
      </c>
      <c r="B1" s="816"/>
      <c r="C1" s="816"/>
      <c r="D1" s="816"/>
      <c r="E1" s="816"/>
      <c r="F1" s="816"/>
      <c r="G1" s="816"/>
      <c r="H1" s="816"/>
      <c r="I1" s="816"/>
    </row>
    <row r="2" spans="1:9" ht="16.5" customHeight="1">
      <c r="A2" s="816" t="s">
        <v>270</v>
      </c>
      <c r="B2" s="816"/>
      <c r="C2" s="816"/>
      <c r="D2" s="816"/>
      <c r="E2" s="816"/>
      <c r="F2" s="816"/>
      <c r="G2" s="816"/>
      <c r="H2" s="816"/>
      <c r="I2" s="816"/>
    </row>
    <row r="3" spans="1:9" ht="20.100000000000001" customHeight="1" thickBot="1">
      <c r="A3" s="837"/>
      <c r="B3" s="837"/>
      <c r="C3" s="837"/>
      <c r="D3" s="837"/>
      <c r="E3" s="837"/>
      <c r="F3" s="837"/>
      <c r="G3" s="837"/>
      <c r="H3" s="837"/>
      <c r="I3" s="837"/>
    </row>
    <row r="4" spans="1:9" ht="24.75" customHeight="1" thickTop="1">
      <c r="A4" s="813" t="s">
        <v>3</v>
      </c>
      <c r="B4" s="818" t="s">
        <v>4</v>
      </c>
      <c r="C4" s="821" t="s">
        <v>53</v>
      </c>
      <c r="D4" s="821"/>
      <c r="E4" s="821"/>
      <c r="F4" s="821" t="s">
        <v>210</v>
      </c>
      <c r="G4" s="821"/>
      <c r="H4" s="821"/>
      <c r="I4" s="822"/>
    </row>
    <row r="5" spans="1:9" ht="27.95" customHeight="1">
      <c r="A5" s="811"/>
      <c r="B5" s="819"/>
      <c r="C5" s="823" t="s">
        <v>24</v>
      </c>
      <c r="D5" s="823" t="s">
        <v>209</v>
      </c>
      <c r="E5" s="823"/>
      <c r="F5" s="823" t="s">
        <v>75</v>
      </c>
      <c r="G5" s="823"/>
      <c r="H5" s="823" t="s">
        <v>76</v>
      </c>
      <c r="I5" s="824"/>
    </row>
    <row r="6" spans="1:9" ht="24.75" customHeight="1" thickBot="1">
      <c r="A6" s="814"/>
      <c r="B6" s="910"/>
      <c r="C6" s="916"/>
      <c r="D6" s="174" t="s">
        <v>43</v>
      </c>
      <c r="E6" s="174" t="s">
        <v>44</v>
      </c>
      <c r="F6" s="310" t="s">
        <v>43</v>
      </c>
      <c r="G6" s="174" t="s">
        <v>44</v>
      </c>
      <c r="H6" s="310" t="s">
        <v>43</v>
      </c>
      <c r="I6" s="175" t="s">
        <v>44</v>
      </c>
    </row>
    <row r="7" spans="1:9" s="25" customFormat="1" ht="16.5" customHeight="1" thickTop="1">
      <c r="A7" s="825" t="s">
        <v>12</v>
      </c>
      <c r="B7" s="326">
        <v>2007</v>
      </c>
      <c r="C7" s="309">
        <v>4230</v>
      </c>
      <c r="D7" s="324">
        <v>388</v>
      </c>
      <c r="E7" s="172">
        <f t="shared" ref="E7:E20" si="0">D7/C7*100</f>
        <v>9.1725768321513002</v>
      </c>
      <c r="F7" s="307">
        <v>9</v>
      </c>
      <c r="G7" s="172">
        <f t="shared" ref="G7:G20" si="1">F7/D7*100</f>
        <v>2.3195876288659796</v>
      </c>
      <c r="H7" s="307">
        <v>9</v>
      </c>
      <c r="I7" s="308">
        <f t="shared" ref="I7:I16" si="2">H7/D7*100</f>
        <v>2.3195876288659796</v>
      </c>
    </row>
    <row r="8" spans="1:9" s="25" customFormat="1" ht="16.5" customHeight="1">
      <c r="A8" s="811"/>
      <c r="B8" s="327">
        <v>2008</v>
      </c>
      <c r="C8" s="33">
        <v>4197</v>
      </c>
      <c r="D8" s="33">
        <v>431</v>
      </c>
      <c r="E8" s="27">
        <f t="shared" si="0"/>
        <v>10.269239933285681</v>
      </c>
      <c r="F8" s="101">
        <v>5</v>
      </c>
      <c r="G8" s="27">
        <f t="shared" si="1"/>
        <v>1.160092807424594</v>
      </c>
      <c r="H8" s="101">
        <v>13</v>
      </c>
      <c r="I8" s="184">
        <f t="shared" si="2"/>
        <v>3.0162412993039442</v>
      </c>
    </row>
    <row r="9" spans="1:9" s="25" customFormat="1" ht="16.5" customHeight="1">
      <c r="A9" s="811"/>
      <c r="B9" s="327">
        <v>2009</v>
      </c>
      <c r="C9" s="33">
        <v>4405</v>
      </c>
      <c r="D9" s="33">
        <v>447</v>
      </c>
      <c r="E9" s="27">
        <f t="shared" si="0"/>
        <v>10.14755959137344</v>
      </c>
      <c r="F9" s="101">
        <v>14</v>
      </c>
      <c r="G9" s="27">
        <f t="shared" si="1"/>
        <v>3.1319910514541389</v>
      </c>
      <c r="H9" s="101">
        <v>10</v>
      </c>
      <c r="I9" s="184">
        <f t="shared" si="2"/>
        <v>2.2371364653243848</v>
      </c>
    </row>
    <row r="10" spans="1:9" s="25" customFormat="1" ht="16.5" customHeight="1">
      <c r="A10" s="811"/>
      <c r="B10" s="327">
        <v>2010</v>
      </c>
      <c r="C10" s="33">
        <v>4594</v>
      </c>
      <c r="D10" s="98">
        <v>429</v>
      </c>
      <c r="E10" s="27">
        <f t="shared" si="0"/>
        <v>9.3382673051806719</v>
      </c>
      <c r="F10" s="99">
        <v>19</v>
      </c>
      <c r="G10" s="27">
        <f t="shared" si="1"/>
        <v>4.4289044289044286</v>
      </c>
      <c r="H10" s="99">
        <v>14</v>
      </c>
      <c r="I10" s="184">
        <f t="shared" si="2"/>
        <v>3.263403263403263</v>
      </c>
    </row>
    <row r="11" spans="1:9" s="25" customFormat="1" ht="16.5" customHeight="1">
      <c r="A11" s="811"/>
      <c r="B11" s="327">
        <v>2011</v>
      </c>
      <c r="C11" s="33">
        <v>4012</v>
      </c>
      <c r="D11" s="98">
        <v>341</v>
      </c>
      <c r="E11" s="27">
        <f t="shared" si="0"/>
        <v>8.4995014955134582</v>
      </c>
      <c r="F11" s="101">
        <v>12</v>
      </c>
      <c r="G11" s="27">
        <f t="shared" si="1"/>
        <v>3.519061583577713</v>
      </c>
      <c r="H11" s="101">
        <v>11</v>
      </c>
      <c r="I11" s="184">
        <f t="shared" si="2"/>
        <v>3.225806451612903</v>
      </c>
    </row>
    <row r="12" spans="1:9" s="25" customFormat="1" ht="16.5" customHeight="1">
      <c r="A12" s="811" t="s">
        <v>13</v>
      </c>
      <c r="B12" s="327">
        <v>2007</v>
      </c>
      <c r="C12" s="33">
        <v>4273</v>
      </c>
      <c r="D12" s="98">
        <v>338</v>
      </c>
      <c r="E12" s="27">
        <f t="shared" si="0"/>
        <v>7.9101333957406972</v>
      </c>
      <c r="F12" s="101">
        <v>13</v>
      </c>
      <c r="G12" s="27">
        <f t="shared" si="1"/>
        <v>3.8461538461538463</v>
      </c>
      <c r="H12" s="101">
        <v>6</v>
      </c>
      <c r="I12" s="184">
        <f t="shared" si="2"/>
        <v>1.7751479289940828</v>
      </c>
    </row>
    <row r="13" spans="1:9" s="25" customFormat="1" ht="16.5" customHeight="1">
      <c r="A13" s="811"/>
      <c r="B13" s="327">
        <v>2008</v>
      </c>
      <c r="C13" s="33">
        <v>4757</v>
      </c>
      <c r="D13" s="33">
        <v>352</v>
      </c>
      <c r="E13" s="27">
        <f t="shared" si="0"/>
        <v>7.399621610258567</v>
      </c>
      <c r="F13" s="101">
        <v>18</v>
      </c>
      <c r="G13" s="27">
        <f t="shared" si="1"/>
        <v>5.1136363636363642</v>
      </c>
      <c r="H13" s="101">
        <v>6</v>
      </c>
      <c r="I13" s="184">
        <f t="shared" si="2"/>
        <v>1.7045454545454544</v>
      </c>
    </row>
    <row r="14" spans="1:9" s="25" customFormat="1" ht="16.5" customHeight="1">
      <c r="A14" s="811"/>
      <c r="B14" s="327">
        <v>2009</v>
      </c>
      <c r="C14" s="33">
        <v>4597</v>
      </c>
      <c r="D14" s="33">
        <v>402</v>
      </c>
      <c r="E14" s="27">
        <f t="shared" si="0"/>
        <v>8.7448335871220362</v>
      </c>
      <c r="F14" s="102">
        <v>10</v>
      </c>
      <c r="G14" s="27">
        <f t="shared" si="1"/>
        <v>2.4875621890547266</v>
      </c>
      <c r="H14" s="102">
        <v>4</v>
      </c>
      <c r="I14" s="184">
        <f t="shared" si="2"/>
        <v>0.99502487562189057</v>
      </c>
    </row>
    <row r="15" spans="1:9" s="25" customFormat="1" ht="16.5" customHeight="1">
      <c r="A15" s="811"/>
      <c r="B15" s="327">
        <v>2010</v>
      </c>
      <c r="C15" s="33">
        <v>5050</v>
      </c>
      <c r="D15" s="98">
        <v>354</v>
      </c>
      <c r="E15" s="27">
        <f t="shared" si="0"/>
        <v>7.0099009900990108</v>
      </c>
      <c r="F15" s="98">
        <v>13</v>
      </c>
      <c r="G15" s="27">
        <f t="shared" si="1"/>
        <v>3.6723163841807911</v>
      </c>
      <c r="H15" s="98">
        <v>12</v>
      </c>
      <c r="I15" s="184">
        <f t="shared" si="2"/>
        <v>3.3898305084745761</v>
      </c>
    </row>
    <row r="16" spans="1:9" s="25" customFormat="1" ht="16.5" customHeight="1">
      <c r="A16" s="811"/>
      <c r="B16" s="327">
        <v>2011</v>
      </c>
      <c r="C16" s="33">
        <v>5341</v>
      </c>
      <c r="D16" s="98">
        <v>413</v>
      </c>
      <c r="E16" s="27">
        <f t="shared" si="0"/>
        <v>7.7326343381389258</v>
      </c>
      <c r="F16" s="98">
        <v>14</v>
      </c>
      <c r="G16" s="27">
        <f t="shared" si="1"/>
        <v>3.3898305084745761</v>
      </c>
      <c r="H16" s="98">
        <v>10</v>
      </c>
      <c r="I16" s="184">
        <f t="shared" si="2"/>
        <v>2.4213075060532687</v>
      </c>
    </row>
    <row r="17" spans="1:9" s="25" customFormat="1" ht="16.5" customHeight="1">
      <c r="A17" s="811" t="s">
        <v>182</v>
      </c>
      <c r="B17" s="327">
        <v>2007</v>
      </c>
      <c r="C17" s="33">
        <v>117</v>
      </c>
      <c r="D17" s="98">
        <v>21</v>
      </c>
      <c r="E17" s="27">
        <f t="shared" si="0"/>
        <v>17.948717948717949</v>
      </c>
      <c r="F17" s="98">
        <v>0</v>
      </c>
      <c r="G17" s="27" t="s">
        <v>52</v>
      </c>
      <c r="H17" s="98">
        <v>0</v>
      </c>
      <c r="I17" s="184" t="s">
        <v>52</v>
      </c>
    </row>
    <row r="18" spans="1:9" s="25" customFormat="1" ht="16.5" customHeight="1">
      <c r="A18" s="811"/>
      <c r="B18" s="327">
        <v>2008</v>
      </c>
      <c r="C18" s="33">
        <v>97</v>
      </c>
      <c r="D18" s="98">
        <v>15</v>
      </c>
      <c r="E18" s="27">
        <f t="shared" si="0"/>
        <v>15.463917525773196</v>
      </c>
      <c r="F18" s="98">
        <v>0</v>
      </c>
      <c r="G18" s="27" t="s">
        <v>52</v>
      </c>
      <c r="H18" s="98">
        <v>0</v>
      </c>
      <c r="I18" s="184" t="s">
        <v>52</v>
      </c>
    </row>
    <row r="19" spans="1:9" s="25" customFormat="1" ht="16.5" customHeight="1">
      <c r="A19" s="811"/>
      <c r="B19" s="327">
        <v>2009</v>
      </c>
      <c r="C19" s="33">
        <v>135</v>
      </c>
      <c r="D19" s="98">
        <v>23</v>
      </c>
      <c r="E19" s="27">
        <f t="shared" si="0"/>
        <v>17.037037037037038</v>
      </c>
      <c r="F19" s="98">
        <v>0</v>
      </c>
      <c r="G19" s="27" t="s">
        <v>52</v>
      </c>
      <c r="H19" s="98">
        <v>0</v>
      </c>
      <c r="I19" s="184" t="s">
        <v>52</v>
      </c>
    </row>
    <row r="20" spans="1:9" s="25" customFormat="1" ht="16.5" customHeight="1">
      <c r="A20" s="811"/>
      <c r="B20" s="327">
        <v>2010</v>
      </c>
      <c r="C20" s="33">
        <v>226</v>
      </c>
      <c r="D20" s="98">
        <v>3</v>
      </c>
      <c r="E20" s="27">
        <f t="shared" si="0"/>
        <v>1.3274336283185841</v>
      </c>
      <c r="F20" s="98">
        <v>1</v>
      </c>
      <c r="G20" s="27">
        <f t="shared" si="1"/>
        <v>33.333333333333329</v>
      </c>
      <c r="H20" s="98">
        <v>0</v>
      </c>
      <c r="I20" s="184" t="s">
        <v>52</v>
      </c>
    </row>
    <row r="21" spans="1:9" s="25" customFormat="1" ht="16.5" customHeight="1" thickBot="1">
      <c r="A21" s="814"/>
      <c r="B21" s="328">
        <v>2011</v>
      </c>
      <c r="C21" s="303">
        <v>183</v>
      </c>
      <c r="D21" s="303">
        <v>0</v>
      </c>
      <c r="E21" s="329" t="s">
        <v>52</v>
      </c>
      <c r="F21" s="303">
        <v>0</v>
      </c>
      <c r="G21" s="329" t="s">
        <v>52</v>
      </c>
      <c r="H21" s="303">
        <v>0</v>
      </c>
      <c r="I21" s="330" t="s">
        <v>52</v>
      </c>
    </row>
    <row r="22" spans="1:9" s="25" customFormat="1" ht="16.5" customHeight="1" thickTop="1">
      <c r="A22" s="825" t="s">
        <v>14</v>
      </c>
      <c r="B22" s="320">
        <v>2007</v>
      </c>
      <c r="C22" s="300">
        <v>27067</v>
      </c>
      <c r="D22" s="300">
        <v>2872</v>
      </c>
      <c r="E22" s="301">
        <v>10.610706764695015</v>
      </c>
      <c r="F22" s="300">
        <v>92</v>
      </c>
      <c r="G22" s="301">
        <v>3.2033426183844012</v>
      </c>
      <c r="H22" s="300">
        <v>57</v>
      </c>
      <c r="I22" s="302">
        <v>1.9846796657381613</v>
      </c>
    </row>
    <row r="23" spans="1:9" s="25" customFormat="1" ht="16.5" customHeight="1">
      <c r="A23" s="811"/>
      <c r="B23" s="321">
        <v>2008</v>
      </c>
      <c r="C23" s="70">
        <v>28681</v>
      </c>
      <c r="D23" s="70">
        <v>3131</v>
      </c>
      <c r="E23" s="37">
        <v>10.916634705902863</v>
      </c>
      <c r="F23" s="70">
        <v>100</v>
      </c>
      <c r="G23" s="37">
        <v>3.1938677738741617</v>
      </c>
      <c r="H23" s="70">
        <v>57</v>
      </c>
      <c r="I23" s="296">
        <v>1.8205046311082722</v>
      </c>
    </row>
    <row r="24" spans="1:9" s="25" customFormat="1" ht="16.5" customHeight="1">
      <c r="A24" s="811"/>
      <c r="B24" s="321">
        <v>2009</v>
      </c>
      <c r="C24" s="70">
        <v>30953</v>
      </c>
      <c r="D24" s="70">
        <v>3006</v>
      </c>
      <c r="E24" s="37">
        <v>9.7114980777307522</v>
      </c>
      <c r="F24" s="70">
        <v>91</v>
      </c>
      <c r="G24" s="37">
        <v>3.0272787757817698</v>
      </c>
      <c r="H24" s="70">
        <v>71</v>
      </c>
      <c r="I24" s="296">
        <v>2.3619427811044575</v>
      </c>
    </row>
    <row r="25" spans="1:9" s="25" customFormat="1" ht="16.5" customHeight="1">
      <c r="A25" s="811"/>
      <c r="B25" s="321">
        <v>2010</v>
      </c>
      <c r="C25" s="70">
        <v>31179</v>
      </c>
      <c r="D25" s="90">
        <v>2537</v>
      </c>
      <c r="E25" s="132">
        <v>8.1368870072805404</v>
      </c>
      <c r="F25" s="90">
        <v>90</v>
      </c>
      <c r="G25" s="132">
        <v>3.5474970437524638</v>
      </c>
      <c r="H25" s="90">
        <v>66</v>
      </c>
      <c r="I25" s="323">
        <v>2.6014978320851401</v>
      </c>
    </row>
    <row r="26" spans="1:9" s="25" customFormat="1" ht="16.5" customHeight="1" thickBot="1">
      <c r="A26" s="814"/>
      <c r="B26" s="325">
        <v>2011</v>
      </c>
      <c r="C26" s="297">
        <v>30110</v>
      </c>
      <c r="D26" s="297">
        <v>2369</v>
      </c>
      <c r="E26" s="298">
        <f t="shared" ref="E26" si="3">D26/C26*100</f>
        <v>7.8678180006642311</v>
      </c>
      <c r="F26" s="297">
        <v>77</v>
      </c>
      <c r="G26" s="298">
        <f t="shared" ref="G26" si="4">F26/D26*100</f>
        <v>3.2503165892781767</v>
      </c>
      <c r="H26" s="297">
        <v>56</v>
      </c>
      <c r="I26" s="299">
        <f t="shared" ref="I26" si="5">H26/D26*100</f>
        <v>2.3638666103841284</v>
      </c>
    </row>
    <row r="27" spans="1:9" ht="13.5" thickTop="1">
      <c r="A27" s="53"/>
      <c r="E27" s="3"/>
      <c r="G27" s="3"/>
      <c r="H27" s="3"/>
      <c r="I27" s="3"/>
    </row>
    <row r="30" spans="1:9">
      <c r="A30" s="54"/>
    </row>
    <row r="31" spans="1:9">
      <c r="A31" s="55"/>
    </row>
    <row r="32" spans="1:9">
      <c r="A32" s="55"/>
    </row>
    <row r="33" spans="1:1">
      <c r="A33" s="56"/>
    </row>
  </sheetData>
  <mergeCells count="15">
    <mergeCell ref="A22:A26"/>
    <mergeCell ref="A12:A16"/>
    <mergeCell ref="C4:E4"/>
    <mergeCell ref="A4:A6"/>
    <mergeCell ref="B4:B6"/>
    <mergeCell ref="A17:A21"/>
    <mergeCell ref="A1:I1"/>
    <mergeCell ref="A3:I3"/>
    <mergeCell ref="A2:I2"/>
    <mergeCell ref="A7:A11"/>
    <mergeCell ref="F4:I4"/>
    <mergeCell ref="C5:C6"/>
    <mergeCell ref="D5:E5"/>
    <mergeCell ref="F5:G5"/>
    <mergeCell ref="H5:I5"/>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43.xml><?xml version="1.0" encoding="utf-8"?>
<worksheet xmlns="http://schemas.openxmlformats.org/spreadsheetml/2006/main" xmlns:r="http://schemas.openxmlformats.org/officeDocument/2006/relationships">
  <sheetPr codeName="List35"/>
  <dimension ref="A1:E33"/>
  <sheetViews>
    <sheetView zoomScaleNormal="100" zoomScaleSheetLayoutView="100" workbookViewId="0">
      <selection activeCell="D18" sqref="D18"/>
    </sheetView>
  </sheetViews>
  <sheetFormatPr defaultRowHeight="12.75"/>
  <cols>
    <col min="1" max="5" width="18.7109375" style="24" customWidth="1"/>
    <col min="6" max="16384" width="9.140625" style="24"/>
  </cols>
  <sheetData>
    <row r="1" spans="1:5" ht="15" customHeight="1">
      <c r="A1" s="917" t="s">
        <v>271</v>
      </c>
      <c r="B1" s="917"/>
      <c r="C1" s="917"/>
      <c r="D1" s="917"/>
      <c r="E1" s="917"/>
    </row>
    <row r="2" spans="1:5" ht="12.95" customHeight="1" thickBot="1">
      <c r="A2" s="918"/>
      <c r="B2" s="918"/>
      <c r="C2" s="918"/>
      <c r="D2" s="918"/>
      <c r="E2" s="918"/>
    </row>
    <row r="3" spans="1:5" ht="18" customHeight="1" thickTop="1">
      <c r="A3" s="813" t="s">
        <v>3</v>
      </c>
      <c r="B3" s="818" t="s">
        <v>4</v>
      </c>
      <c r="C3" s="821" t="s">
        <v>194</v>
      </c>
      <c r="D3" s="821"/>
      <c r="E3" s="822"/>
    </row>
    <row r="4" spans="1:5" ht="18" customHeight="1">
      <c r="A4" s="811"/>
      <c r="B4" s="819"/>
      <c r="C4" s="911" t="s">
        <v>29</v>
      </c>
      <c r="D4" s="911" t="s">
        <v>54</v>
      </c>
      <c r="E4" s="913"/>
    </row>
    <row r="5" spans="1:5" ht="18" customHeight="1" thickBot="1">
      <c r="A5" s="814"/>
      <c r="B5" s="820"/>
      <c r="C5" s="912"/>
      <c r="D5" s="332" t="s">
        <v>43</v>
      </c>
      <c r="E5" s="175" t="s">
        <v>44</v>
      </c>
    </row>
    <row r="6" spans="1:5" ht="15.95" customHeight="1" thickTop="1">
      <c r="A6" s="825" t="s">
        <v>18</v>
      </c>
      <c r="B6" s="369">
        <v>2007</v>
      </c>
      <c r="C6" s="363">
        <v>3372</v>
      </c>
      <c r="D6" s="363">
        <v>191</v>
      </c>
      <c r="E6" s="364">
        <f t="shared" ref="E6:E15" si="0">D6/C6*100</f>
        <v>5.6642941874258597</v>
      </c>
    </row>
    <row r="7" spans="1:5" ht="15.95" customHeight="1">
      <c r="A7" s="811"/>
      <c r="B7" s="314">
        <v>2008</v>
      </c>
      <c r="C7" s="84">
        <v>3666</v>
      </c>
      <c r="D7" s="84">
        <v>157</v>
      </c>
      <c r="E7" s="358">
        <f t="shared" si="0"/>
        <v>4.2825968357883246</v>
      </c>
    </row>
    <row r="8" spans="1:5" ht="15.95" customHeight="1">
      <c r="A8" s="811"/>
      <c r="B8" s="314">
        <v>2009</v>
      </c>
      <c r="C8" s="84">
        <v>4071</v>
      </c>
      <c r="D8" s="84">
        <v>144</v>
      </c>
      <c r="E8" s="358">
        <f t="shared" si="0"/>
        <v>3.5372144436256447</v>
      </c>
    </row>
    <row r="9" spans="1:5" ht="15.95" customHeight="1">
      <c r="A9" s="811"/>
      <c r="B9" s="314">
        <v>2010</v>
      </c>
      <c r="C9" s="85">
        <v>3905</v>
      </c>
      <c r="D9" s="83">
        <v>46</v>
      </c>
      <c r="E9" s="358">
        <f t="shared" si="0"/>
        <v>1.17797695262484</v>
      </c>
    </row>
    <row r="10" spans="1:5" ht="15.95" customHeight="1">
      <c r="A10" s="811"/>
      <c r="B10" s="314">
        <v>2011</v>
      </c>
      <c r="C10" s="85">
        <v>3927</v>
      </c>
      <c r="D10" s="83">
        <v>23</v>
      </c>
      <c r="E10" s="358">
        <f t="shared" si="0"/>
        <v>0.58568882098293862</v>
      </c>
    </row>
    <row r="11" spans="1:5" ht="15.95" customHeight="1">
      <c r="A11" s="811" t="s">
        <v>19</v>
      </c>
      <c r="B11" s="314">
        <v>2007</v>
      </c>
      <c r="C11" s="84">
        <v>2583</v>
      </c>
      <c r="D11" s="84">
        <v>39</v>
      </c>
      <c r="E11" s="358">
        <f t="shared" si="0"/>
        <v>1.5098722415795587</v>
      </c>
    </row>
    <row r="12" spans="1:5" ht="15.95" customHeight="1">
      <c r="A12" s="811"/>
      <c r="B12" s="314">
        <v>2008</v>
      </c>
      <c r="C12" s="84">
        <v>2811</v>
      </c>
      <c r="D12" s="84">
        <v>60</v>
      </c>
      <c r="E12" s="358">
        <f t="shared" si="0"/>
        <v>2.134471718249733</v>
      </c>
    </row>
    <row r="13" spans="1:5" ht="15.95" customHeight="1">
      <c r="A13" s="811"/>
      <c r="B13" s="314">
        <v>2009</v>
      </c>
      <c r="C13" s="84">
        <v>3006</v>
      </c>
      <c r="D13" s="84">
        <v>57</v>
      </c>
      <c r="E13" s="358">
        <f t="shared" si="0"/>
        <v>1.8962075848303395</v>
      </c>
    </row>
    <row r="14" spans="1:5" ht="15.95" customHeight="1">
      <c r="A14" s="811"/>
      <c r="B14" s="314">
        <v>2010</v>
      </c>
      <c r="C14" s="85">
        <v>3054</v>
      </c>
      <c r="D14" s="83">
        <v>27</v>
      </c>
      <c r="E14" s="358">
        <f t="shared" si="0"/>
        <v>0.88408644400785852</v>
      </c>
    </row>
    <row r="15" spans="1:5" ht="15.95" customHeight="1">
      <c r="A15" s="811"/>
      <c r="B15" s="314">
        <v>2011</v>
      </c>
      <c r="C15" s="85">
        <v>2961</v>
      </c>
      <c r="D15" s="83">
        <v>36</v>
      </c>
      <c r="E15" s="358">
        <f t="shared" si="0"/>
        <v>1.21580547112462</v>
      </c>
    </row>
    <row r="16" spans="1:5" ht="15.95" customHeight="1">
      <c r="A16" s="811" t="s">
        <v>20</v>
      </c>
      <c r="B16" s="314">
        <v>2007</v>
      </c>
      <c r="C16" s="84">
        <v>2207</v>
      </c>
      <c r="D16" s="84">
        <v>28</v>
      </c>
      <c r="E16" s="358">
        <f t="shared" ref="E16:E30" si="1">D16/C16*100</f>
        <v>1.2686905301314002</v>
      </c>
    </row>
    <row r="17" spans="1:5" ht="15.95" customHeight="1">
      <c r="A17" s="811"/>
      <c r="B17" s="314">
        <v>2008</v>
      </c>
      <c r="C17" s="84">
        <v>2381</v>
      </c>
      <c r="D17" s="84">
        <v>31</v>
      </c>
      <c r="E17" s="358">
        <f t="shared" si="1"/>
        <v>1.3019739605207896</v>
      </c>
    </row>
    <row r="18" spans="1:5" ht="15.95" customHeight="1">
      <c r="A18" s="811"/>
      <c r="B18" s="314">
        <v>2009</v>
      </c>
      <c r="C18" s="84">
        <v>2696</v>
      </c>
      <c r="D18" s="84">
        <v>22</v>
      </c>
      <c r="E18" s="358">
        <f t="shared" si="1"/>
        <v>0.81602373887240365</v>
      </c>
    </row>
    <row r="19" spans="1:5" ht="15.95" customHeight="1">
      <c r="A19" s="811"/>
      <c r="B19" s="314">
        <v>2010</v>
      </c>
      <c r="C19" s="84">
        <v>2806</v>
      </c>
      <c r="D19" s="84">
        <v>26</v>
      </c>
      <c r="E19" s="358">
        <f t="shared" si="1"/>
        <v>0.9265858873841768</v>
      </c>
    </row>
    <row r="20" spans="1:5" ht="15.95" customHeight="1">
      <c r="A20" s="811"/>
      <c r="B20" s="314">
        <v>2011</v>
      </c>
      <c r="C20" s="85">
        <v>2559</v>
      </c>
      <c r="D20" s="83">
        <v>30</v>
      </c>
      <c r="E20" s="358">
        <f t="shared" si="1"/>
        <v>1.1723329425556859</v>
      </c>
    </row>
    <row r="21" spans="1:5" ht="15.95" customHeight="1">
      <c r="A21" s="811" t="s">
        <v>21</v>
      </c>
      <c r="B21" s="314">
        <v>2007</v>
      </c>
      <c r="C21" s="84">
        <v>3407</v>
      </c>
      <c r="D21" s="84">
        <v>52</v>
      </c>
      <c r="E21" s="358">
        <f t="shared" si="1"/>
        <v>1.5262694452597594</v>
      </c>
    </row>
    <row r="22" spans="1:5" ht="15.95" customHeight="1">
      <c r="A22" s="811"/>
      <c r="B22" s="314">
        <v>2008</v>
      </c>
      <c r="C22" s="84">
        <v>3096</v>
      </c>
      <c r="D22" s="84">
        <v>47</v>
      </c>
      <c r="E22" s="358">
        <f t="shared" si="1"/>
        <v>1.5180878552971577</v>
      </c>
    </row>
    <row r="23" spans="1:5" ht="15.95" customHeight="1">
      <c r="A23" s="811"/>
      <c r="B23" s="314">
        <v>2009</v>
      </c>
      <c r="C23" s="84">
        <v>3569</v>
      </c>
      <c r="D23" s="84">
        <v>52</v>
      </c>
      <c r="E23" s="358">
        <f t="shared" si="1"/>
        <v>1.4569907537125246</v>
      </c>
    </row>
    <row r="24" spans="1:5" ht="15.95" customHeight="1">
      <c r="A24" s="811"/>
      <c r="B24" s="314">
        <v>2010</v>
      </c>
      <c r="C24" s="84">
        <v>3654</v>
      </c>
      <c r="D24" s="84">
        <v>69</v>
      </c>
      <c r="E24" s="358">
        <f t="shared" si="1"/>
        <v>1.8883415435139574</v>
      </c>
    </row>
    <row r="25" spans="1:5" ht="15.95" customHeight="1" thickBot="1">
      <c r="A25" s="812"/>
      <c r="B25" s="370">
        <v>2011</v>
      </c>
      <c r="C25" s="365">
        <v>3366</v>
      </c>
      <c r="D25" s="365">
        <v>37</v>
      </c>
      <c r="E25" s="366">
        <f t="shared" si="1"/>
        <v>1.0992275698158052</v>
      </c>
    </row>
    <row r="26" spans="1:5" ht="15.95" customHeight="1" thickTop="1">
      <c r="A26" s="813" t="s">
        <v>14</v>
      </c>
      <c r="B26" s="290">
        <v>2007</v>
      </c>
      <c r="C26" s="367">
        <f>'43.Návyk.látky (2)'!C26</f>
        <v>27067</v>
      </c>
      <c r="D26" s="367">
        <f>'43.Návyk.látky (2)'!D26</f>
        <v>394</v>
      </c>
      <c r="E26" s="368">
        <f t="shared" si="1"/>
        <v>1.4556470979421436</v>
      </c>
    </row>
    <row r="27" spans="1:5" ht="15.95" customHeight="1">
      <c r="A27" s="919"/>
      <c r="B27" s="294">
        <v>2008</v>
      </c>
      <c r="C27" s="71">
        <f>'43.Návyk.látky (2)'!$C$27</f>
        <v>28681</v>
      </c>
      <c r="D27" s="71">
        <f>'43.Návyk.látky (2)'!$D$27</f>
        <v>406</v>
      </c>
      <c r="E27" s="360">
        <f t="shared" si="1"/>
        <v>1.4155712841253791</v>
      </c>
    </row>
    <row r="28" spans="1:5" ht="15.95" customHeight="1">
      <c r="A28" s="811"/>
      <c r="B28" s="294">
        <v>2009</v>
      </c>
      <c r="C28" s="71">
        <v>30953</v>
      </c>
      <c r="D28" s="71">
        <f>'43.Návyk.látky (2)'!D28</f>
        <v>383</v>
      </c>
      <c r="E28" s="360">
        <f t="shared" si="1"/>
        <v>1.2373598681872515</v>
      </c>
    </row>
    <row r="29" spans="1:5" ht="15.95" customHeight="1">
      <c r="A29" s="811"/>
      <c r="B29" s="294">
        <v>2010</v>
      </c>
      <c r="C29" s="71">
        <v>31179</v>
      </c>
      <c r="D29" s="295">
        <v>269</v>
      </c>
      <c r="E29" s="360">
        <f t="shared" si="1"/>
        <v>0.86276019115430258</v>
      </c>
    </row>
    <row r="30" spans="1:5" ht="15.95" customHeight="1" thickBot="1">
      <c r="A30" s="920"/>
      <c r="B30" s="291">
        <v>2011</v>
      </c>
      <c r="C30" s="361">
        <v>30110</v>
      </c>
      <c r="D30" s="292">
        <v>257</v>
      </c>
      <c r="E30" s="362">
        <f t="shared" si="1"/>
        <v>0.85353703088674859</v>
      </c>
    </row>
    <row r="31" spans="1:5" ht="13.5" thickTop="1">
      <c r="A31" s="56"/>
      <c r="D31" s="36"/>
      <c r="E31" s="36"/>
    </row>
    <row r="32" spans="1:5">
      <c r="A32" s="56"/>
    </row>
    <row r="33" spans="1:1">
      <c r="A33" s="56"/>
    </row>
  </sheetData>
  <mergeCells count="12">
    <mergeCell ref="A26:A30"/>
    <mergeCell ref="A11:A15"/>
    <mergeCell ref="A16:A20"/>
    <mergeCell ref="C3:E3"/>
    <mergeCell ref="A21:A25"/>
    <mergeCell ref="C4:C5"/>
    <mergeCell ref="D4:E4"/>
    <mergeCell ref="A1:E1"/>
    <mergeCell ref="A2:E2"/>
    <mergeCell ref="A6:A10"/>
    <mergeCell ref="A3:A5"/>
    <mergeCell ref="B3:B5"/>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44.xml><?xml version="1.0" encoding="utf-8"?>
<worksheet xmlns="http://schemas.openxmlformats.org/spreadsheetml/2006/main" xmlns:r="http://schemas.openxmlformats.org/officeDocument/2006/relationships">
  <sheetPr codeName="List36"/>
  <dimension ref="A1:E33"/>
  <sheetViews>
    <sheetView zoomScaleNormal="100" zoomScaleSheetLayoutView="100" workbookViewId="0">
      <selection activeCell="D18" sqref="D18"/>
    </sheetView>
  </sheetViews>
  <sheetFormatPr defaultRowHeight="12.75"/>
  <cols>
    <col min="1" max="5" width="18.7109375" customWidth="1"/>
  </cols>
  <sheetData>
    <row r="1" spans="1:5" ht="15" customHeight="1">
      <c r="A1" s="917" t="s">
        <v>271</v>
      </c>
      <c r="B1" s="917"/>
      <c r="C1" s="917"/>
      <c r="D1" s="917"/>
      <c r="E1" s="917"/>
    </row>
    <row r="2" spans="1:5" ht="12.95" customHeight="1" thickBot="1">
      <c r="A2" s="817"/>
      <c r="B2" s="817"/>
      <c r="C2" s="817"/>
      <c r="D2" s="817"/>
      <c r="E2" s="817"/>
    </row>
    <row r="3" spans="1:5" ht="18" customHeight="1" thickTop="1">
      <c r="A3" s="813" t="s">
        <v>3</v>
      </c>
      <c r="B3" s="818" t="s">
        <v>4</v>
      </c>
      <c r="C3" s="821" t="s">
        <v>194</v>
      </c>
      <c r="D3" s="821"/>
      <c r="E3" s="822"/>
    </row>
    <row r="4" spans="1:5" ht="18" customHeight="1">
      <c r="A4" s="811"/>
      <c r="B4" s="819"/>
      <c r="C4" s="911" t="s">
        <v>29</v>
      </c>
      <c r="D4" s="911" t="s">
        <v>54</v>
      </c>
      <c r="E4" s="913"/>
    </row>
    <row r="5" spans="1:5" ht="18" customHeight="1" thickBot="1">
      <c r="A5" s="814"/>
      <c r="B5" s="820"/>
      <c r="C5" s="912"/>
      <c r="D5" s="332" t="s">
        <v>43</v>
      </c>
      <c r="E5" s="175" t="s">
        <v>44</v>
      </c>
    </row>
    <row r="6" spans="1:5" ht="15.95" customHeight="1" thickTop="1">
      <c r="A6" s="825" t="s">
        <v>22</v>
      </c>
      <c r="B6" s="312">
        <v>2007</v>
      </c>
      <c r="C6" s="363">
        <v>2938</v>
      </c>
      <c r="D6" s="309">
        <v>17</v>
      </c>
      <c r="E6" s="373">
        <f t="shared" ref="E6:E21" si="0">D6/C6*100</f>
        <v>0.57862491490810075</v>
      </c>
    </row>
    <row r="7" spans="1:5" ht="15.95" customHeight="1">
      <c r="A7" s="811"/>
      <c r="B7" s="313">
        <v>2008</v>
      </c>
      <c r="C7" s="84">
        <v>2938</v>
      </c>
      <c r="D7" s="33">
        <v>12</v>
      </c>
      <c r="E7" s="359">
        <f t="shared" si="0"/>
        <v>0.40844111640571817</v>
      </c>
    </row>
    <row r="8" spans="1:5" ht="15.95" customHeight="1">
      <c r="A8" s="811"/>
      <c r="B8" s="313">
        <v>2009</v>
      </c>
      <c r="C8" s="84">
        <v>3346</v>
      </c>
      <c r="D8" s="33">
        <v>13</v>
      </c>
      <c r="E8" s="359">
        <f t="shared" si="0"/>
        <v>0.38852361028093246</v>
      </c>
    </row>
    <row r="9" spans="1:5" ht="15.95" customHeight="1">
      <c r="A9" s="811"/>
      <c r="B9" s="313">
        <v>2010</v>
      </c>
      <c r="C9" s="33">
        <v>3143</v>
      </c>
      <c r="D9" s="33">
        <v>9</v>
      </c>
      <c r="E9" s="359">
        <f t="shared" si="0"/>
        <v>0.28635062042634424</v>
      </c>
    </row>
    <row r="10" spans="1:5" ht="15.95" customHeight="1">
      <c r="A10" s="811"/>
      <c r="B10" s="313">
        <v>2011</v>
      </c>
      <c r="C10" s="33">
        <v>2980</v>
      </c>
      <c r="D10" s="33">
        <v>10</v>
      </c>
      <c r="E10" s="359">
        <f t="shared" si="0"/>
        <v>0.33557046979865773</v>
      </c>
    </row>
    <row r="11" spans="1:5" ht="15.95" customHeight="1">
      <c r="A11" s="811" t="s">
        <v>23</v>
      </c>
      <c r="B11" s="313">
        <v>2007</v>
      </c>
      <c r="C11" s="33">
        <v>3940</v>
      </c>
      <c r="D11" s="33">
        <v>35</v>
      </c>
      <c r="E11" s="359">
        <f t="shared" si="0"/>
        <v>0.88832487309644681</v>
      </c>
    </row>
    <row r="12" spans="1:5" ht="15.95" customHeight="1">
      <c r="A12" s="811"/>
      <c r="B12" s="313">
        <v>2008</v>
      </c>
      <c r="C12" s="84">
        <v>4738</v>
      </c>
      <c r="D12" s="33">
        <v>35</v>
      </c>
      <c r="E12" s="359">
        <f t="shared" si="0"/>
        <v>0.73870831574504003</v>
      </c>
    </row>
    <row r="13" spans="1:5" ht="15.95" customHeight="1">
      <c r="A13" s="811"/>
      <c r="B13" s="313">
        <v>2009</v>
      </c>
      <c r="C13" s="84">
        <v>5128</v>
      </c>
      <c r="D13" s="33">
        <v>30</v>
      </c>
      <c r="E13" s="359">
        <f t="shared" si="0"/>
        <v>0.58502340093603744</v>
      </c>
    </row>
    <row r="14" spans="1:5" ht="15.95" customHeight="1">
      <c r="A14" s="811"/>
      <c r="B14" s="314">
        <v>2010</v>
      </c>
      <c r="C14" s="85">
        <v>4747</v>
      </c>
      <c r="D14" s="33">
        <v>35</v>
      </c>
      <c r="E14" s="359">
        <f t="shared" si="0"/>
        <v>0.73730777333052455</v>
      </c>
    </row>
    <row r="15" spans="1:5" ht="15.95" customHeight="1">
      <c r="A15" s="811"/>
      <c r="B15" s="313">
        <v>2011</v>
      </c>
      <c r="C15" s="33">
        <v>4781</v>
      </c>
      <c r="D15" s="33">
        <v>37</v>
      </c>
      <c r="E15" s="359">
        <f t="shared" si="0"/>
        <v>0.77389667433591303</v>
      </c>
    </row>
    <row r="16" spans="1:5" ht="15.95" customHeight="1">
      <c r="A16" s="811" t="s">
        <v>12</v>
      </c>
      <c r="B16" s="313">
        <v>2007</v>
      </c>
      <c r="C16" s="33">
        <v>4230</v>
      </c>
      <c r="D16" s="33">
        <v>17</v>
      </c>
      <c r="E16" s="359">
        <f t="shared" si="0"/>
        <v>0.40189125295508271</v>
      </c>
    </row>
    <row r="17" spans="1:5" ht="15.95" customHeight="1">
      <c r="A17" s="811"/>
      <c r="B17" s="313">
        <v>2008</v>
      </c>
      <c r="C17" s="84">
        <v>4197</v>
      </c>
      <c r="D17" s="33">
        <v>12</v>
      </c>
      <c r="E17" s="359">
        <f t="shared" si="0"/>
        <v>0.28591851322373124</v>
      </c>
    </row>
    <row r="18" spans="1:5" ht="15.95" customHeight="1">
      <c r="A18" s="811"/>
      <c r="B18" s="313">
        <v>2009</v>
      </c>
      <c r="C18" s="84">
        <v>4405</v>
      </c>
      <c r="D18" s="33">
        <v>7</v>
      </c>
      <c r="E18" s="359">
        <f t="shared" si="0"/>
        <v>0.15891032917139614</v>
      </c>
    </row>
    <row r="19" spans="1:5" ht="15.95" customHeight="1">
      <c r="A19" s="811"/>
      <c r="B19" s="314">
        <v>2010</v>
      </c>
      <c r="C19" s="84">
        <v>4594</v>
      </c>
      <c r="D19" s="98">
        <v>15</v>
      </c>
      <c r="E19" s="359">
        <f t="shared" si="0"/>
        <v>0.32651284283848497</v>
      </c>
    </row>
    <row r="20" spans="1:5" ht="15.95" customHeight="1">
      <c r="A20" s="811"/>
      <c r="B20" s="314">
        <v>2011</v>
      </c>
      <c r="C20" s="33">
        <v>4012</v>
      </c>
      <c r="D20" s="84">
        <v>6</v>
      </c>
      <c r="E20" s="359">
        <f t="shared" si="0"/>
        <v>0.14955134596211367</v>
      </c>
    </row>
    <row r="21" spans="1:5" ht="15.95" customHeight="1">
      <c r="A21" s="811" t="s">
        <v>13</v>
      </c>
      <c r="B21" s="313">
        <v>2007</v>
      </c>
      <c r="C21" s="84">
        <v>4273</v>
      </c>
      <c r="D21" s="33">
        <v>15</v>
      </c>
      <c r="E21" s="359">
        <f t="shared" si="0"/>
        <v>0.35104142288790074</v>
      </c>
    </row>
    <row r="22" spans="1:5" ht="15.95" customHeight="1">
      <c r="A22" s="811"/>
      <c r="B22" s="314">
        <v>2008</v>
      </c>
      <c r="C22" s="84">
        <v>4757</v>
      </c>
      <c r="D22" s="98">
        <v>52</v>
      </c>
      <c r="E22" s="359">
        <f t="shared" ref="E22:E25" si="1">D22/C22*100</f>
        <v>1.0931259196972882</v>
      </c>
    </row>
    <row r="23" spans="1:5" ht="15.95" customHeight="1">
      <c r="A23" s="811"/>
      <c r="B23" s="313">
        <v>2009</v>
      </c>
      <c r="C23" s="84">
        <v>4597</v>
      </c>
      <c r="D23" s="33">
        <v>54</v>
      </c>
      <c r="E23" s="359">
        <f t="shared" si="1"/>
        <v>1.1746791385686317</v>
      </c>
    </row>
    <row r="24" spans="1:5" ht="15.95" customHeight="1">
      <c r="A24" s="811"/>
      <c r="B24" s="313">
        <v>2010</v>
      </c>
      <c r="C24" s="84">
        <v>5050</v>
      </c>
      <c r="D24" s="84">
        <v>42</v>
      </c>
      <c r="E24" s="359">
        <f t="shared" si="1"/>
        <v>0.83168316831683176</v>
      </c>
    </row>
    <row r="25" spans="1:5" ht="15.95" customHeight="1" thickBot="1">
      <c r="A25" s="812"/>
      <c r="B25" s="374">
        <v>2011</v>
      </c>
      <c r="C25" s="365">
        <v>5341</v>
      </c>
      <c r="D25" s="365">
        <v>78</v>
      </c>
      <c r="E25" s="375">
        <f t="shared" si="1"/>
        <v>1.4604006740310804</v>
      </c>
    </row>
    <row r="26" spans="1:5" ht="15.95" customHeight="1" thickTop="1">
      <c r="A26" s="813" t="s">
        <v>14</v>
      </c>
      <c r="B26" s="290">
        <v>2007</v>
      </c>
      <c r="C26" s="367">
        <v>27067</v>
      </c>
      <c r="D26" s="367">
        <f>SUM('42.Návyk.látky (1)'!D6+'42.Návyk.látky (1)'!D11+'42.Návyk.látky (1)'!D16+'42.Návyk.látky (1)'!D21+'43.Návyk.látky (2)'!D6+'43.Návyk.látky (2)'!D11+'43.Návyk.látky (2)'!D16+'43.Návyk.látky (2)'!D21)</f>
        <v>394</v>
      </c>
      <c r="E26" s="376">
        <f t="shared" ref="E26:E30" si="2">D26/C26*100</f>
        <v>1.4556470979421436</v>
      </c>
    </row>
    <row r="27" spans="1:5" ht="15.95" customHeight="1">
      <c r="A27" s="919"/>
      <c r="B27" s="294">
        <v>2008</v>
      </c>
      <c r="C27" s="71">
        <v>28681</v>
      </c>
      <c r="D27" s="71">
        <f>SUM('42.Návyk.látky (1)'!D7+'42.Návyk.látky (1)'!D12+'42.Návyk.látky (1)'!D17+'42.Návyk.látky (1)'!D22+'43.Návyk.látky (2)'!D7+'43.Návyk.látky (2)'!D12+'43.Návyk.látky (2)'!D17+'43.Návyk.látky (2)'!D22)</f>
        <v>406</v>
      </c>
      <c r="E27" s="371">
        <f t="shared" si="2"/>
        <v>1.4155712841253791</v>
      </c>
    </row>
    <row r="28" spans="1:5" ht="15.95" customHeight="1">
      <c r="A28" s="811"/>
      <c r="B28" s="294">
        <v>2009</v>
      </c>
      <c r="C28" s="71">
        <v>30953</v>
      </c>
      <c r="D28" s="71">
        <f>SUM('42.Návyk.látky (1)'!D8+'42.Návyk.látky (1)'!D13+'42.Návyk.látky (1)'!D19+'42.Návyk.látky (1)'!D23+'43.Návyk.látky (2)'!D8+'43.Návyk.látky (2)'!D13+'43.Návyk.látky (2)'!D18+'43.Návyk.látky (2)'!D23)</f>
        <v>383</v>
      </c>
      <c r="E28" s="371">
        <f t="shared" si="2"/>
        <v>1.2373598681872515</v>
      </c>
    </row>
    <row r="29" spans="1:5" ht="15.95" customHeight="1">
      <c r="A29" s="811"/>
      <c r="B29" s="294">
        <v>2010</v>
      </c>
      <c r="C29" s="71">
        <v>31179</v>
      </c>
      <c r="D29" s="71">
        <v>269</v>
      </c>
      <c r="E29" s="371">
        <f t="shared" si="2"/>
        <v>0.86276019115430258</v>
      </c>
    </row>
    <row r="30" spans="1:5" ht="15.95" customHeight="1" thickBot="1">
      <c r="A30" s="920"/>
      <c r="B30" s="291">
        <v>2011</v>
      </c>
      <c r="C30" s="361">
        <v>30110</v>
      </c>
      <c r="D30" s="361">
        <v>257</v>
      </c>
      <c r="E30" s="372">
        <f t="shared" si="2"/>
        <v>0.85353703088674859</v>
      </c>
    </row>
    <row r="31" spans="1:5" ht="13.5" thickTop="1">
      <c r="A31" s="55"/>
      <c r="D31" s="3"/>
      <c r="E31" s="3"/>
    </row>
    <row r="32" spans="1:5">
      <c r="A32" s="55"/>
    </row>
    <row r="33" spans="1:1">
      <c r="A33" s="55"/>
    </row>
  </sheetData>
  <mergeCells count="12">
    <mergeCell ref="A26:A30"/>
    <mergeCell ref="A1:E1"/>
    <mergeCell ref="A2:E2"/>
    <mergeCell ref="A6:A10"/>
    <mergeCell ref="A3:A5"/>
    <mergeCell ref="B3:B5"/>
    <mergeCell ref="C3:E3"/>
    <mergeCell ref="C4:C5"/>
    <mergeCell ref="D4:E4"/>
    <mergeCell ref="A21:A25"/>
    <mergeCell ref="A11:A15"/>
    <mergeCell ref="A16:A20"/>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45.xml><?xml version="1.0" encoding="utf-8"?>
<worksheet xmlns="http://schemas.openxmlformats.org/spreadsheetml/2006/main" xmlns:r="http://schemas.openxmlformats.org/officeDocument/2006/relationships">
  <sheetPr codeName="List38"/>
  <dimension ref="A1:P33"/>
  <sheetViews>
    <sheetView zoomScaleNormal="100" zoomScaleSheetLayoutView="100" workbookViewId="0">
      <selection activeCell="D18" sqref="D18"/>
    </sheetView>
  </sheetViews>
  <sheetFormatPr defaultRowHeight="12.75"/>
  <cols>
    <col min="1" max="1" width="12.7109375" style="32" customWidth="1"/>
    <col min="2" max="3" width="10.7109375" style="32" customWidth="1"/>
    <col min="4" max="4" width="10.5703125" style="32" bestFit="1" customWidth="1"/>
    <col min="5" max="5" width="10.5703125" style="32" customWidth="1"/>
    <col min="6" max="6" width="10.5703125" style="32" bestFit="1" customWidth="1"/>
    <col min="7" max="7" width="10.5703125" style="32" customWidth="1"/>
    <col min="8" max="8" width="10.5703125" style="32" bestFit="1" customWidth="1"/>
    <col min="9" max="9" width="10.5703125" style="32" customWidth="1"/>
    <col min="10" max="10" width="10.5703125" style="32" bestFit="1" customWidth="1"/>
    <col min="11" max="11" width="10.5703125" style="32" customWidth="1"/>
    <col min="12" max="16384" width="9.140625" style="32"/>
  </cols>
  <sheetData>
    <row r="1" spans="1:16" ht="16.5" customHeight="1">
      <c r="A1" s="833" t="s">
        <v>144</v>
      </c>
      <c r="B1" s="833"/>
      <c r="C1" s="833"/>
      <c r="D1" s="833"/>
      <c r="E1" s="833"/>
      <c r="F1" s="833"/>
      <c r="G1" s="833"/>
      <c r="H1" s="833"/>
      <c r="I1" s="833"/>
      <c r="J1" s="833"/>
      <c r="K1" s="833"/>
    </row>
    <row r="2" spans="1:16" ht="16.5" customHeight="1">
      <c r="A2" s="833" t="s">
        <v>272</v>
      </c>
      <c r="B2" s="833"/>
      <c r="C2" s="833"/>
      <c r="D2" s="833"/>
      <c r="E2" s="833"/>
      <c r="F2" s="833"/>
      <c r="G2" s="833"/>
      <c r="H2" s="833"/>
      <c r="I2" s="833"/>
      <c r="J2" s="833"/>
      <c r="K2" s="833"/>
    </row>
    <row r="3" spans="1:16" ht="20.100000000000001" customHeight="1" thickBot="1">
      <c r="A3" s="925"/>
      <c r="B3" s="925"/>
      <c r="C3" s="925"/>
      <c r="D3" s="925"/>
      <c r="E3" s="925"/>
      <c r="F3" s="925"/>
      <c r="G3" s="925"/>
      <c r="H3" s="925"/>
      <c r="I3" s="925"/>
      <c r="J3" s="925"/>
      <c r="K3" s="925"/>
    </row>
    <row r="4" spans="1:16" ht="18" customHeight="1" thickTop="1">
      <c r="A4" s="931" t="s">
        <v>3</v>
      </c>
      <c r="B4" s="922" t="s">
        <v>145</v>
      </c>
      <c r="C4" s="926" t="s">
        <v>147</v>
      </c>
      <c r="D4" s="926" t="s">
        <v>146</v>
      </c>
      <c r="E4" s="926"/>
      <c r="F4" s="926"/>
      <c r="G4" s="926"/>
      <c r="H4" s="926"/>
      <c r="I4" s="926"/>
      <c r="J4" s="926"/>
      <c r="K4" s="927"/>
    </row>
    <row r="5" spans="1:16" ht="18" customHeight="1">
      <c r="A5" s="932"/>
      <c r="B5" s="923"/>
      <c r="C5" s="928"/>
      <c r="D5" s="921" t="s">
        <v>148</v>
      </c>
      <c r="E5" s="921"/>
      <c r="F5" s="921" t="s">
        <v>150</v>
      </c>
      <c r="G5" s="921"/>
      <c r="H5" s="921" t="s">
        <v>149</v>
      </c>
      <c r="I5" s="921"/>
      <c r="J5" s="921" t="s">
        <v>151</v>
      </c>
      <c r="K5" s="930"/>
    </row>
    <row r="6" spans="1:16" ht="18" customHeight="1" thickBot="1">
      <c r="A6" s="933"/>
      <c r="B6" s="924"/>
      <c r="C6" s="929"/>
      <c r="D6" s="380" t="s">
        <v>213</v>
      </c>
      <c r="E6" s="380" t="s">
        <v>214</v>
      </c>
      <c r="F6" s="381" t="s">
        <v>213</v>
      </c>
      <c r="G6" s="380" t="s">
        <v>214</v>
      </c>
      <c r="H6" s="381" t="s">
        <v>213</v>
      </c>
      <c r="I6" s="380" t="s">
        <v>214</v>
      </c>
      <c r="J6" s="381" t="s">
        <v>213</v>
      </c>
      <c r="K6" s="382" t="s">
        <v>214</v>
      </c>
    </row>
    <row r="7" spans="1:16" ht="20.100000000000001" customHeight="1" thickTop="1">
      <c r="A7" s="385" t="s">
        <v>18</v>
      </c>
      <c r="B7" s="383">
        <v>8.24</v>
      </c>
      <c r="C7" s="396">
        <v>0</v>
      </c>
      <c r="D7" s="378">
        <v>28</v>
      </c>
      <c r="E7" s="378">
        <v>8</v>
      </c>
      <c r="F7" s="379">
        <v>10</v>
      </c>
      <c r="G7" s="378">
        <v>4</v>
      </c>
      <c r="H7" s="378">
        <v>80</v>
      </c>
      <c r="I7" s="378">
        <v>25</v>
      </c>
      <c r="J7" s="378">
        <v>1</v>
      </c>
      <c r="K7" s="392">
        <v>0</v>
      </c>
    </row>
    <row r="8" spans="1:16" ht="20.100000000000001" customHeight="1">
      <c r="A8" s="386" t="s">
        <v>19</v>
      </c>
      <c r="B8" s="384">
        <v>24</v>
      </c>
      <c r="C8" s="135">
        <v>0</v>
      </c>
      <c r="D8" s="160">
        <v>14</v>
      </c>
      <c r="E8" s="160">
        <v>8</v>
      </c>
      <c r="F8" s="136">
        <v>6</v>
      </c>
      <c r="G8" s="160">
        <v>2</v>
      </c>
      <c r="H8" s="160">
        <v>11</v>
      </c>
      <c r="I8" s="160">
        <v>32</v>
      </c>
      <c r="J8" s="160">
        <v>1</v>
      </c>
      <c r="K8" s="393">
        <v>0</v>
      </c>
    </row>
    <row r="9" spans="1:16" ht="20.100000000000001" customHeight="1">
      <c r="A9" s="386" t="s">
        <v>20</v>
      </c>
      <c r="B9" s="384">
        <v>22</v>
      </c>
      <c r="C9" s="135">
        <v>1</v>
      </c>
      <c r="D9" s="160">
        <v>40</v>
      </c>
      <c r="E9" s="160">
        <v>28</v>
      </c>
      <c r="F9" s="136">
        <v>14</v>
      </c>
      <c r="G9" s="160">
        <v>6</v>
      </c>
      <c r="H9" s="160">
        <v>9</v>
      </c>
      <c r="I9" s="160">
        <v>16</v>
      </c>
      <c r="J9" s="160">
        <v>2</v>
      </c>
      <c r="K9" s="393">
        <v>2</v>
      </c>
    </row>
    <row r="10" spans="1:16" ht="20.100000000000001" customHeight="1">
      <c r="A10" s="386" t="s">
        <v>21</v>
      </c>
      <c r="B10" s="384">
        <v>41</v>
      </c>
      <c r="C10" s="135">
        <v>3</v>
      </c>
      <c r="D10" s="160">
        <v>27</v>
      </c>
      <c r="E10" s="160">
        <v>20</v>
      </c>
      <c r="F10" s="136">
        <v>6</v>
      </c>
      <c r="G10" s="160">
        <v>1</v>
      </c>
      <c r="H10" s="160">
        <v>18</v>
      </c>
      <c r="I10" s="160">
        <v>28</v>
      </c>
      <c r="J10" s="160">
        <v>2</v>
      </c>
      <c r="K10" s="393">
        <v>2</v>
      </c>
    </row>
    <row r="11" spans="1:16" ht="20.100000000000001" customHeight="1">
      <c r="A11" s="386" t="s">
        <v>22</v>
      </c>
      <c r="B11" s="384">
        <v>12</v>
      </c>
      <c r="C11" s="137">
        <v>1</v>
      </c>
      <c r="D11" s="160">
        <v>26</v>
      </c>
      <c r="E11" s="160">
        <v>20</v>
      </c>
      <c r="F11" s="136">
        <v>7</v>
      </c>
      <c r="G11" s="160">
        <v>3</v>
      </c>
      <c r="H11" s="160">
        <v>3</v>
      </c>
      <c r="I11" s="160">
        <v>10</v>
      </c>
      <c r="J11" s="160">
        <v>0</v>
      </c>
      <c r="K11" s="393">
        <v>2</v>
      </c>
    </row>
    <row r="12" spans="1:16" ht="20.100000000000001" customHeight="1">
      <c r="A12" s="386" t="s">
        <v>23</v>
      </c>
      <c r="B12" s="384">
        <v>10</v>
      </c>
      <c r="C12" s="135">
        <v>0</v>
      </c>
      <c r="D12" s="160">
        <v>37</v>
      </c>
      <c r="E12" s="160">
        <v>57</v>
      </c>
      <c r="F12" s="136">
        <v>20</v>
      </c>
      <c r="G12" s="160">
        <v>2</v>
      </c>
      <c r="H12" s="160">
        <v>18</v>
      </c>
      <c r="I12" s="160">
        <v>21</v>
      </c>
      <c r="J12" s="160">
        <v>3</v>
      </c>
      <c r="K12" s="393">
        <v>1</v>
      </c>
    </row>
    <row r="13" spans="1:16" ht="20.100000000000001" customHeight="1">
      <c r="A13" s="386" t="s">
        <v>12</v>
      </c>
      <c r="B13" s="384">
        <v>1</v>
      </c>
      <c r="C13" s="135">
        <v>0</v>
      </c>
      <c r="D13" s="160">
        <v>15</v>
      </c>
      <c r="E13" s="160">
        <v>12</v>
      </c>
      <c r="F13" s="136">
        <v>2</v>
      </c>
      <c r="G13" s="160">
        <v>3</v>
      </c>
      <c r="H13" s="160">
        <v>5</v>
      </c>
      <c r="I13" s="160">
        <v>2</v>
      </c>
      <c r="J13" s="160">
        <v>0</v>
      </c>
      <c r="K13" s="393">
        <v>0</v>
      </c>
    </row>
    <row r="14" spans="1:16" ht="20.100000000000001" customHeight="1">
      <c r="A14" s="386" t="s">
        <v>13</v>
      </c>
      <c r="B14" s="384">
        <v>3</v>
      </c>
      <c r="C14" s="135">
        <v>1</v>
      </c>
      <c r="D14" s="160">
        <v>47</v>
      </c>
      <c r="E14" s="160">
        <v>33</v>
      </c>
      <c r="F14" s="136">
        <v>11</v>
      </c>
      <c r="G14" s="160">
        <v>5</v>
      </c>
      <c r="H14" s="160">
        <v>19</v>
      </c>
      <c r="I14" s="160">
        <v>9</v>
      </c>
      <c r="J14" s="160">
        <v>3</v>
      </c>
      <c r="K14" s="393">
        <v>1</v>
      </c>
    </row>
    <row r="15" spans="1:16" ht="20.100000000000001" customHeight="1" thickBot="1">
      <c r="A15" s="387" t="s">
        <v>183</v>
      </c>
      <c r="B15" s="388">
        <v>1</v>
      </c>
      <c r="C15" s="397">
        <v>0</v>
      </c>
      <c r="D15" s="389">
        <v>0</v>
      </c>
      <c r="E15" s="389">
        <v>0</v>
      </c>
      <c r="F15" s="390">
        <v>1</v>
      </c>
      <c r="G15" s="389">
        <v>0</v>
      </c>
      <c r="H15" s="389">
        <v>0</v>
      </c>
      <c r="I15" s="389">
        <v>0</v>
      </c>
      <c r="J15" s="389">
        <v>0</v>
      </c>
      <c r="K15" s="394">
        <v>0</v>
      </c>
    </row>
    <row r="16" spans="1:16" ht="30" customHeight="1" thickTop="1" thickBot="1">
      <c r="A16" s="391" t="s">
        <v>14</v>
      </c>
      <c r="B16" s="200">
        <f>SUM(B7:B15)</f>
        <v>122.24000000000001</v>
      </c>
      <c r="C16" s="398">
        <f>SUM(C7:C15)</f>
        <v>6</v>
      </c>
      <c r="D16" s="192">
        <f>SUM(D7:D15)</f>
        <v>234</v>
      </c>
      <c r="E16" s="192">
        <f t="shared" ref="E16:K16" si="0">SUM(E7:E15)</f>
        <v>186</v>
      </c>
      <c r="F16" s="192">
        <f t="shared" si="0"/>
        <v>77</v>
      </c>
      <c r="G16" s="192">
        <f t="shared" si="0"/>
        <v>26</v>
      </c>
      <c r="H16" s="192">
        <f t="shared" si="0"/>
        <v>163</v>
      </c>
      <c r="I16" s="192">
        <f t="shared" si="0"/>
        <v>143</v>
      </c>
      <c r="J16" s="192">
        <f t="shared" si="0"/>
        <v>12</v>
      </c>
      <c r="K16" s="395">
        <f t="shared" si="0"/>
        <v>8</v>
      </c>
      <c r="L16" s="140"/>
      <c r="N16" s="138"/>
      <c r="O16" s="138"/>
      <c r="P16" s="138"/>
    </row>
    <row r="17" spans="1:11" ht="13.5" thickTop="1">
      <c r="B17" s="139"/>
      <c r="J17" s="140"/>
      <c r="K17" s="140"/>
    </row>
    <row r="27" spans="1:11">
      <c r="A27" s="53"/>
    </row>
    <row r="30" spans="1:11">
      <c r="A30" s="54"/>
    </row>
    <row r="31" spans="1:11">
      <c r="A31" s="56"/>
    </row>
    <row r="32" spans="1:11">
      <c r="A32" s="55"/>
    </row>
    <row r="33" spans="1:1">
      <c r="A33" s="55"/>
    </row>
  </sheetData>
  <mergeCells count="11">
    <mergeCell ref="F5:G5"/>
    <mergeCell ref="H5:I5"/>
    <mergeCell ref="B4:B6"/>
    <mergeCell ref="A1:K1"/>
    <mergeCell ref="A2:K2"/>
    <mergeCell ref="A3:K3"/>
    <mergeCell ref="D4:K4"/>
    <mergeCell ref="C4:C6"/>
    <mergeCell ref="J5:K5"/>
    <mergeCell ref="A4:A6"/>
    <mergeCell ref="D5:E5"/>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46.xml><?xml version="1.0" encoding="utf-8"?>
<worksheet xmlns="http://schemas.openxmlformats.org/spreadsheetml/2006/main" xmlns:r="http://schemas.openxmlformats.org/officeDocument/2006/relationships">
  <dimension ref="A1:P41"/>
  <sheetViews>
    <sheetView zoomScaleNormal="100" zoomScaleSheetLayoutView="100" workbookViewId="0">
      <selection activeCell="D18" sqref="D18"/>
    </sheetView>
  </sheetViews>
  <sheetFormatPr defaultRowHeight="12.75"/>
  <cols>
    <col min="1" max="1" width="12.7109375" style="693" customWidth="1"/>
    <col min="2" max="2" width="13.85546875" style="693" customWidth="1"/>
    <col min="3" max="10" width="10.7109375" style="693" customWidth="1"/>
    <col min="11" max="16384" width="9.140625" style="693"/>
  </cols>
  <sheetData>
    <row r="1" spans="1:11" ht="16.5" customHeight="1">
      <c r="A1" s="938" t="s">
        <v>0</v>
      </c>
      <c r="B1" s="938"/>
      <c r="C1" s="938"/>
      <c r="D1" s="938"/>
      <c r="E1" s="938"/>
      <c r="F1" s="938"/>
      <c r="G1" s="938"/>
      <c r="H1" s="938"/>
      <c r="I1" s="938"/>
      <c r="J1" s="938"/>
    </row>
    <row r="2" spans="1:11" ht="16.5" customHeight="1">
      <c r="A2" s="939" t="s">
        <v>27</v>
      </c>
      <c r="B2" s="939"/>
      <c r="C2" s="939"/>
      <c r="D2" s="939"/>
      <c r="E2" s="939"/>
      <c r="F2" s="939"/>
      <c r="G2" s="939"/>
      <c r="H2" s="939"/>
      <c r="I2" s="939"/>
      <c r="J2" s="939"/>
    </row>
    <row r="3" spans="1:11" ht="16.5" customHeight="1">
      <c r="A3" s="939" t="s">
        <v>273</v>
      </c>
      <c r="B3" s="939"/>
      <c r="C3" s="939"/>
      <c r="D3" s="939"/>
      <c r="E3" s="939"/>
      <c r="F3" s="939"/>
      <c r="G3" s="939"/>
      <c r="H3" s="939"/>
      <c r="I3" s="939"/>
      <c r="J3" s="939"/>
    </row>
    <row r="4" spans="1:11" ht="20.100000000000001" customHeight="1" thickBot="1">
      <c r="A4" s="940"/>
      <c r="B4" s="940"/>
      <c r="C4" s="940"/>
      <c r="D4" s="940"/>
      <c r="E4" s="940"/>
      <c r="F4" s="940"/>
      <c r="G4" s="940"/>
      <c r="H4" s="940"/>
      <c r="I4" s="940"/>
      <c r="J4" s="940"/>
    </row>
    <row r="5" spans="1:11" ht="16.5" customHeight="1" thickTop="1">
      <c r="A5" s="941" t="s">
        <v>3</v>
      </c>
      <c r="B5" s="944" t="s">
        <v>28</v>
      </c>
      <c r="C5" s="947" t="s">
        <v>122</v>
      </c>
      <c r="D5" s="947"/>
      <c r="E5" s="947"/>
      <c r="F5" s="947"/>
      <c r="G5" s="947"/>
      <c r="H5" s="947"/>
      <c r="I5" s="947"/>
      <c r="J5" s="948"/>
    </row>
    <row r="6" spans="1:11" ht="16.5" customHeight="1">
      <c r="A6" s="942"/>
      <c r="B6" s="945"/>
      <c r="C6" s="949" t="s">
        <v>202</v>
      </c>
      <c r="D6" s="949"/>
      <c r="E6" s="949"/>
      <c r="F6" s="935"/>
      <c r="G6" s="949" t="s">
        <v>203</v>
      </c>
      <c r="H6" s="935"/>
      <c r="I6" s="949"/>
      <c r="J6" s="937"/>
    </row>
    <row r="7" spans="1:11" ht="16.5" customHeight="1">
      <c r="A7" s="942"/>
      <c r="B7" s="945"/>
      <c r="C7" s="950" t="s">
        <v>29</v>
      </c>
      <c r="D7" s="934" t="s">
        <v>205</v>
      </c>
      <c r="E7" s="934"/>
      <c r="F7" s="935"/>
      <c r="G7" s="934" t="s">
        <v>29</v>
      </c>
      <c r="H7" s="935" t="s">
        <v>205</v>
      </c>
      <c r="I7" s="934"/>
      <c r="J7" s="937"/>
    </row>
    <row r="8" spans="1:11" ht="29.25" customHeight="1" thickBot="1">
      <c r="A8" s="943"/>
      <c r="B8" s="946"/>
      <c r="C8" s="951"/>
      <c r="D8" s="694" t="s">
        <v>204</v>
      </c>
      <c r="E8" s="694" t="s">
        <v>30</v>
      </c>
      <c r="F8" s="695" t="s">
        <v>206</v>
      </c>
      <c r="G8" s="936"/>
      <c r="H8" s="695" t="s">
        <v>204</v>
      </c>
      <c r="I8" s="694" t="s">
        <v>30</v>
      </c>
      <c r="J8" s="696" t="s">
        <v>206</v>
      </c>
    </row>
    <row r="9" spans="1:11" ht="20.100000000000001" customHeight="1" thickTop="1">
      <c r="A9" s="697" t="s">
        <v>18</v>
      </c>
      <c r="B9" s="698">
        <v>506</v>
      </c>
      <c r="C9" s="699">
        <v>95</v>
      </c>
      <c r="D9" s="699">
        <v>13</v>
      </c>
      <c r="E9" s="699">
        <v>17</v>
      </c>
      <c r="F9" s="700">
        <v>65</v>
      </c>
      <c r="G9" s="699">
        <v>348</v>
      </c>
      <c r="H9" s="700">
        <v>106</v>
      </c>
      <c r="I9" s="699">
        <v>80</v>
      </c>
      <c r="J9" s="701">
        <v>162</v>
      </c>
      <c r="K9" s="702"/>
    </row>
    <row r="10" spans="1:11" ht="20.100000000000001" customHeight="1">
      <c r="A10" s="703" t="s">
        <v>19</v>
      </c>
      <c r="B10" s="704">
        <v>235</v>
      </c>
      <c r="C10" s="705">
        <v>79</v>
      </c>
      <c r="D10" s="705">
        <v>37</v>
      </c>
      <c r="E10" s="705">
        <v>13</v>
      </c>
      <c r="F10" s="706">
        <v>29</v>
      </c>
      <c r="G10" s="705">
        <v>133</v>
      </c>
      <c r="H10" s="706">
        <v>67</v>
      </c>
      <c r="I10" s="705">
        <v>33</v>
      </c>
      <c r="J10" s="707">
        <v>33</v>
      </c>
      <c r="K10" s="702"/>
    </row>
    <row r="11" spans="1:11" ht="20.100000000000001" customHeight="1">
      <c r="A11" s="703" t="s">
        <v>20</v>
      </c>
      <c r="B11" s="704">
        <v>291</v>
      </c>
      <c r="C11" s="705">
        <v>144</v>
      </c>
      <c r="D11" s="705">
        <v>44</v>
      </c>
      <c r="E11" s="705">
        <v>19</v>
      </c>
      <c r="F11" s="706">
        <v>81</v>
      </c>
      <c r="G11" s="705">
        <v>88</v>
      </c>
      <c r="H11" s="706">
        <v>29</v>
      </c>
      <c r="I11" s="705">
        <v>10</v>
      </c>
      <c r="J11" s="707">
        <v>49</v>
      </c>
      <c r="K11" s="702"/>
    </row>
    <row r="12" spans="1:11" ht="20.100000000000001" customHeight="1">
      <c r="A12" s="703" t="s">
        <v>21</v>
      </c>
      <c r="B12" s="704">
        <v>209</v>
      </c>
      <c r="C12" s="705">
        <v>101</v>
      </c>
      <c r="D12" s="705">
        <v>21</v>
      </c>
      <c r="E12" s="705">
        <v>4</v>
      </c>
      <c r="F12" s="706">
        <v>76</v>
      </c>
      <c r="G12" s="705">
        <v>86</v>
      </c>
      <c r="H12" s="706">
        <v>25</v>
      </c>
      <c r="I12" s="705">
        <v>3</v>
      </c>
      <c r="J12" s="707">
        <v>58</v>
      </c>
      <c r="K12" s="702"/>
    </row>
    <row r="13" spans="1:11" ht="20.100000000000001" customHeight="1">
      <c r="A13" s="703" t="s">
        <v>22</v>
      </c>
      <c r="B13" s="704">
        <v>42</v>
      </c>
      <c r="C13" s="705">
        <v>31</v>
      </c>
      <c r="D13" s="705">
        <v>9</v>
      </c>
      <c r="E13" s="705">
        <v>8</v>
      </c>
      <c r="F13" s="706">
        <v>14</v>
      </c>
      <c r="G13" s="705">
        <v>3</v>
      </c>
      <c r="H13" s="706">
        <v>1</v>
      </c>
      <c r="I13" s="705">
        <v>2</v>
      </c>
      <c r="J13" s="707">
        <v>0</v>
      </c>
      <c r="K13" s="702"/>
    </row>
    <row r="14" spans="1:11" ht="20.100000000000001" customHeight="1">
      <c r="A14" s="703" t="s">
        <v>23</v>
      </c>
      <c r="B14" s="704">
        <v>157</v>
      </c>
      <c r="C14" s="705">
        <v>78</v>
      </c>
      <c r="D14" s="705">
        <v>7</v>
      </c>
      <c r="E14" s="705">
        <v>9</v>
      </c>
      <c r="F14" s="706">
        <v>62</v>
      </c>
      <c r="G14" s="705">
        <v>31</v>
      </c>
      <c r="H14" s="706">
        <v>3</v>
      </c>
      <c r="I14" s="705">
        <v>4</v>
      </c>
      <c r="J14" s="707">
        <v>24</v>
      </c>
      <c r="K14" s="702"/>
    </row>
    <row r="15" spans="1:11" ht="20.100000000000001" customHeight="1">
      <c r="A15" s="703" t="s">
        <v>12</v>
      </c>
      <c r="B15" s="704">
        <v>102</v>
      </c>
      <c r="C15" s="705">
        <v>78</v>
      </c>
      <c r="D15" s="705">
        <v>31</v>
      </c>
      <c r="E15" s="705">
        <v>8</v>
      </c>
      <c r="F15" s="708">
        <v>39</v>
      </c>
      <c r="G15" s="705">
        <v>7</v>
      </c>
      <c r="H15" s="708">
        <v>4</v>
      </c>
      <c r="I15" s="705">
        <v>1</v>
      </c>
      <c r="J15" s="709">
        <v>2</v>
      </c>
      <c r="K15" s="702"/>
    </row>
    <row r="16" spans="1:11" ht="20.100000000000001" customHeight="1">
      <c r="A16" s="703" t="s">
        <v>13</v>
      </c>
      <c r="B16" s="704">
        <v>148</v>
      </c>
      <c r="C16" s="705">
        <v>78</v>
      </c>
      <c r="D16" s="705">
        <v>1</v>
      </c>
      <c r="E16" s="705">
        <v>33</v>
      </c>
      <c r="F16" s="705">
        <v>44</v>
      </c>
      <c r="G16" s="705">
        <v>38</v>
      </c>
      <c r="H16" s="705">
        <v>0</v>
      </c>
      <c r="I16" s="705">
        <v>14</v>
      </c>
      <c r="J16" s="710">
        <v>24</v>
      </c>
      <c r="K16" s="702"/>
    </row>
    <row r="17" spans="1:11" ht="20.100000000000001" customHeight="1" thickBot="1">
      <c r="A17" s="711" t="s">
        <v>183</v>
      </c>
      <c r="B17" s="712">
        <v>3</v>
      </c>
      <c r="C17" s="713">
        <v>1</v>
      </c>
      <c r="D17" s="713">
        <v>0</v>
      </c>
      <c r="E17" s="713">
        <v>0</v>
      </c>
      <c r="F17" s="713">
        <v>1</v>
      </c>
      <c r="G17" s="713">
        <v>2</v>
      </c>
      <c r="H17" s="713">
        <v>0</v>
      </c>
      <c r="I17" s="713">
        <v>0</v>
      </c>
      <c r="J17" s="714">
        <v>2</v>
      </c>
      <c r="K17" s="702"/>
    </row>
    <row r="18" spans="1:11" ht="30" customHeight="1" thickTop="1" thickBot="1">
      <c r="A18" s="715" t="s">
        <v>14</v>
      </c>
      <c r="B18" s="716">
        <f>SUM(B9:B17)</f>
        <v>1693</v>
      </c>
      <c r="C18" s="717">
        <f t="shared" ref="C18:J18" si="0">SUM(C9:C17)</f>
        <v>685</v>
      </c>
      <c r="D18" s="717">
        <f t="shared" si="0"/>
        <v>163</v>
      </c>
      <c r="E18" s="717">
        <f t="shared" si="0"/>
        <v>111</v>
      </c>
      <c r="F18" s="717">
        <f t="shared" si="0"/>
        <v>411</v>
      </c>
      <c r="G18" s="717">
        <f t="shared" si="0"/>
        <v>736</v>
      </c>
      <c r="H18" s="717">
        <f t="shared" si="0"/>
        <v>235</v>
      </c>
      <c r="I18" s="717">
        <f t="shared" si="0"/>
        <v>147</v>
      </c>
      <c r="J18" s="718">
        <f t="shared" si="0"/>
        <v>354</v>
      </c>
      <c r="K18" s="702"/>
    </row>
    <row r="19" spans="1:11" ht="16.5" customHeight="1" thickTop="1">
      <c r="A19" s="719"/>
      <c r="B19" s="720"/>
      <c r="C19" s="720"/>
      <c r="D19" s="719"/>
      <c r="E19" s="719"/>
      <c r="F19" s="719"/>
      <c r="G19" s="719"/>
      <c r="H19" s="719"/>
      <c r="I19" s="719"/>
      <c r="J19" s="719"/>
    </row>
    <row r="20" spans="1:11" ht="16.5" customHeight="1">
      <c r="A20" s="721" t="s">
        <v>31</v>
      </c>
      <c r="B20" s="721" t="s">
        <v>32</v>
      </c>
      <c r="C20" s="721"/>
      <c r="D20" s="719"/>
      <c r="E20" s="719"/>
      <c r="F20" s="719"/>
      <c r="G20" s="719"/>
      <c r="H20" s="719"/>
      <c r="I20" s="719"/>
      <c r="J20" s="719"/>
    </row>
    <row r="21" spans="1:11">
      <c r="A21" s="721" t="s">
        <v>207</v>
      </c>
      <c r="B21" s="721" t="s">
        <v>208</v>
      </c>
      <c r="C21" s="721"/>
    </row>
    <row r="22" spans="1:11">
      <c r="D22" s="702"/>
      <c r="E22" s="702"/>
      <c r="G22" s="702"/>
    </row>
    <row r="23" spans="1:11">
      <c r="C23" s="702"/>
      <c r="G23" s="702"/>
    </row>
    <row r="24" spans="1:11">
      <c r="I24" s="693" t="s">
        <v>33</v>
      </c>
    </row>
    <row r="26" spans="1:11">
      <c r="A26" s="722"/>
    </row>
    <row r="29" spans="1:11">
      <c r="A29" s="723"/>
    </row>
    <row r="30" spans="1:11">
      <c r="A30" s="724"/>
    </row>
    <row r="31" spans="1:11">
      <c r="A31" s="724"/>
    </row>
    <row r="32" spans="1:11">
      <c r="A32" s="724"/>
    </row>
    <row r="37" spans="7:16">
      <c r="G37" s="693" t="s">
        <v>33</v>
      </c>
    </row>
    <row r="41" spans="7:16">
      <c r="P41" s="693" t="s">
        <v>33</v>
      </c>
    </row>
  </sheetData>
  <mergeCells count="13">
    <mergeCell ref="D7:F7"/>
    <mergeCell ref="G7:G8"/>
    <mergeCell ref="H7:J7"/>
    <mergeCell ref="A1:J1"/>
    <mergeCell ref="A2:J2"/>
    <mergeCell ref="A3:J3"/>
    <mergeCell ref="A4:J4"/>
    <mergeCell ref="A5:A8"/>
    <mergeCell ref="B5:B8"/>
    <mergeCell ref="C5:J5"/>
    <mergeCell ref="C6:F6"/>
    <mergeCell ref="G6:J6"/>
    <mergeCell ref="C7:C8"/>
  </mergeCells>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47.xml><?xml version="1.0" encoding="utf-8"?>
<worksheet xmlns="http://schemas.openxmlformats.org/spreadsheetml/2006/main" xmlns:r="http://schemas.openxmlformats.org/officeDocument/2006/relationships">
  <dimension ref="A1:J31"/>
  <sheetViews>
    <sheetView zoomScaleNormal="100" zoomScaleSheetLayoutView="100" workbookViewId="0">
      <selection activeCell="D18" sqref="D18"/>
    </sheetView>
  </sheetViews>
  <sheetFormatPr defaultRowHeight="12.75"/>
  <cols>
    <col min="1" max="1" width="12.7109375" style="693" customWidth="1"/>
    <col min="2" max="2" width="15.7109375" style="693" customWidth="1"/>
    <col min="3" max="6" width="18.7109375" style="693" customWidth="1"/>
    <col min="7" max="8" width="9.140625" style="693"/>
    <col min="9" max="10" width="10.85546875" style="693" bestFit="1" customWidth="1"/>
    <col min="11" max="16384" width="9.140625" style="693"/>
  </cols>
  <sheetData>
    <row r="1" spans="1:10" ht="16.5" customHeight="1">
      <c r="A1" s="952" t="s">
        <v>34</v>
      </c>
      <c r="B1" s="952"/>
      <c r="C1" s="952"/>
      <c r="D1" s="952"/>
      <c r="E1" s="952"/>
      <c r="F1" s="952"/>
    </row>
    <row r="2" spans="1:10" ht="16.5" customHeight="1">
      <c r="A2" s="952" t="s">
        <v>35</v>
      </c>
      <c r="B2" s="952"/>
      <c r="C2" s="952"/>
      <c r="D2" s="952"/>
      <c r="E2" s="952"/>
      <c r="F2" s="952"/>
    </row>
    <row r="3" spans="1:10" ht="16.5" customHeight="1">
      <c r="A3" s="952" t="s">
        <v>274</v>
      </c>
      <c r="B3" s="952"/>
      <c r="C3" s="952"/>
      <c r="D3" s="952"/>
      <c r="E3" s="952"/>
      <c r="F3" s="952"/>
    </row>
    <row r="4" spans="1:10" ht="20.100000000000001" customHeight="1" thickBot="1">
      <c r="A4" s="953"/>
      <c r="B4" s="953"/>
      <c r="C4" s="953"/>
      <c r="D4" s="953"/>
      <c r="E4" s="953"/>
      <c r="F4" s="953"/>
    </row>
    <row r="5" spans="1:10" ht="27.95" customHeight="1" thickTop="1">
      <c r="A5" s="941" t="s">
        <v>3</v>
      </c>
      <c r="B5" s="944" t="s">
        <v>281</v>
      </c>
      <c r="C5" s="947" t="s">
        <v>157</v>
      </c>
      <c r="D5" s="947"/>
      <c r="E5" s="947"/>
      <c r="F5" s="948"/>
    </row>
    <row r="6" spans="1:10" ht="20.100000000000001" customHeight="1">
      <c r="A6" s="942"/>
      <c r="B6" s="945"/>
      <c r="C6" s="934" t="s">
        <v>212</v>
      </c>
      <c r="D6" s="934"/>
      <c r="E6" s="934" t="s">
        <v>30</v>
      </c>
      <c r="F6" s="937" t="s">
        <v>197</v>
      </c>
    </row>
    <row r="7" spans="1:10" ht="70.5" customHeight="1" thickBot="1">
      <c r="A7" s="943"/>
      <c r="B7" s="946"/>
      <c r="C7" s="694" t="s">
        <v>195</v>
      </c>
      <c r="D7" s="694" t="s">
        <v>196</v>
      </c>
      <c r="E7" s="936"/>
      <c r="F7" s="954"/>
    </row>
    <row r="8" spans="1:10" ht="18" customHeight="1" thickTop="1">
      <c r="A8" s="697" t="s">
        <v>18</v>
      </c>
      <c r="B8" s="725">
        <v>535</v>
      </c>
      <c r="C8" s="726">
        <v>3</v>
      </c>
      <c r="D8" s="726">
        <v>5</v>
      </c>
      <c r="E8" s="727">
        <v>165</v>
      </c>
      <c r="F8" s="728">
        <v>270</v>
      </c>
    </row>
    <row r="9" spans="1:10" ht="18" customHeight="1">
      <c r="A9" s="703" t="s">
        <v>19</v>
      </c>
      <c r="B9" s="729">
        <v>358</v>
      </c>
      <c r="C9" s="730">
        <v>2</v>
      </c>
      <c r="D9" s="730">
        <v>0</v>
      </c>
      <c r="E9" s="731">
        <v>85</v>
      </c>
      <c r="F9" s="732">
        <v>170</v>
      </c>
      <c r="G9" s="733"/>
      <c r="H9" s="733"/>
      <c r="I9" s="733"/>
      <c r="J9" s="733"/>
    </row>
    <row r="10" spans="1:10" ht="18" customHeight="1">
      <c r="A10" s="703" t="s">
        <v>20</v>
      </c>
      <c r="B10" s="729">
        <v>705</v>
      </c>
      <c r="C10" s="730">
        <v>2</v>
      </c>
      <c r="D10" s="730">
        <v>2</v>
      </c>
      <c r="E10" s="731">
        <v>162</v>
      </c>
      <c r="F10" s="732">
        <v>347</v>
      </c>
    </row>
    <row r="11" spans="1:10" ht="18" customHeight="1">
      <c r="A11" s="703" t="s">
        <v>21</v>
      </c>
      <c r="B11" s="729">
        <v>362</v>
      </c>
      <c r="C11" s="730">
        <v>4</v>
      </c>
      <c r="D11" s="730">
        <v>2</v>
      </c>
      <c r="E11" s="731">
        <v>86</v>
      </c>
      <c r="F11" s="732">
        <v>203</v>
      </c>
    </row>
    <row r="12" spans="1:10" ht="18" customHeight="1">
      <c r="A12" s="703" t="s">
        <v>22</v>
      </c>
      <c r="B12" s="729">
        <v>252</v>
      </c>
      <c r="C12" s="730">
        <v>6</v>
      </c>
      <c r="D12" s="730">
        <v>2</v>
      </c>
      <c r="E12" s="731">
        <v>55</v>
      </c>
      <c r="F12" s="732">
        <v>150</v>
      </c>
    </row>
    <row r="13" spans="1:10" ht="18" customHeight="1">
      <c r="A13" s="703" t="s">
        <v>23</v>
      </c>
      <c r="B13" s="729">
        <v>217</v>
      </c>
      <c r="C13" s="730">
        <v>5</v>
      </c>
      <c r="D13" s="730">
        <v>1</v>
      </c>
      <c r="E13" s="731">
        <v>72</v>
      </c>
      <c r="F13" s="732">
        <v>76</v>
      </c>
    </row>
    <row r="14" spans="1:10" ht="18" customHeight="1">
      <c r="A14" s="703" t="s">
        <v>12</v>
      </c>
      <c r="B14" s="729">
        <v>387</v>
      </c>
      <c r="C14" s="730">
        <v>7</v>
      </c>
      <c r="D14" s="730">
        <v>8</v>
      </c>
      <c r="E14" s="731">
        <v>91</v>
      </c>
      <c r="F14" s="732">
        <v>188</v>
      </c>
    </row>
    <row r="15" spans="1:10" ht="18" customHeight="1">
      <c r="A15" s="703" t="s">
        <v>13</v>
      </c>
      <c r="B15" s="729">
        <v>311</v>
      </c>
      <c r="C15" s="730">
        <v>5</v>
      </c>
      <c r="D15" s="730">
        <v>2</v>
      </c>
      <c r="E15" s="731">
        <v>173</v>
      </c>
      <c r="F15" s="732">
        <v>75</v>
      </c>
    </row>
    <row r="16" spans="1:10" ht="18" customHeight="1" thickBot="1">
      <c r="A16" s="711" t="s">
        <v>183</v>
      </c>
      <c r="B16" s="734">
        <v>17</v>
      </c>
      <c r="C16" s="735">
        <v>0</v>
      </c>
      <c r="D16" s="735">
        <v>0</v>
      </c>
      <c r="E16" s="736">
        <v>10</v>
      </c>
      <c r="F16" s="737">
        <v>4</v>
      </c>
    </row>
    <row r="17" spans="1:6" ht="20.100000000000001" customHeight="1" thickTop="1" thickBot="1">
      <c r="A17" s="715" t="s">
        <v>14</v>
      </c>
      <c r="B17" s="738">
        <f>SUM(B8:B16)</f>
        <v>3144</v>
      </c>
      <c r="C17" s="739">
        <f>SUM(C8:C16)</f>
        <v>34</v>
      </c>
      <c r="D17" s="739">
        <f>SUM(D8:D16)</f>
        <v>22</v>
      </c>
      <c r="E17" s="740">
        <f>SUM(E8:E16)</f>
        <v>899</v>
      </c>
      <c r="F17" s="741">
        <f>SUM(F8:F16)</f>
        <v>1483</v>
      </c>
    </row>
    <row r="18" spans="1:6" ht="13.5" thickTop="1"/>
    <row r="19" spans="1:6">
      <c r="C19" s="702"/>
    </row>
    <row r="20" spans="1:6">
      <c r="B20" s="702"/>
    </row>
    <row r="25" spans="1:6">
      <c r="A25" s="722"/>
    </row>
    <row r="28" spans="1:6">
      <c r="A28" s="723"/>
    </row>
    <row r="29" spans="1:6">
      <c r="A29" s="724"/>
    </row>
    <row r="30" spans="1:6">
      <c r="A30" s="724"/>
    </row>
    <row r="31" spans="1:6">
      <c r="A31" s="724"/>
    </row>
  </sheetData>
  <mergeCells count="10">
    <mergeCell ref="A1:F1"/>
    <mergeCell ref="A2:F2"/>
    <mergeCell ref="A3:F3"/>
    <mergeCell ref="A4:F4"/>
    <mergeCell ref="A5:A7"/>
    <mergeCell ref="B5:B7"/>
    <mergeCell ref="C5:F5"/>
    <mergeCell ref="C6:D6"/>
    <mergeCell ref="E6:E7"/>
    <mergeCell ref="F6:F7"/>
  </mergeCells>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48.xml><?xml version="1.0" encoding="utf-8"?>
<worksheet xmlns="http://schemas.openxmlformats.org/spreadsheetml/2006/main" xmlns:r="http://schemas.openxmlformats.org/officeDocument/2006/relationships">
  <dimension ref="A1:R31"/>
  <sheetViews>
    <sheetView zoomScaleNormal="100" zoomScaleSheetLayoutView="100" workbookViewId="0">
      <selection activeCell="D18" sqref="D18"/>
    </sheetView>
  </sheetViews>
  <sheetFormatPr defaultRowHeight="12.75"/>
  <cols>
    <col min="1" max="1" width="6.7109375" style="693" customWidth="1"/>
    <col min="2" max="2" width="12" style="693" customWidth="1"/>
    <col min="3" max="3" width="8.42578125" style="693" customWidth="1"/>
    <col min="4" max="4" width="7.7109375" style="770" customWidth="1"/>
    <col min="5" max="5" width="8.42578125" style="693" customWidth="1"/>
    <col min="6" max="16" width="7.7109375" style="693" customWidth="1"/>
    <col min="17" max="16384" width="9.140625" style="693"/>
  </cols>
  <sheetData>
    <row r="1" spans="1:18" ht="16.5" customHeight="1">
      <c r="A1" s="956" t="s">
        <v>36</v>
      </c>
      <c r="B1" s="956"/>
      <c r="C1" s="956"/>
      <c r="D1" s="956"/>
      <c r="E1" s="956"/>
      <c r="F1" s="956"/>
      <c r="G1" s="956"/>
      <c r="H1" s="956"/>
      <c r="I1" s="956"/>
      <c r="J1" s="956"/>
      <c r="K1" s="956"/>
      <c r="L1" s="956"/>
      <c r="M1" s="956"/>
      <c r="N1" s="956"/>
      <c r="O1" s="956"/>
      <c r="P1" s="956"/>
    </row>
    <row r="2" spans="1:18" ht="16.5" customHeight="1">
      <c r="A2" s="957" t="s">
        <v>275</v>
      </c>
      <c r="B2" s="957"/>
      <c r="C2" s="957"/>
      <c r="D2" s="957"/>
      <c r="E2" s="957"/>
      <c r="F2" s="957"/>
      <c r="G2" s="957"/>
      <c r="H2" s="957"/>
      <c r="I2" s="957"/>
      <c r="J2" s="957"/>
      <c r="K2" s="957"/>
      <c r="L2" s="957"/>
      <c r="M2" s="957"/>
      <c r="N2" s="957"/>
      <c r="O2" s="957"/>
      <c r="P2" s="957"/>
    </row>
    <row r="3" spans="1:18" ht="16.5" customHeight="1">
      <c r="A3" s="957" t="s">
        <v>37</v>
      </c>
      <c r="B3" s="957"/>
      <c r="C3" s="957"/>
      <c r="D3" s="957"/>
      <c r="E3" s="957"/>
      <c r="F3" s="957"/>
      <c r="G3" s="957"/>
      <c r="H3" s="957"/>
      <c r="I3" s="957"/>
      <c r="J3" s="957"/>
      <c r="K3" s="957"/>
      <c r="L3" s="957"/>
      <c r="M3" s="957"/>
      <c r="N3" s="957"/>
      <c r="O3" s="957"/>
      <c r="P3" s="957"/>
    </row>
    <row r="4" spans="1:18" ht="20.100000000000001" customHeight="1" thickBot="1">
      <c r="A4" s="940"/>
      <c r="B4" s="940"/>
      <c r="C4" s="940"/>
      <c r="D4" s="940"/>
      <c r="E4" s="940"/>
      <c r="F4" s="940"/>
      <c r="G4" s="940"/>
      <c r="H4" s="940"/>
      <c r="I4" s="940"/>
      <c r="J4" s="940"/>
      <c r="K4" s="940"/>
      <c r="L4" s="940"/>
      <c r="M4" s="940"/>
      <c r="N4" s="940"/>
      <c r="O4" s="940"/>
      <c r="P4" s="940"/>
    </row>
    <row r="5" spans="1:18" ht="20.100000000000001" customHeight="1" thickTop="1">
      <c r="A5" s="941" t="s">
        <v>3</v>
      </c>
      <c r="B5" s="944" t="s">
        <v>158</v>
      </c>
      <c r="C5" s="947" t="s">
        <v>38</v>
      </c>
      <c r="D5" s="947"/>
      <c r="E5" s="947"/>
      <c r="F5" s="947"/>
      <c r="G5" s="947"/>
      <c r="H5" s="947"/>
      <c r="I5" s="947"/>
      <c r="J5" s="947"/>
      <c r="K5" s="947"/>
      <c r="L5" s="947"/>
      <c r="M5" s="947"/>
      <c r="N5" s="947"/>
      <c r="O5" s="947"/>
      <c r="P5" s="948"/>
    </row>
    <row r="6" spans="1:18" ht="20.100000000000001" customHeight="1">
      <c r="A6" s="942"/>
      <c r="B6" s="945"/>
      <c r="C6" s="958" t="s">
        <v>198</v>
      </c>
      <c r="D6" s="958"/>
      <c r="E6" s="934" t="s">
        <v>199</v>
      </c>
      <c r="F6" s="959"/>
      <c r="G6" s="934" t="s">
        <v>200</v>
      </c>
      <c r="H6" s="934"/>
      <c r="I6" s="934"/>
      <c r="J6" s="934"/>
      <c r="K6" s="934"/>
      <c r="L6" s="934"/>
      <c r="M6" s="934" t="s">
        <v>39</v>
      </c>
      <c r="N6" s="934"/>
      <c r="O6" s="934" t="s">
        <v>40</v>
      </c>
      <c r="P6" s="960"/>
    </row>
    <row r="7" spans="1:18" ht="20.100000000000001" customHeight="1">
      <c r="A7" s="942"/>
      <c r="B7" s="945"/>
      <c r="C7" s="958"/>
      <c r="D7" s="958"/>
      <c r="E7" s="934"/>
      <c r="F7" s="959"/>
      <c r="G7" s="961" t="s">
        <v>41</v>
      </c>
      <c r="H7" s="959"/>
      <c r="I7" s="934" t="s">
        <v>42</v>
      </c>
      <c r="J7" s="959"/>
      <c r="K7" s="961" t="s">
        <v>201</v>
      </c>
      <c r="L7" s="961"/>
      <c r="M7" s="934"/>
      <c r="N7" s="934"/>
      <c r="O7" s="934"/>
      <c r="P7" s="960"/>
    </row>
    <row r="8" spans="1:18" ht="20.100000000000001" customHeight="1" thickBot="1">
      <c r="A8" s="943"/>
      <c r="B8" s="946"/>
      <c r="C8" s="694" t="s">
        <v>43</v>
      </c>
      <c r="D8" s="694" t="s">
        <v>44</v>
      </c>
      <c r="E8" s="694" t="s">
        <v>43</v>
      </c>
      <c r="F8" s="695" t="s">
        <v>44</v>
      </c>
      <c r="G8" s="694" t="s">
        <v>43</v>
      </c>
      <c r="H8" s="695" t="s">
        <v>44</v>
      </c>
      <c r="I8" s="694" t="s">
        <v>43</v>
      </c>
      <c r="J8" s="695" t="s">
        <v>44</v>
      </c>
      <c r="K8" s="694" t="s">
        <v>43</v>
      </c>
      <c r="L8" s="694" t="s">
        <v>44</v>
      </c>
      <c r="M8" s="694" t="s">
        <v>43</v>
      </c>
      <c r="N8" s="694" t="s">
        <v>44</v>
      </c>
      <c r="O8" s="694" t="s">
        <v>43</v>
      </c>
      <c r="P8" s="742" t="s">
        <v>44</v>
      </c>
    </row>
    <row r="9" spans="1:18" ht="20.100000000000001" customHeight="1" thickTop="1">
      <c r="A9" s="697" t="s">
        <v>18</v>
      </c>
      <c r="B9" s="698">
        <f>C9+E9+G9+I9+K9+M9+O9</f>
        <v>717</v>
      </c>
      <c r="C9" s="743">
        <v>345</v>
      </c>
      <c r="D9" s="744">
        <f>C9/B9%</f>
        <v>48.11715481171548</v>
      </c>
      <c r="E9" s="745">
        <v>158</v>
      </c>
      <c r="F9" s="746">
        <f>E9/B9%</f>
        <v>22.036262203626222</v>
      </c>
      <c r="G9" s="747">
        <v>12</v>
      </c>
      <c r="H9" s="746">
        <f>G9/B9%</f>
        <v>1.6736401673640167</v>
      </c>
      <c r="I9" s="745">
        <v>20</v>
      </c>
      <c r="J9" s="746">
        <f>I9/B9%</f>
        <v>2.7894002789400281</v>
      </c>
      <c r="K9" s="745">
        <v>52</v>
      </c>
      <c r="L9" s="744">
        <f>K9/B9%</f>
        <v>7.2524407252440728</v>
      </c>
      <c r="M9" s="745">
        <v>26</v>
      </c>
      <c r="N9" s="744">
        <f>M9/B9%</f>
        <v>3.6262203626220364</v>
      </c>
      <c r="O9" s="745">
        <v>104</v>
      </c>
      <c r="P9" s="748">
        <f>O9/B9%</f>
        <v>14.504881450488146</v>
      </c>
      <c r="Q9" s="749"/>
      <c r="R9" s="749"/>
    </row>
    <row r="10" spans="1:18" ht="20.100000000000001" customHeight="1">
      <c r="A10" s="703" t="s">
        <v>19</v>
      </c>
      <c r="B10" s="704">
        <f>C10+E10+G10+I10+K10+M10+O10</f>
        <v>548</v>
      </c>
      <c r="C10" s="750">
        <v>233</v>
      </c>
      <c r="D10" s="751">
        <f t="shared" ref="D10:D17" si="0">C10/B10%</f>
        <v>42.518248175182478</v>
      </c>
      <c r="E10" s="752">
        <v>204</v>
      </c>
      <c r="F10" s="753">
        <f t="shared" ref="F10:F17" si="1">E10/B10%</f>
        <v>37.226277372262771</v>
      </c>
      <c r="G10" s="754">
        <v>7</v>
      </c>
      <c r="H10" s="753">
        <f t="shared" ref="H10:H17" si="2">G10/B10%</f>
        <v>1.2773722627737225</v>
      </c>
      <c r="I10" s="752">
        <v>9</v>
      </c>
      <c r="J10" s="753">
        <f t="shared" ref="J10:J17" si="3">I10/B10%</f>
        <v>1.6423357664233575</v>
      </c>
      <c r="K10" s="752">
        <v>17</v>
      </c>
      <c r="L10" s="751">
        <f t="shared" ref="L10:L17" si="4">K10/B10%</f>
        <v>3.1021897810218975</v>
      </c>
      <c r="M10" s="752">
        <v>12</v>
      </c>
      <c r="N10" s="751">
        <f t="shared" ref="N10:N17" si="5">M10/B10%</f>
        <v>2.1897810218978102</v>
      </c>
      <c r="O10" s="752">
        <v>66</v>
      </c>
      <c r="P10" s="755">
        <f t="shared" ref="P10:P17" si="6">O10/B10%</f>
        <v>12.043795620437955</v>
      </c>
      <c r="Q10" s="749"/>
      <c r="R10" s="749"/>
    </row>
    <row r="11" spans="1:18" ht="20.100000000000001" customHeight="1">
      <c r="A11" s="703" t="s">
        <v>20</v>
      </c>
      <c r="B11" s="704">
        <f t="shared" ref="B11:B16" si="7">C11+E11+G11+I11+K11+M11+O11</f>
        <v>517</v>
      </c>
      <c r="C11" s="750">
        <v>322</v>
      </c>
      <c r="D11" s="751">
        <f t="shared" si="0"/>
        <v>62.282398452611218</v>
      </c>
      <c r="E11" s="752">
        <v>49</v>
      </c>
      <c r="F11" s="753">
        <f t="shared" si="1"/>
        <v>9.4777562862669242</v>
      </c>
      <c r="G11" s="754">
        <v>9</v>
      </c>
      <c r="H11" s="753">
        <f t="shared" si="2"/>
        <v>1.7408123791102514</v>
      </c>
      <c r="I11" s="752">
        <v>20</v>
      </c>
      <c r="J11" s="753">
        <f t="shared" si="3"/>
        <v>3.8684719535783367</v>
      </c>
      <c r="K11" s="752">
        <v>57</v>
      </c>
      <c r="L11" s="751">
        <f t="shared" si="4"/>
        <v>11.02514506769826</v>
      </c>
      <c r="M11" s="752">
        <v>22</v>
      </c>
      <c r="N11" s="751">
        <f t="shared" si="5"/>
        <v>4.2553191489361701</v>
      </c>
      <c r="O11" s="752">
        <v>38</v>
      </c>
      <c r="P11" s="755">
        <f t="shared" si="6"/>
        <v>7.3500967117988392</v>
      </c>
      <c r="Q11" s="749"/>
      <c r="R11" s="749"/>
    </row>
    <row r="12" spans="1:18" ht="20.100000000000001" customHeight="1">
      <c r="A12" s="703" t="s">
        <v>21</v>
      </c>
      <c r="B12" s="704">
        <f t="shared" si="7"/>
        <v>506</v>
      </c>
      <c r="C12" s="750">
        <v>216</v>
      </c>
      <c r="D12" s="751">
        <f t="shared" si="0"/>
        <v>42.687747035573125</v>
      </c>
      <c r="E12" s="752">
        <v>98</v>
      </c>
      <c r="F12" s="753">
        <f t="shared" si="1"/>
        <v>19.367588932806324</v>
      </c>
      <c r="G12" s="754">
        <v>10</v>
      </c>
      <c r="H12" s="753">
        <f t="shared" si="2"/>
        <v>1.9762845849802373</v>
      </c>
      <c r="I12" s="752">
        <v>25</v>
      </c>
      <c r="J12" s="753">
        <f t="shared" si="3"/>
        <v>4.9407114624505937</v>
      </c>
      <c r="K12" s="752">
        <v>90</v>
      </c>
      <c r="L12" s="751">
        <f t="shared" si="4"/>
        <v>17.786561264822137</v>
      </c>
      <c r="M12" s="752">
        <v>27</v>
      </c>
      <c r="N12" s="751">
        <f t="shared" si="5"/>
        <v>5.3359683794466406</v>
      </c>
      <c r="O12" s="752">
        <v>40</v>
      </c>
      <c r="P12" s="755">
        <f t="shared" si="6"/>
        <v>7.9051383399209492</v>
      </c>
      <c r="Q12" s="749"/>
      <c r="R12" s="749"/>
    </row>
    <row r="13" spans="1:18" ht="20.100000000000001" customHeight="1">
      <c r="A13" s="703" t="s">
        <v>22</v>
      </c>
      <c r="B13" s="704">
        <f t="shared" si="7"/>
        <v>431</v>
      </c>
      <c r="C13" s="750">
        <v>190</v>
      </c>
      <c r="D13" s="751">
        <f t="shared" si="0"/>
        <v>44.083526682134575</v>
      </c>
      <c r="E13" s="752">
        <v>80</v>
      </c>
      <c r="F13" s="753">
        <f t="shared" si="1"/>
        <v>18.561484918793504</v>
      </c>
      <c r="G13" s="754">
        <v>19</v>
      </c>
      <c r="H13" s="753">
        <f t="shared" si="2"/>
        <v>4.4083526682134577</v>
      </c>
      <c r="I13" s="752">
        <v>13</v>
      </c>
      <c r="J13" s="753">
        <f t="shared" si="3"/>
        <v>3.0162412993039447</v>
      </c>
      <c r="K13" s="752">
        <v>25</v>
      </c>
      <c r="L13" s="751">
        <f t="shared" si="4"/>
        <v>5.8004640371229703</v>
      </c>
      <c r="M13" s="752">
        <v>27</v>
      </c>
      <c r="N13" s="751">
        <f t="shared" si="5"/>
        <v>6.2645011600928076</v>
      </c>
      <c r="O13" s="752">
        <v>77</v>
      </c>
      <c r="P13" s="755">
        <f t="shared" si="6"/>
        <v>17.865429234338748</v>
      </c>
      <c r="Q13" s="749"/>
      <c r="R13" s="749"/>
    </row>
    <row r="14" spans="1:18" ht="20.100000000000001" customHeight="1">
      <c r="A14" s="703" t="s">
        <v>23</v>
      </c>
      <c r="B14" s="704">
        <f t="shared" si="7"/>
        <v>647</v>
      </c>
      <c r="C14" s="750">
        <v>363</v>
      </c>
      <c r="D14" s="751">
        <f t="shared" si="0"/>
        <v>56.105100463678518</v>
      </c>
      <c r="E14" s="752">
        <v>135</v>
      </c>
      <c r="F14" s="753">
        <f t="shared" si="1"/>
        <v>20.865533230293664</v>
      </c>
      <c r="G14" s="754">
        <v>4</v>
      </c>
      <c r="H14" s="753">
        <f t="shared" si="2"/>
        <v>0.61823802163833075</v>
      </c>
      <c r="I14" s="752">
        <v>36</v>
      </c>
      <c r="J14" s="753">
        <f t="shared" si="3"/>
        <v>5.564142194744977</v>
      </c>
      <c r="K14" s="752">
        <v>79</v>
      </c>
      <c r="L14" s="751">
        <f t="shared" si="4"/>
        <v>12.210200927357032</v>
      </c>
      <c r="M14" s="752">
        <v>19</v>
      </c>
      <c r="N14" s="751">
        <f t="shared" si="5"/>
        <v>2.936630602782071</v>
      </c>
      <c r="O14" s="752">
        <v>11</v>
      </c>
      <c r="P14" s="755">
        <f t="shared" si="6"/>
        <v>1.7001545595054097</v>
      </c>
      <c r="Q14" s="749"/>
      <c r="R14" s="749"/>
    </row>
    <row r="15" spans="1:18" ht="20.100000000000001" customHeight="1">
      <c r="A15" s="703" t="s">
        <v>12</v>
      </c>
      <c r="B15" s="704">
        <f t="shared" si="7"/>
        <v>500</v>
      </c>
      <c r="C15" s="750">
        <v>202</v>
      </c>
      <c r="D15" s="751">
        <f t="shared" si="0"/>
        <v>40.4</v>
      </c>
      <c r="E15" s="752">
        <v>142</v>
      </c>
      <c r="F15" s="753">
        <f t="shared" si="1"/>
        <v>28.4</v>
      </c>
      <c r="G15" s="754">
        <v>5</v>
      </c>
      <c r="H15" s="753">
        <f t="shared" si="2"/>
        <v>1</v>
      </c>
      <c r="I15" s="752">
        <v>38</v>
      </c>
      <c r="J15" s="753">
        <f t="shared" si="3"/>
        <v>7.6</v>
      </c>
      <c r="K15" s="752">
        <v>57</v>
      </c>
      <c r="L15" s="751">
        <f t="shared" si="4"/>
        <v>11.4</v>
      </c>
      <c r="M15" s="752">
        <v>12</v>
      </c>
      <c r="N15" s="751">
        <f t="shared" si="5"/>
        <v>2.4</v>
      </c>
      <c r="O15" s="752">
        <v>44</v>
      </c>
      <c r="P15" s="755">
        <f t="shared" si="6"/>
        <v>8.8000000000000007</v>
      </c>
      <c r="Q15" s="749"/>
      <c r="R15" s="749"/>
    </row>
    <row r="16" spans="1:18" ht="20.100000000000001" customHeight="1" thickBot="1">
      <c r="A16" s="756" t="s">
        <v>13</v>
      </c>
      <c r="B16" s="757">
        <f t="shared" si="7"/>
        <v>684</v>
      </c>
      <c r="C16" s="758">
        <v>386</v>
      </c>
      <c r="D16" s="759">
        <f t="shared" si="0"/>
        <v>56.432748538011694</v>
      </c>
      <c r="E16" s="760">
        <v>187</v>
      </c>
      <c r="F16" s="761">
        <f t="shared" si="1"/>
        <v>27.339181286549707</v>
      </c>
      <c r="G16" s="694">
        <v>2</v>
      </c>
      <c r="H16" s="761">
        <f t="shared" si="2"/>
        <v>0.29239766081871343</v>
      </c>
      <c r="I16" s="760">
        <v>8</v>
      </c>
      <c r="J16" s="761">
        <f t="shared" si="3"/>
        <v>1.1695906432748537</v>
      </c>
      <c r="K16" s="760">
        <v>51</v>
      </c>
      <c r="L16" s="759">
        <f t="shared" si="4"/>
        <v>7.4561403508771935</v>
      </c>
      <c r="M16" s="760">
        <v>7</v>
      </c>
      <c r="N16" s="759">
        <f t="shared" si="5"/>
        <v>1.0233918128654971</v>
      </c>
      <c r="O16" s="760">
        <v>43</v>
      </c>
      <c r="P16" s="762">
        <f t="shared" si="6"/>
        <v>6.2865497076023393</v>
      </c>
      <c r="Q16" s="749"/>
      <c r="R16" s="749"/>
    </row>
    <row r="17" spans="1:18" ht="24" customHeight="1" thickTop="1" thickBot="1">
      <c r="A17" s="763" t="s">
        <v>14</v>
      </c>
      <c r="B17" s="764">
        <f>SUM(B9:B16)</f>
        <v>4550</v>
      </c>
      <c r="C17" s="765">
        <f t="shared" ref="C17:O17" si="8">SUM(C9:C16)</f>
        <v>2257</v>
      </c>
      <c r="D17" s="766">
        <f t="shared" si="0"/>
        <v>49.604395604395606</v>
      </c>
      <c r="E17" s="765">
        <f t="shared" si="8"/>
        <v>1053</v>
      </c>
      <c r="F17" s="767">
        <f t="shared" si="1"/>
        <v>23.142857142857142</v>
      </c>
      <c r="G17" s="765">
        <f t="shared" si="8"/>
        <v>68</v>
      </c>
      <c r="H17" s="767">
        <f t="shared" si="2"/>
        <v>1.4945054945054945</v>
      </c>
      <c r="I17" s="765">
        <f t="shared" si="8"/>
        <v>169</v>
      </c>
      <c r="J17" s="767">
        <f t="shared" si="3"/>
        <v>3.7142857142857144</v>
      </c>
      <c r="K17" s="765">
        <f t="shared" si="8"/>
        <v>428</v>
      </c>
      <c r="L17" s="766">
        <f t="shared" si="4"/>
        <v>9.4065934065934069</v>
      </c>
      <c r="M17" s="765">
        <f t="shared" si="8"/>
        <v>152</v>
      </c>
      <c r="N17" s="766">
        <f t="shared" si="5"/>
        <v>3.3406593406593408</v>
      </c>
      <c r="O17" s="765">
        <f t="shared" si="8"/>
        <v>423</v>
      </c>
      <c r="P17" s="768">
        <f t="shared" si="6"/>
        <v>9.2967032967032974</v>
      </c>
      <c r="Q17" s="749"/>
      <c r="R17" s="749"/>
    </row>
    <row r="18" spans="1:18" ht="16.5" customHeight="1" thickTop="1">
      <c r="A18" s="769"/>
      <c r="Q18" s="749"/>
    </row>
    <row r="19" spans="1:18" ht="16.5" customHeight="1">
      <c r="A19" s="769"/>
      <c r="B19" s="955" t="s">
        <v>254</v>
      </c>
      <c r="C19" s="955"/>
      <c r="D19" s="955"/>
      <c r="E19" s="955"/>
    </row>
    <row r="20" spans="1:18">
      <c r="B20" s="702"/>
    </row>
    <row r="22" spans="1:18">
      <c r="C22" s="702"/>
    </row>
    <row r="25" spans="1:18">
      <c r="A25" s="722"/>
    </row>
    <row r="28" spans="1:18">
      <c r="A28" s="723"/>
    </row>
    <row r="29" spans="1:18">
      <c r="A29" s="724"/>
    </row>
    <row r="30" spans="1:18">
      <c r="A30" s="724"/>
    </row>
    <row r="31" spans="1:18">
      <c r="A31" s="724"/>
    </row>
  </sheetData>
  <mergeCells count="16">
    <mergeCell ref="B19:E19"/>
    <mergeCell ref="A1:P1"/>
    <mergeCell ref="A2:P2"/>
    <mergeCell ref="A3:P3"/>
    <mergeCell ref="A4:P4"/>
    <mergeCell ref="A5:A8"/>
    <mergeCell ref="B5:B8"/>
    <mergeCell ref="C5:P5"/>
    <mergeCell ref="C6:D7"/>
    <mergeCell ref="E6:F7"/>
    <mergeCell ref="G6:L6"/>
    <mergeCell ref="M6:N7"/>
    <mergeCell ref="O6:P7"/>
    <mergeCell ref="G7:H7"/>
    <mergeCell ref="I7:J7"/>
    <mergeCell ref="K7:L7"/>
  </mergeCells>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F17 D17 H17 J17 L17 N17" formula="1"/>
  </ignoredErrors>
</worksheet>
</file>

<file path=xl/worksheets/sheet49.xml><?xml version="1.0" encoding="utf-8"?>
<worksheet xmlns="http://schemas.openxmlformats.org/spreadsheetml/2006/main" xmlns:r="http://schemas.openxmlformats.org/officeDocument/2006/relationships">
  <sheetPr codeName="List41">
    <pageSetUpPr fitToPage="1"/>
  </sheetPr>
  <dimension ref="A1:S35"/>
  <sheetViews>
    <sheetView zoomScaleNormal="100" zoomScaleSheetLayoutView="100" workbookViewId="0">
      <selection activeCell="D18" sqref="D18"/>
    </sheetView>
  </sheetViews>
  <sheetFormatPr defaultRowHeight="12.75"/>
  <cols>
    <col min="1" max="1" width="12.7109375" customWidth="1"/>
    <col min="2" max="2" width="11.5703125" customWidth="1"/>
    <col min="3" max="3" width="8.28515625" customWidth="1"/>
    <col min="4" max="4" width="5.42578125" bestFit="1" customWidth="1"/>
    <col min="5" max="5" width="8.28515625" customWidth="1"/>
    <col min="6" max="6" width="5.42578125" bestFit="1" customWidth="1"/>
    <col min="7" max="7" width="8.28515625" customWidth="1"/>
    <col min="8" max="8" width="5.42578125" bestFit="1" customWidth="1"/>
    <col min="9" max="9" width="8.28515625" customWidth="1"/>
    <col min="10" max="10" width="5.42578125" bestFit="1" customWidth="1"/>
    <col min="11" max="11" width="8.28515625" customWidth="1"/>
    <col min="12" max="12" width="5.42578125" bestFit="1" customWidth="1"/>
    <col min="13" max="13" width="8.28515625" customWidth="1"/>
    <col min="14" max="14" width="6.42578125" bestFit="1" customWidth="1"/>
    <col min="15" max="15" width="8.28515625" customWidth="1"/>
    <col min="16" max="16" width="10.5703125" bestFit="1" customWidth="1"/>
  </cols>
  <sheetData>
    <row r="1" spans="1:16" ht="16.5" customHeight="1">
      <c r="A1" s="962" t="s">
        <v>262</v>
      </c>
      <c r="B1" s="962"/>
      <c r="C1" s="962"/>
      <c r="D1" s="962"/>
      <c r="E1" s="962"/>
      <c r="F1" s="962"/>
      <c r="G1" s="962"/>
      <c r="H1" s="962"/>
      <c r="I1" s="962"/>
      <c r="J1" s="962"/>
      <c r="K1" s="962"/>
      <c r="L1" s="962"/>
      <c r="M1" s="962"/>
      <c r="N1" s="962"/>
      <c r="O1" s="962"/>
    </row>
    <row r="2" spans="1:16" s="24" customFormat="1" ht="3.95" customHeight="1" thickBot="1">
      <c r="A2" s="141"/>
      <c r="B2" s="141"/>
      <c r="C2" s="141"/>
      <c r="D2" s="141"/>
      <c r="E2" s="141"/>
      <c r="F2" s="141"/>
      <c r="G2" s="141"/>
      <c r="H2" s="141"/>
      <c r="I2" s="141"/>
      <c r="J2" s="141"/>
      <c r="K2" s="141"/>
      <c r="L2" s="141"/>
      <c r="M2" s="141"/>
      <c r="N2" s="141"/>
      <c r="O2" s="141"/>
    </row>
    <row r="3" spans="1:16" s="34" customFormat="1" ht="15" customHeight="1" thickTop="1">
      <c r="A3" s="964" t="s">
        <v>3</v>
      </c>
      <c r="B3" s="968" t="s">
        <v>215</v>
      </c>
      <c r="C3" s="972" t="s">
        <v>152</v>
      </c>
      <c r="D3" s="972"/>
      <c r="E3" s="972"/>
      <c r="F3" s="972"/>
      <c r="G3" s="972"/>
      <c r="H3" s="972"/>
      <c r="I3" s="972"/>
      <c r="J3" s="972"/>
      <c r="K3" s="972"/>
      <c r="L3" s="972"/>
      <c r="M3" s="972"/>
      <c r="N3" s="973"/>
      <c r="O3" s="964" t="s">
        <v>216</v>
      </c>
    </row>
    <row r="4" spans="1:16" s="34" customFormat="1" ht="15" customHeight="1">
      <c r="A4" s="965"/>
      <c r="B4" s="969"/>
      <c r="C4" s="963" t="s">
        <v>153</v>
      </c>
      <c r="D4" s="963"/>
      <c r="E4" s="963" t="s">
        <v>167</v>
      </c>
      <c r="F4" s="963"/>
      <c r="G4" s="963" t="s">
        <v>168</v>
      </c>
      <c r="H4" s="963"/>
      <c r="I4" s="963" t="s">
        <v>169</v>
      </c>
      <c r="J4" s="963"/>
      <c r="K4" s="963" t="s">
        <v>163</v>
      </c>
      <c r="L4" s="963"/>
      <c r="M4" s="963" t="s">
        <v>154</v>
      </c>
      <c r="N4" s="971"/>
      <c r="O4" s="965"/>
    </row>
    <row r="5" spans="1:16" s="34" customFormat="1" ht="15" customHeight="1" thickBot="1">
      <c r="A5" s="920"/>
      <c r="B5" s="970"/>
      <c r="C5" s="617" t="s">
        <v>155</v>
      </c>
      <c r="D5" s="617" t="s">
        <v>44</v>
      </c>
      <c r="E5" s="617" t="s">
        <v>155</v>
      </c>
      <c r="F5" s="617" t="s">
        <v>44</v>
      </c>
      <c r="G5" s="617" t="s">
        <v>155</v>
      </c>
      <c r="H5" s="617" t="s">
        <v>44</v>
      </c>
      <c r="I5" s="617" t="s">
        <v>155</v>
      </c>
      <c r="J5" s="617" t="s">
        <v>44</v>
      </c>
      <c r="K5" s="617" t="s">
        <v>155</v>
      </c>
      <c r="L5" s="617" t="s">
        <v>44</v>
      </c>
      <c r="M5" s="617" t="s">
        <v>155</v>
      </c>
      <c r="N5" s="618" t="s">
        <v>44</v>
      </c>
      <c r="O5" s="920"/>
    </row>
    <row r="6" spans="1:16" s="34" customFormat="1" ht="16.5" customHeight="1" thickTop="1">
      <c r="A6" s="610" t="s">
        <v>18</v>
      </c>
      <c r="B6" s="619">
        <v>3913</v>
      </c>
      <c r="C6" s="620">
        <v>1415</v>
      </c>
      <c r="D6" s="613">
        <f>C6/B6*100</f>
        <v>36.161512905698949</v>
      </c>
      <c r="E6" s="620">
        <v>1066</v>
      </c>
      <c r="F6" s="621">
        <f>E6/B6*100</f>
        <v>27.242524916943523</v>
      </c>
      <c r="G6" s="620">
        <v>550</v>
      </c>
      <c r="H6" s="621">
        <f>G6/B6*100</f>
        <v>14.055711730130335</v>
      </c>
      <c r="I6" s="620">
        <v>285</v>
      </c>
      <c r="J6" s="621">
        <f>I6/B6*100</f>
        <v>7.2834142601584464</v>
      </c>
      <c r="K6" s="620">
        <v>152</v>
      </c>
      <c r="L6" s="613">
        <f>K6/B6*100</f>
        <v>3.8844876054178377</v>
      </c>
      <c r="M6" s="620">
        <v>445</v>
      </c>
      <c r="N6" s="615">
        <f>M6/B6*100</f>
        <v>11.372348581650908</v>
      </c>
      <c r="O6" s="616">
        <v>5.424686940965989</v>
      </c>
      <c r="P6" s="35"/>
    </row>
    <row r="7" spans="1:16" s="34" customFormat="1" ht="16.5" customHeight="1">
      <c r="A7" s="583" t="s">
        <v>19</v>
      </c>
      <c r="B7" s="582">
        <v>2957</v>
      </c>
      <c r="C7" s="162">
        <v>846</v>
      </c>
      <c r="D7" s="103">
        <f t="shared" ref="D7:D14" si="0">C7/B7*100</f>
        <v>28.610077781535342</v>
      </c>
      <c r="E7" s="162">
        <v>1135</v>
      </c>
      <c r="F7" s="577">
        <f t="shared" ref="F7:F14" si="1">E7/B7*100</f>
        <v>38.383496787284408</v>
      </c>
      <c r="G7" s="162">
        <v>410</v>
      </c>
      <c r="H7" s="577">
        <f t="shared" ref="H7:H14" si="2">G7/B7*100</f>
        <v>13.865404125803179</v>
      </c>
      <c r="I7" s="162">
        <v>158</v>
      </c>
      <c r="J7" s="577">
        <f t="shared" ref="J7:J14" si="3">I7/B7*100</f>
        <v>5.3432532972607376</v>
      </c>
      <c r="K7" s="162">
        <v>92</v>
      </c>
      <c r="L7" s="103">
        <f t="shared" ref="L7:L14" si="4">K7/B7*100</f>
        <v>3.1112614135948595</v>
      </c>
      <c r="M7" s="162">
        <v>316</v>
      </c>
      <c r="N7" s="585">
        <f t="shared" ref="N7:N14" si="5">M7/B7*100</f>
        <v>10.686506594521475</v>
      </c>
      <c r="O7" s="586">
        <v>4.9890767669935556</v>
      </c>
      <c r="P7" s="35"/>
    </row>
    <row r="8" spans="1:16" s="34" customFormat="1" ht="16.5" customHeight="1">
      <c r="A8" s="583" t="s">
        <v>20</v>
      </c>
      <c r="B8" s="582">
        <v>2557</v>
      </c>
      <c r="C8" s="162">
        <v>644</v>
      </c>
      <c r="D8" s="103">
        <f t="shared" si="0"/>
        <v>25.185764567852953</v>
      </c>
      <c r="E8" s="162">
        <v>937</v>
      </c>
      <c r="F8" s="577">
        <f t="shared" si="1"/>
        <v>36.644505279624561</v>
      </c>
      <c r="G8" s="162">
        <v>365</v>
      </c>
      <c r="H8" s="577">
        <f t="shared" si="2"/>
        <v>14.274540477121628</v>
      </c>
      <c r="I8" s="162">
        <v>157</v>
      </c>
      <c r="J8" s="577">
        <f t="shared" si="3"/>
        <v>6.140007821666015</v>
      </c>
      <c r="K8" s="162">
        <v>110</v>
      </c>
      <c r="L8" s="103">
        <f t="shared" si="4"/>
        <v>4.3019163081736407</v>
      </c>
      <c r="M8" s="162">
        <v>344</v>
      </c>
      <c r="N8" s="585">
        <f t="shared" si="5"/>
        <v>13.453265545561205</v>
      </c>
      <c r="O8" s="586">
        <v>5.9576196063094757</v>
      </c>
      <c r="P8" s="35"/>
    </row>
    <row r="9" spans="1:16" s="34" customFormat="1" ht="16.5" customHeight="1">
      <c r="A9" s="583" t="s">
        <v>21</v>
      </c>
      <c r="B9" s="582">
        <v>3360</v>
      </c>
      <c r="C9" s="162">
        <v>1284</v>
      </c>
      <c r="D9" s="103">
        <f t="shared" si="0"/>
        <v>38.214285714285708</v>
      </c>
      <c r="E9" s="162">
        <v>1136</v>
      </c>
      <c r="F9" s="577">
        <f t="shared" si="1"/>
        <v>33.80952380952381</v>
      </c>
      <c r="G9" s="162">
        <v>347</v>
      </c>
      <c r="H9" s="577">
        <f t="shared" si="2"/>
        <v>10.327380952380953</v>
      </c>
      <c r="I9" s="162">
        <v>146</v>
      </c>
      <c r="J9" s="577">
        <f t="shared" si="3"/>
        <v>4.3452380952380949</v>
      </c>
      <c r="K9" s="162">
        <v>110</v>
      </c>
      <c r="L9" s="103">
        <f t="shared" si="4"/>
        <v>3.2738095238095242</v>
      </c>
      <c r="M9" s="162">
        <v>337</v>
      </c>
      <c r="N9" s="585">
        <f t="shared" si="5"/>
        <v>10.029761904761905</v>
      </c>
      <c r="O9" s="586">
        <v>5.397410714285714</v>
      </c>
      <c r="P9" s="35"/>
    </row>
    <row r="10" spans="1:16" s="34" customFormat="1" ht="16.5" customHeight="1">
      <c r="A10" s="583" t="s">
        <v>22</v>
      </c>
      <c r="B10" s="582">
        <v>2957</v>
      </c>
      <c r="C10" s="162">
        <v>800</v>
      </c>
      <c r="D10" s="103">
        <f t="shared" si="0"/>
        <v>27.054447074737908</v>
      </c>
      <c r="E10" s="162">
        <v>1119</v>
      </c>
      <c r="F10" s="577">
        <f t="shared" si="1"/>
        <v>37.842407845789651</v>
      </c>
      <c r="G10" s="162">
        <v>433</v>
      </c>
      <c r="H10" s="577">
        <f t="shared" si="2"/>
        <v>14.643219479201894</v>
      </c>
      <c r="I10" s="162">
        <v>183</v>
      </c>
      <c r="J10" s="577">
        <f t="shared" si="3"/>
        <v>6.1887047683462963</v>
      </c>
      <c r="K10" s="162">
        <v>99</v>
      </c>
      <c r="L10" s="103">
        <f t="shared" si="4"/>
        <v>3.3479878254988167</v>
      </c>
      <c r="M10" s="162">
        <v>323</v>
      </c>
      <c r="N10" s="585">
        <f t="shared" si="5"/>
        <v>10.923233006425431</v>
      </c>
      <c r="O10" s="586">
        <v>5.8854582346973192</v>
      </c>
      <c r="P10" s="35"/>
    </row>
    <row r="11" spans="1:16" s="34" customFormat="1" ht="16.5" customHeight="1">
      <c r="A11" s="583" t="s">
        <v>23</v>
      </c>
      <c r="B11" s="582">
        <v>4774</v>
      </c>
      <c r="C11" s="162">
        <v>1653</v>
      </c>
      <c r="D11" s="103">
        <f t="shared" si="0"/>
        <v>34.625052366987852</v>
      </c>
      <c r="E11" s="162">
        <v>1965</v>
      </c>
      <c r="F11" s="577">
        <f t="shared" si="1"/>
        <v>41.160452450775033</v>
      </c>
      <c r="G11" s="162">
        <v>554</v>
      </c>
      <c r="H11" s="577">
        <f t="shared" si="2"/>
        <v>11.604524507750314</v>
      </c>
      <c r="I11" s="162">
        <v>207</v>
      </c>
      <c r="J11" s="577">
        <f t="shared" si="3"/>
        <v>4.3359865940511106</v>
      </c>
      <c r="K11" s="162">
        <v>133</v>
      </c>
      <c r="L11" s="103">
        <f t="shared" si="4"/>
        <v>2.7859237536656889</v>
      </c>
      <c r="M11" s="162">
        <v>262</v>
      </c>
      <c r="N11" s="585">
        <f t="shared" si="5"/>
        <v>5.4880603267700039</v>
      </c>
      <c r="O11" s="586">
        <v>3.4860843457617534</v>
      </c>
      <c r="P11" s="35"/>
    </row>
    <row r="12" spans="1:16" s="34" customFormat="1" ht="16.5" customHeight="1">
      <c r="A12" s="583" t="s">
        <v>12</v>
      </c>
      <c r="B12" s="582">
        <v>4010</v>
      </c>
      <c r="C12" s="162">
        <v>1529</v>
      </c>
      <c r="D12" s="103">
        <f t="shared" si="0"/>
        <v>38.12967581047382</v>
      </c>
      <c r="E12" s="162">
        <v>1498</v>
      </c>
      <c r="F12" s="577">
        <f t="shared" si="1"/>
        <v>37.356608478802997</v>
      </c>
      <c r="G12" s="162">
        <v>406</v>
      </c>
      <c r="H12" s="577">
        <f t="shared" si="2"/>
        <v>10.124688279301745</v>
      </c>
      <c r="I12" s="162">
        <v>189</v>
      </c>
      <c r="J12" s="577">
        <f t="shared" si="3"/>
        <v>4.7132169576059848</v>
      </c>
      <c r="K12" s="162">
        <v>89</v>
      </c>
      <c r="L12" s="103">
        <f t="shared" si="4"/>
        <v>2.2194513715710724</v>
      </c>
      <c r="M12" s="162">
        <v>299</v>
      </c>
      <c r="N12" s="585">
        <f t="shared" si="5"/>
        <v>7.4563591022443889</v>
      </c>
      <c r="O12" s="586">
        <v>4.4810806317539447</v>
      </c>
      <c r="P12" s="35"/>
    </row>
    <row r="13" spans="1:16" s="34" customFormat="1" ht="16.5" customHeight="1" thickBot="1">
      <c r="A13" s="469" t="s">
        <v>13</v>
      </c>
      <c r="B13" s="587">
        <v>5331</v>
      </c>
      <c r="C13" s="588">
        <v>1881</v>
      </c>
      <c r="D13" s="589">
        <f t="shared" si="0"/>
        <v>35.284186831738886</v>
      </c>
      <c r="E13" s="588">
        <v>1739</v>
      </c>
      <c r="F13" s="590">
        <f t="shared" si="1"/>
        <v>32.620521478146692</v>
      </c>
      <c r="G13" s="588">
        <v>835</v>
      </c>
      <c r="H13" s="590">
        <f t="shared" si="2"/>
        <v>15.663102607390734</v>
      </c>
      <c r="I13" s="588">
        <v>272</v>
      </c>
      <c r="J13" s="590">
        <f t="shared" si="3"/>
        <v>5.1022322265991367</v>
      </c>
      <c r="K13" s="588">
        <v>190</v>
      </c>
      <c r="L13" s="589">
        <f t="shared" si="4"/>
        <v>3.5640592759332206</v>
      </c>
      <c r="M13" s="588">
        <v>414</v>
      </c>
      <c r="N13" s="591">
        <f t="shared" si="5"/>
        <v>7.765897580191333</v>
      </c>
      <c r="O13" s="592">
        <v>4.2993434627649476</v>
      </c>
      <c r="P13" s="35"/>
    </row>
    <row r="14" spans="1:16" s="34" customFormat="1" ht="17.100000000000001" customHeight="1" thickTop="1" thickBot="1">
      <c r="A14" s="593" t="s">
        <v>14</v>
      </c>
      <c r="B14" s="594">
        <f>SUM(B6:B13)</f>
        <v>29859</v>
      </c>
      <c r="C14" s="595">
        <f>SUM(C6:C13)</f>
        <v>10052</v>
      </c>
      <c r="D14" s="596">
        <f t="shared" si="0"/>
        <v>33.664891657456714</v>
      </c>
      <c r="E14" s="595">
        <f>SUM(E6:E13)</f>
        <v>10595</v>
      </c>
      <c r="F14" s="597">
        <f t="shared" si="1"/>
        <v>35.483438829163738</v>
      </c>
      <c r="G14" s="598">
        <f>SUM(G6:G13)</f>
        <v>3900</v>
      </c>
      <c r="H14" s="597">
        <f t="shared" si="2"/>
        <v>13.061388526072539</v>
      </c>
      <c r="I14" s="598">
        <f>SUM(I6:I13)</f>
        <v>1597</v>
      </c>
      <c r="J14" s="597">
        <f t="shared" si="3"/>
        <v>5.3484711477276532</v>
      </c>
      <c r="K14" s="598">
        <f>SUM(K6:K13)</f>
        <v>975</v>
      </c>
      <c r="L14" s="596">
        <f t="shared" si="4"/>
        <v>3.2653471315181348</v>
      </c>
      <c r="M14" s="598">
        <f>SUM(M6:M13)</f>
        <v>2740</v>
      </c>
      <c r="N14" s="599">
        <f t="shared" si="5"/>
        <v>9.1764627080612211</v>
      </c>
      <c r="O14" s="600">
        <v>4.8321522265760999</v>
      </c>
      <c r="P14" s="35"/>
    </row>
    <row r="15" spans="1:16" s="34" customFormat="1" ht="8.1" customHeight="1" thickTop="1">
      <c r="A15" s="167"/>
      <c r="B15" s="164"/>
      <c r="C15" s="165"/>
      <c r="D15" s="163"/>
      <c r="E15" s="165"/>
      <c r="F15" s="578"/>
      <c r="G15" s="166"/>
      <c r="H15" s="578"/>
      <c r="I15" s="166"/>
      <c r="J15" s="578"/>
      <c r="K15" s="166"/>
      <c r="L15" s="163"/>
      <c r="M15" s="166"/>
      <c r="N15" s="163"/>
      <c r="O15" s="163"/>
      <c r="P15" s="35"/>
    </row>
    <row r="16" spans="1:16" ht="16.5" customHeight="1">
      <c r="A16" s="966" t="s">
        <v>263</v>
      </c>
      <c r="B16" s="966"/>
      <c r="C16" s="966"/>
      <c r="D16" s="966"/>
      <c r="E16" s="966"/>
      <c r="F16" s="966"/>
      <c r="G16" s="966"/>
      <c r="H16" s="966"/>
      <c r="I16" s="966"/>
      <c r="J16" s="966"/>
      <c r="K16" s="966"/>
      <c r="L16" s="966"/>
      <c r="M16" s="966"/>
      <c r="N16" s="966"/>
      <c r="O16" s="966"/>
    </row>
    <row r="17" spans="1:16" s="24" customFormat="1" ht="3.95" customHeight="1" thickBot="1">
      <c r="A17" s="142"/>
      <c r="B17" s="142"/>
      <c r="C17" s="142"/>
      <c r="D17" s="142"/>
      <c r="E17" s="142"/>
      <c r="F17" s="142"/>
      <c r="G17" s="142"/>
      <c r="H17" s="142"/>
      <c r="I17" s="142"/>
      <c r="J17" s="142"/>
      <c r="K17" s="142"/>
      <c r="L17" s="142"/>
      <c r="M17" s="142"/>
      <c r="N17" s="142"/>
      <c r="O17" s="142"/>
    </row>
    <row r="18" spans="1:16" ht="15" customHeight="1" thickTop="1">
      <c r="A18" s="964" t="s">
        <v>3</v>
      </c>
      <c r="B18" s="968" t="s">
        <v>215</v>
      </c>
      <c r="C18" s="972" t="s">
        <v>152</v>
      </c>
      <c r="D18" s="972"/>
      <c r="E18" s="972"/>
      <c r="F18" s="972"/>
      <c r="G18" s="972"/>
      <c r="H18" s="972"/>
      <c r="I18" s="972"/>
      <c r="J18" s="972"/>
      <c r="K18" s="972"/>
      <c r="L18" s="972"/>
      <c r="M18" s="972"/>
      <c r="N18" s="973"/>
      <c r="O18" s="964" t="s">
        <v>216</v>
      </c>
    </row>
    <row r="19" spans="1:16" ht="15" customHeight="1">
      <c r="A19" s="965"/>
      <c r="B19" s="969"/>
      <c r="C19" s="963" t="s">
        <v>64</v>
      </c>
      <c r="D19" s="963"/>
      <c r="E19" s="963" t="s">
        <v>159</v>
      </c>
      <c r="F19" s="963"/>
      <c r="G19" s="963" t="s">
        <v>160</v>
      </c>
      <c r="H19" s="963"/>
      <c r="I19" s="963" t="s">
        <v>161</v>
      </c>
      <c r="J19" s="963"/>
      <c r="K19" s="963" t="s">
        <v>162</v>
      </c>
      <c r="L19" s="963"/>
      <c r="M19" s="963" t="s">
        <v>170</v>
      </c>
      <c r="N19" s="971"/>
      <c r="O19" s="965"/>
    </row>
    <row r="20" spans="1:16" ht="15" customHeight="1" thickBot="1">
      <c r="A20" s="920"/>
      <c r="B20" s="970"/>
      <c r="C20" s="617" t="s">
        <v>155</v>
      </c>
      <c r="D20" s="617" t="s">
        <v>44</v>
      </c>
      <c r="E20" s="617" t="s">
        <v>155</v>
      </c>
      <c r="F20" s="617" t="s">
        <v>44</v>
      </c>
      <c r="G20" s="617" t="s">
        <v>155</v>
      </c>
      <c r="H20" s="617" t="s">
        <v>44</v>
      </c>
      <c r="I20" s="617" t="s">
        <v>155</v>
      </c>
      <c r="J20" s="617" t="s">
        <v>44</v>
      </c>
      <c r="K20" s="617" t="s">
        <v>155</v>
      </c>
      <c r="L20" s="617" t="s">
        <v>44</v>
      </c>
      <c r="M20" s="617" t="s">
        <v>155</v>
      </c>
      <c r="N20" s="618" t="s">
        <v>44</v>
      </c>
      <c r="O20" s="920"/>
    </row>
    <row r="21" spans="1:16" ht="15" customHeight="1" thickTop="1">
      <c r="A21" s="610" t="s">
        <v>18</v>
      </c>
      <c r="B21" s="611">
        <v>14</v>
      </c>
      <c r="C21" s="612">
        <v>0</v>
      </c>
      <c r="D21" s="613" t="s">
        <v>52</v>
      </c>
      <c r="E21" s="612">
        <v>0</v>
      </c>
      <c r="F21" s="613" t="s">
        <v>52</v>
      </c>
      <c r="G21" s="612">
        <v>1</v>
      </c>
      <c r="H21" s="613">
        <f>G21/B21*100</f>
        <v>7.1428571428571423</v>
      </c>
      <c r="I21" s="614">
        <v>0</v>
      </c>
      <c r="J21" s="613" t="s">
        <v>52</v>
      </c>
      <c r="K21" s="614">
        <v>0</v>
      </c>
      <c r="L21" s="613" t="s">
        <v>52</v>
      </c>
      <c r="M21" s="612">
        <v>12</v>
      </c>
      <c r="N21" s="615">
        <f t="shared" ref="N21:N29" si="6">M21/B21*100</f>
        <v>85.714285714285708</v>
      </c>
      <c r="O21" s="616">
        <v>82.7</v>
      </c>
    </row>
    <row r="22" spans="1:16" ht="15" customHeight="1">
      <c r="A22" s="583" t="s">
        <v>19</v>
      </c>
      <c r="B22" s="584">
        <v>4</v>
      </c>
      <c r="C22" s="576">
        <v>0</v>
      </c>
      <c r="D22" s="103" t="s">
        <v>52</v>
      </c>
      <c r="E22" s="576">
        <v>0</v>
      </c>
      <c r="F22" s="103" t="s">
        <v>52</v>
      </c>
      <c r="G22" s="576">
        <v>0</v>
      </c>
      <c r="H22" s="576" t="s">
        <v>52</v>
      </c>
      <c r="I22" s="579">
        <v>0</v>
      </c>
      <c r="J22" s="103" t="s">
        <v>52</v>
      </c>
      <c r="K22" s="579">
        <v>1</v>
      </c>
      <c r="L22" s="103">
        <f>K22/B22*100</f>
        <v>25</v>
      </c>
      <c r="M22" s="576">
        <v>3</v>
      </c>
      <c r="N22" s="585">
        <f t="shared" si="6"/>
        <v>75</v>
      </c>
      <c r="O22" s="586">
        <v>95.658333333333331</v>
      </c>
    </row>
    <row r="23" spans="1:16" ht="16.5" customHeight="1">
      <c r="A23" s="583" t="s">
        <v>20</v>
      </c>
      <c r="B23" s="584">
        <v>2</v>
      </c>
      <c r="C23" s="580">
        <v>0</v>
      </c>
      <c r="D23" s="103" t="s">
        <v>52</v>
      </c>
      <c r="E23" s="576">
        <v>0</v>
      </c>
      <c r="F23" s="103" t="s">
        <v>52</v>
      </c>
      <c r="G23" s="576">
        <v>0</v>
      </c>
      <c r="H23" s="103" t="s">
        <v>52</v>
      </c>
      <c r="I23" s="161">
        <v>0</v>
      </c>
      <c r="J23" s="103" t="s">
        <v>52</v>
      </c>
      <c r="K23" s="161">
        <v>0</v>
      </c>
      <c r="L23" s="103" t="s">
        <v>52</v>
      </c>
      <c r="M23" s="580">
        <v>2</v>
      </c>
      <c r="N23" s="585">
        <f t="shared" si="6"/>
        <v>100</v>
      </c>
      <c r="O23" s="586">
        <v>89.75</v>
      </c>
      <c r="P23" s="44"/>
    </row>
    <row r="24" spans="1:16" ht="16.5" customHeight="1">
      <c r="A24" s="583" t="s">
        <v>21</v>
      </c>
      <c r="B24" s="584">
        <v>6</v>
      </c>
      <c r="C24" s="580">
        <v>0</v>
      </c>
      <c r="D24" s="103" t="s">
        <v>52</v>
      </c>
      <c r="E24" s="576">
        <v>0</v>
      </c>
      <c r="F24" s="103" t="s">
        <v>52</v>
      </c>
      <c r="G24" s="576">
        <v>0</v>
      </c>
      <c r="H24" s="103" t="s">
        <v>52</v>
      </c>
      <c r="I24" s="161">
        <v>1</v>
      </c>
      <c r="J24" s="103">
        <f t="shared" ref="J24" si="7">I24/B24*100</f>
        <v>16.666666666666664</v>
      </c>
      <c r="K24" s="161">
        <v>0</v>
      </c>
      <c r="L24" s="103" t="s">
        <v>52</v>
      </c>
      <c r="M24" s="580">
        <v>5</v>
      </c>
      <c r="N24" s="585">
        <f t="shared" si="6"/>
        <v>83.333333333333343</v>
      </c>
      <c r="O24" s="586">
        <v>113.89444444444443</v>
      </c>
      <c r="P24" s="44"/>
    </row>
    <row r="25" spans="1:16" ht="16.5" customHeight="1">
      <c r="A25" s="583" t="s">
        <v>22</v>
      </c>
      <c r="B25" s="584">
        <v>23</v>
      </c>
      <c r="C25" s="580">
        <v>0</v>
      </c>
      <c r="D25" s="103" t="s">
        <v>52</v>
      </c>
      <c r="E25" s="576">
        <v>0</v>
      </c>
      <c r="F25" s="103" t="s">
        <v>52</v>
      </c>
      <c r="G25" s="576">
        <v>0</v>
      </c>
      <c r="H25" s="103" t="s">
        <v>52</v>
      </c>
      <c r="I25" s="161">
        <v>0</v>
      </c>
      <c r="J25" s="103" t="s">
        <v>52</v>
      </c>
      <c r="K25" s="161">
        <v>1</v>
      </c>
      <c r="L25" s="103">
        <f t="shared" ref="L25:L28" si="8">K25/B25*100</f>
        <v>4.3478260869565215</v>
      </c>
      <c r="M25" s="580">
        <v>22</v>
      </c>
      <c r="N25" s="585">
        <f t="shared" si="6"/>
        <v>95.652173913043484</v>
      </c>
      <c r="O25" s="586">
        <v>118.6985507246377</v>
      </c>
      <c r="P25" s="44"/>
    </row>
    <row r="26" spans="1:16" ht="16.5" customHeight="1">
      <c r="A26" s="583" t="s">
        <v>23</v>
      </c>
      <c r="B26" s="584">
        <v>7</v>
      </c>
      <c r="C26" s="580">
        <v>0</v>
      </c>
      <c r="D26" s="103" t="s">
        <v>52</v>
      </c>
      <c r="E26" s="576">
        <v>0</v>
      </c>
      <c r="F26" s="103" t="s">
        <v>52</v>
      </c>
      <c r="G26" s="576">
        <v>0</v>
      </c>
      <c r="H26" s="103" t="s">
        <v>52</v>
      </c>
      <c r="I26" s="161">
        <v>0</v>
      </c>
      <c r="J26" s="103" t="s">
        <v>52</v>
      </c>
      <c r="K26" s="161">
        <v>2</v>
      </c>
      <c r="L26" s="103">
        <f t="shared" si="8"/>
        <v>28.571428571428569</v>
      </c>
      <c r="M26" s="580">
        <v>4</v>
      </c>
      <c r="N26" s="585">
        <f t="shared" si="6"/>
        <v>57.142857142857139</v>
      </c>
      <c r="O26" s="586">
        <v>80.01904761904764</v>
      </c>
      <c r="P26" s="44"/>
    </row>
    <row r="27" spans="1:16" ht="16.5" customHeight="1">
      <c r="A27" s="583" t="s">
        <v>12</v>
      </c>
      <c r="B27" s="584">
        <v>2</v>
      </c>
      <c r="C27" s="580">
        <v>0</v>
      </c>
      <c r="D27" s="103" t="s">
        <v>52</v>
      </c>
      <c r="E27" s="576">
        <v>0</v>
      </c>
      <c r="F27" s="103" t="s">
        <v>52</v>
      </c>
      <c r="G27" s="576">
        <v>0</v>
      </c>
      <c r="H27" s="103" t="s">
        <v>52</v>
      </c>
      <c r="I27" s="161">
        <v>0</v>
      </c>
      <c r="J27" s="103" t="s">
        <v>52</v>
      </c>
      <c r="K27" s="161">
        <v>0</v>
      </c>
      <c r="L27" s="103" t="s">
        <v>52</v>
      </c>
      <c r="M27" s="580">
        <v>2</v>
      </c>
      <c r="N27" s="585">
        <f t="shared" si="6"/>
        <v>100</v>
      </c>
      <c r="O27" s="586">
        <v>117.36666666666667</v>
      </c>
      <c r="P27" s="44"/>
    </row>
    <row r="28" spans="1:16" ht="16.5" customHeight="1" thickBot="1">
      <c r="A28" s="469" t="s">
        <v>13</v>
      </c>
      <c r="B28" s="601">
        <v>10</v>
      </c>
      <c r="C28" s="602">
        <v>0</v>
      </c>
      <c r="D28" s="589" t="s">
        <v>52</v>
      </c>
      <c r="E28" s="603">
        <v>0</v>
      </c>
      <c r="F28" s="589" t="s">
        <v>52</v>
      </c>
      <c r="G28" s="603">
        <v>0</v>
      </c>
      <c r="H28" s="589" t="s">
        <v>52</v>
      </c>
      <c r="I28" s="604">
        <v>0</v>
      </c>
      <c r="J28" s="589" t="s">
        <v>52</v>
      </c>
      <c r="K28" s="604">
        <v>3</v>
      </c>
      <c r="L28" s="589">
        <f t="shared" si="8"/>
        <v>30</v>
      </c>
      <c r="M28" s="602">
        <v>7</v>
      </c>
      <c r="N28" s="591">
        <f t="shared" si="6"/>
        <v>70</v>
      </c>
      <c r="O28" s="592">
        <v>101.58666666666667</v>
      </c>
      <c r="P28" s="44"/>
    </row>
    <row r="29" spans="1:16" ht="17.100000000000001" customHeight="1" thickTop="1" thickBot="1">
      <c r="A29" s="593" t="s">
        <v>14</v>
      </c>
      <c r="B29" s="605">
        <f>SUM(B21:B28)</f>
        <v>68</v>
      </c>
      <c r="C29" s="606">
        <f>SUM(C21:C28)</f>
        <v>0</v>
      </c>
      <c r="D29" s="596" t="s">
        <v>52</v>
      </c>
      <c r="E29" s="606">
        <f>SUM(E21:E28)</f>
        <v>0</v>
      </c>
      <c r="F29" s="596" t="s">
        <v>52</v>
      </c>
      <c r="G29" s="606">
        <f>SUM(G21:G28)</f>
        <v>1</v>
      </c>
      <c r="H29" s="596">
        <f>G29/B29*100</f>
        <v>1.4705882352941175</v>
      </c>
      <c r="I29" s="607">
        <f>SUM(I21:I28)</f>
        <v>1</v>
      </c>
      <c r="J29" s="596">
        <f>I29/B29*100</f>
        <v>1.4705882352941175</v>
      </c>
      <c r="K29" s="607">
        <f>SUM(K21:K28)</f>
        <v>7</v>
      </c>
      <c r="L29" s="596">
        <f>K29/B29*100</f>
        <v>10.294117647058822</v>
      </c>
      <c r="M29" s="606">
        <f>SUM(M21:M28)</f>
        <v>57</v>
      </c>
      <c r="N29" s="599">
        <f t="shared" si="6"/>
        <v>83.82352941176471</v>
      </c>
      <c r="O29" s="600">
        <v>102.119117647059</v>
      </c>
      <c r="P29" s="44"/>
    </row>
    <row r="30" spans="1:16" ht="8.1" customHeight="1" thickTop="1" thickBot="1">
      <c r="A30" s="167"/>
      <c r="B30" s="581"/>
      <c r="C30" s="167"/>
      <c r="D30" s="163"/>
      <c r="E30" s="167"/>
      <c r="F30" s="163"/>
      <c r="G30" s="167"/>
      <c r="H30" s="163"/>
      <c r="I30" s="167"/>
      <c r="J30" s="163"/>
      <c r="K30" s="167"/>
      <c r="L30" s="163"/>
      <c r="M30" s="167"/>
      <c r="N30" s="163"/>
      <c r="O30" s="163"/>
      <c r="P30" s="44"/>
    </row>
    <row r="31" spans="1:16" ht="15" customHeight="1" thickTop="1">
      <c r="A31" s="964" t="s">
        <v>182</v>
      </c>
      <c r="B31" s="968" t="s">
        <v>215</v>
      </c>
      <c r="C31" s="972" t="s">
        <v>152</v>
      </c>
      <c r="D31" s="972"/>
      <c r="E31" s="972"/>
      <c r="F31" s="972"/>
      <c r="G31" s="972"/>
      <c r="H31" s="972"/>
      <c r="I31" s="972"/>
      <c r="J31" s="972"/>
      <c r="K31" s="972"/>
      <c r="L31" s="972"/>
      <c r="M31" s="972"/>
      <c r="N31" s="973"/>
      <c r="O31" s="964" t="s">
        <v>216</v>
      </c>
    </row>
    <row r="32" spans="1:16" ht="15" customHeight="1">
      <c r="A32" s="965"/>
      <c r="B32" s="969"/>
      <c r="C32" s="963" t="s">
        <v>153</v>
      </c>
      <c r="D32" s="963"/>
      <c r="E32" s="963" t="s">
        <v>164</v>
      </c>
      <c r="F32" s="963"/>
      <c r="G32" s="963" t="s">
        <v>165</v>
      </c>
      <c r="H32" s="963"/>
      <c r="I32" s="963" t="s">
        <v>166</v>
      </c>
      <c r="J32" s="963"/>
      <c r="K32" s="963" t="s">
        <v>163</v>
      </c>
      <c r="L32" s="963"/>
      <c r="M32" s="963" t="s">
        <v>154</v>
      </c>
      <c r="N32" s="971"/>
      <c r="O32" s="965"/>
    </row>
    <row r="33" spans="1:19" ht="15" customHeight="1" thickBot="1">
      <c r="A33" s="965"/>
      <c r="B33" s="974"/>
      <c r="C33" s="603" t="s">
        <v>155</v>
      </c>
      <c r="D33" s="603" t="s">
        <v>44</v>
      </c>
      <c r="E33" s="603" t="s">
        <v>155</v>
      </c>
      <c r="F33" s="603" t="s">
        <v>44</v>
      </c>
      <c r="G33" s="603" t="s">
        <v>155</v>
      </c>
      <c r="H33" s="603" t="s">
        <v>44</v>
      </c>
      <c r="I33" s="603" t="s">
        <v>155</v>
      </c>
      <c r="J33" s="603" t="s">
        <v>44</v>
      </c>
      <c r="K33" s="603" t="s">
        <v>155</v>
      </c>
      <c r="L33" s="603" t="s">
        <v>44</v>
      </c>
      <c r="M33" s="603" t="s">
        <v>155</v>
      </c>
      <c r="N33" s="608" t="s">
        <v>44</v>
      </c>
      <c r="O33" s="967"/>
    </row>
    <row r="34" spans="1:19" ht="17.100000000000001" customHeight="1" thickTop="1" thickBot="1">
      <c r="A34" s="920"/>
      <c r="B34" s="609">
        <v>183</v>
      </c>
      <c r="C34" s="598">
        <v>84</v>
      </c>
      <c r="D34" s="596">
        <f>C34/B34*100</f>
        <v>45.901639344262293</v>
      </c>
      <c r="E34" s="598">
        <v>54</v>
      </c>
      <c r="F34" s="596">
        <f>E34/B34*100</f>
        <v>29.508196721311474</v>
      </c>
      <c r="G34" s="598">
        <v>7</v>
      </c>
      <c r="H34" s="596">
        <f>G34/B34*100</f>
        <v>3.8251366120218582</v>
      </c>
      <c r="I34" s="598">
        <v>4</v>
      </c>
      <c r="J34" s="596">
        <f>I34/B34*100</f>
        <v>2.1857923497267762</v>
      </c>
      <c r="K34" s="598">
        <v>3</v>
      </c>
      <c r="L34" s="596">
        <f>K34/B34*100</f>
        <v>1.639344262295082</v>
      </c>
      <c r="M34" s="598">
        <v>31</v>
      </c>
      <c r="N34" s="599">
        <f>M34/B34*100</f>
        <v>16.939890710382514</v>
      </c>
      <c r="O34" s="600">
        <v>6.92</v>
      </c>
      <c r="P34" s="575"/>
      <c r="R34" s="117"/>
      <c r="S34" s="17"/>
    </row>
    <row r="35" spans="1:19" ht="13.5" thickTop="1"/>
  </sheetData>
  <mergeCells count="32">
    <mergeCell ref="E19:F19"/>
    <mergeCell ref="K19:L19"/>
    <mergeCell ref="K32:L32"/>
    <mergeCell ref="I19:J19"/>
    <mergeCell ref="C18:N18"/>
    <mergeCell ref="M32:N32"/>
    <mergeCell ref="C31:N31"/>
    <mergeCell ref="M19:N19"/>
    <mergeCell ref="I32:J32"/>
    <mergeCell ref="G19:H19"/>
    <mergeCell ref="C32:D32"/>
    <mergeCell ref="A16:O16"/>
    <mergeCell ref="A18:A20"/>
    <mergeCell ref="G4:H4"/>
    <mergeCell ref="C4:D4"/>
    <mergeCell ref="O31:O33"/>
    <mergeCell ref="B3:B5"/>
    <mergeCell ref="M4:N4"/>
    <mergeCell ref="G32:H32"/>
    <mergeCell ref="E32:F32"/>
    <mergeCell ref="O18:O20"/>
    <mergeCell ref="A31:A34"/>
    <mergeCell ref="B18:B20"/>
    <mergeCell ref="C3:N3"/>
    <mergeCell ref="E4:F4"/>
    <mergeCell ref="B31:B33"/>
    <mergeCell ref="C19:D19"/>
    <mergeCell ref="A1:O1"/>
    <mergeCell ref="I4:J4"/>
    <mergeCell ref="K4:L4"/>
    <mergeCell ref="O3:O5"/>
    <mergeCell ref="A3:A5"/>
  </mergeCells>
  <phoneticPr fontId="0" type="noConversion"/>
  <printOptions horizontalCentered="1"/>
  <pageMargins left="0.78740157480314965" right="0.78740157480314965" top="0.78740157480314965" bottom="0.59055118110236227" header="0.31496062992125984" footer="0.31496062992125984"/>
  <pageSetup paperSize="9" orientation="landscape" r:id="rId1"/>
  <headerFooter scaleWithDoc="0"/>
  <ignoredErrors>
    <ignoredError sqref="J29 D14 F14 H14 J14 L14 L29 H29" formula="1"/>
  </ignoredErrors>
</worksheet>
</file>

<file path=xl/worksheets/sheet5.xml><?xml version="1.0" encoding="utf-8"?>
<worksheet xmlns="http://schemas.openxmlformats.org/spreadsheetml/2006/main" xmlns:r="http://schemas.openxmlformats.org/officeDocument/2006/relationships">
  <dimension ref="A1:N30"/>
  <sheetViews>
    <sheetView workbookViewId="0">
      <selection activeCell="D18" sqref="D18"/>
    </sheetView>
  </sheetViews>
  <sheetFormatPr defaultRowHeight="12.75"/>
  <cols>
    <col min="1" max="1" width="12.7109375" customWidth="1"/>
    <col min="2" max="2" width="9.28515625" customWidth="1"/>
    <col min="3" max="14" width="8.28515625" customWidth="1"/>
  </cols>
  <sheetData>
    <row r="1" spans="1:14" ht="15.95" customHeight="1">
      <c r="A1" s="829" t="s">
        <v>0</v>
      </c>
      <c r="B1" s="829"/>
      <c r="C1" s="829"/>
      <c r="D1" s="829"/>
      <c r="E1" s="829"/>
      <c r="F1" s="829"/>
      <c r="G1" s="829"/>
      <c r="H1" s="829"/>
      <c r="I1" s="829"/>
      <c r="J1" s="829"/>
      <c r="K1" s="829"/>
      <c r="L1" s="829"/>
      <c r="M1" s="829"/>
      <c r="N1" s="829"/>
    </row>
    <row r="2" spans="1:14" ht="15.95" customHeight="1">
      <c r="A2" s="829" t="s">
        <v>1</v>
      </c>
      <c r="B2" s="829"/>
      <c r="C2" s="829"/>
      <c r="D2" s="829"/>
      <c r="E2" s="829"/>
      <c r="F2" s="829"/>
      <c r="G2" s="829"/>
      <c r="H2" s="829"/>
      <c r="I2" s="829"/>
      <c r="J2" s="829"/>
      <c r="K2" s="829"/>
      <c r="L2" s="829"/>
      <c r="M2" s="829"/>
      <c r="N2" s="829"/>
    </row>
    <row r="3" spans="1:14" ht="15.95" customHeight="1" thickBot="1">
      <c r="A3" s="828"/>
      <c r="B3" s="828"/>
      <c r="C3" s="828"/>
      <c r="D3" s="828"/>
      <c r="E3" s="828"/>
      <c r="F3" s="828"/>
      <c r="G3" s="828"/>
      <c r="H3" s="828"/>
      <c r="I3" s="828"/>
      <c r="J3" s="828"/>
      <c r="K3" s="828"/>
      <c r="L3" s="828"/>
      <c r="M3" s="828"/>
      <c r="N3" s="828"/>
    </row>
    <row r="4" spans="1:14" ht="15.95" customHeight="1" thickTop="1">
      <c r="A4" s="813" t="s">
        <v>3</v>
      </c>
      <c r="B4" s="818" t="s">
        <v>4</v>
      </c>
      <c r="C4" s="821" t="s">
        <v>5</v>
      </c>
      <c r="D4" s="821"/>
      <c r="E4" s="821"/>
      <c r="F4" s="821"/>
      <c r="G4" s="821"/>
      <c r="H4" s="821"/>
      <c r="I4" s="821"/>
      <c r="J4" s="821"/>
      <c r="K4" s="821"/>
      <c r="L4" s="821"/>
      <c r="M4" s="821"/>
      <c r="N4" s="822"/>
    </row>
    <row r="5" spans="1:14" ht="15.95" customHeight="1">
      <c r="A5" s="811"/>
      <c r="B5" s="819"/>
      <c r="C5" s="823" t="s">
        <v>6</v>
      </c>
      <c r="D5" s="823"/>
      <c r="E5" s="823"/>
      <c r="F5" s="823"/>
      <c r="G5" s="823"/>
      <c r="H5" s="823"/>
      <c r="I5" s="823" t="s">
        <v>7</v>
      </c>
      <c r="J5" s="823"/>
      <c r="K5" s="823"/>
      <c r="L5" s="823"/>
      <c r="M5" s="823"/>
      <c r="N5" s="824"/>
    </row>
    <row r="6" spans="1:14" ht="15.95" customHeight="1">
      <c r="A6" s="811"/>
      <c r="B6" s="819"/>
      <c r="C6" s="823" t="s">
        <v>8</v>
      </c>
      <c r="D6" s="823"/>
      <c r="E6" s="823" t="s">
        <v>188</v>
      </c>
      <c r="F6" s="823"/>
      <c r="G6" s="823" t="s">
        <v>9</v>
      </c>
      <c r="H6" s="823"/>
      <c r="I6" s="823" t="s">
        <v>8</v>
      </c>
      <c r="J6" s="823"/>
      <c r="K6" s="823" t="s">
        <v>188</v>
      </c>
      <c r="L6" s="823"/>
      <c r="M6" s="823" t="s">
        <v>9</v>
      </c>
      <c r="N6" s="824"/>
    </row>
    <row r="7" spans="1:14" ht="15.95" customHeight="1" thickBot="1">
      <c r="A7" s="814"/>
      <c r="B7" s="820"/>
      <c r="C7" s="421" t="s">
        <v>10</v>
      </c>
      <c r="D7" s="421" t="s">
        <v>11</v>
      </c>
      <c r="E7" s="421" t="s">
        <v>10</v>
      </c>
      <c r="F7" s="421" t="s">
        <v>11</v>
      </c>
      <c r="G7" s="421" t="s">
        <v>10</v>
      </c>
      <c r="H7" s="421" t="s">
        <v>11</v>
      </c>
      <c r="I7" s="421" t="s">
        <v>10</v>
      </c>
      <c r="J7" s="421" t="s">
        <v>11</v>
      </c>
      <c r="K7" s="421" t="s">
        <v>10</v>
      </c>
      <c r="L7" s="421" t="s">
        <v>11</v>
      </c>
      <c r="M7" s="421" t="s">
        <v>10</v>
      </c>
      <c r="N7" s="175" t="s">
        <v>11</v>
      </c>
    </row>
    <row r="8" spans="1:14" ht="15.95" customHeight="1" thickTop="1">
      <c r="A8" s="825" t="s">
        <v>18</v>
      </c>
      <c r="B8" s="312">
        <v>2007</v>
      </c>
      <c r="C8" s="306">
        <v>0</v>
      </c>
      <c r="D8" s="306">
        <v>0</v>
      </c>
      <c r="E8" s="306">
        <v>21</v>
      </c>
      <c r="F8" s="306">
        <v>35</v>
      </c>
      <c r="G8" s="306">
        <v>59</v>
      </c>
      <c r="H8" s="306">
        <v>151</v>
      </c>
      <c r="I8" s="306">
        <v>482</v>
      </c>
      <c r="J8" s="306">
        <v>538</v>
      </c>
      <c r="K8" s="306">
        <v>464</v>
      </c>
      <c r="L8" s="306">
        <v>507</v>
      </c>
      <c r="M8" s="306">
        <v>77</v>
      </c>
      <c r="N8" s="447">
        <v>96</v>
      </c>
    </row>
    <row r="9" spans="1:14" ht="15.95" customHeight="1">
      <c r="A9" s="811"/>
      <c r="B9" s="313">
        <v>2008</v>
      </c>
      <c r="C9" s="133">
        <v>1</v>
      </c>
      <c r="D9" s="133">
        <v>19</v>
      </c>
      <c r="E9" s="133">
        <v>14</v>
      </c>
      <c r="F9" s="133">
        <v>18</v>
      </c>
      <c r="G9" s="133">
        <v>46</v>
      </c>
      <c r="H9" s="133">
        <v>152</v>
      </c>
      <c r="I9" s="133">
        <v>541</v>
      </c>
      <c r="J9" s="133">
        <v>616</v>
      </c>
      <c r="K9" s="133">
        <v>519</v>
      </c>
      <c r="L9" s="133">
        <v>599</v>
      </c>
      <c r="M9" s="133">
        <v>99</v>
      </c>
      <c r="N9" s="443">
        <v>113</v>
      </c>
    </row>
    <row r="10" spans="1:14" ht="15.95" customHeight="1">
      <c r="A10" s="811"/>
      <c r="B10" s="313">
        <v>2009</v>
      </c>
      <c r="C10" s="133">
        <v>0</v>
      </c>
      <c r="D10" s="133">
        <v>0</v>
      </c>
      <c r="E10" s="133">
        <v>13</v>
      </c>
      <c r="F10" s="133">
        <v>49</v>
      </c>
      <c r="G10" s="133">
        <v>33</v>
      </c>
      <c r="H10" s="133">
        <v>103</v>
      </c>
      <c r="I10" s="133">
        <v>685</v>
      </c>
      <c r="J10" s="133">
        <v>758</v>
      </c>
      <c r="K10" s="133">
        <v>622</v>
      </c>
      <c r="L10" s="133">
        <v>686</v>
      </c>
      <c r="M10" s="133">
        <v>162</v>
      </c>
      <c r="N10" s="443">
        <v>185</v>
      </c>
    </row>
    <row r="11" spans="1:14" ht="15.95" customHeight="1">
      <c r="A11" s="811"/>
      <c r="B11" s="314">
        <v>2010</v>
      </c>
      <c r="C11" s="86">
        <v>0</v>
      </c>
      <c r="D11" s="86">
        <v>0</v>
      </c>
      <c r="E11" s="86">
        <v>4</v>
      </c>
      <c r="F11" s="86">
        <v>13</v>
      </c>
      <c r="G11" s="86">
        <v>29</v>
      </c>
      <c r="H11" s="86">
        <v>90</v>
      </c>
      <c r="I11" s="86">
        <v>651</v>
      </c>
      <c r="J11" s="86">
        <v>713</v>
      </c>
      <c r="K11" s="86">
        <v>711</v>
      </c>
      <c r="L11" s="86">
        <v>786</v>
      </c>
      <c r="M11" s="86">
        <v>102</v>
      </c>
      <c r="N11" s="444">
        <v>112</v>
      </c>
    </row>
    <row r="12" spans="1:14" ht="15.95" customHeight="1">
      <c r="A12" s="811"/>
      <c r="B12" s="314">
        <v>2011</v>
      </c>
      <c r="C12" s="86">
        <v>1</v>
      </c>
      <c r="D12" s="86">
        <v>3</v>
      </c>
      <c r="E12" s="86">
        <v>12</v>
      </c>
      <c r="F12" s="86">
        <v>23</v>
      </c>
      <c r="G12" s="86">
        <v>18</v>
      </c>
      <c r="H12" s="86">
        <v>70</v>
      </c>
      <c r="I12" s="86">
        <v>673</v>
      </c>
      <c r="J12" s="86">
        <v>760</v>
      </c>
      <c r="K12" s="86">
        <v>643</v>
      </c>
      <c r="L12" s="86">
        <v>717</v>
      </c>
      <c r="M12" s="86">
        <v>132</v>
      </c>
      <c r="N12" s="444">
        <v>155</v>
      </c>
    </row>
    <row r="13" spans="1:14" ht="15.95" customHeight="1">
      <c r="A13" s="811" t="s">
        <v>19</v>
      </c>
      <c r="B13" s="313">
        <v>2007</v>
      </c>
      <c r="C13" s="133">
        <v>0</v>
      </c>
      <c r="D13" s="133">
        <v>0</v>
      </c>
      <c r="E13" s="133">
        <v>4</v>
      </c>
      <c r="F13" s="133">
        <v>11</v>
      </c>
      <c r="G13" s="133">
        <v>66</v>
      </c>
      <c r="H13" s="133">
        <v>124</v>
      </c>
      <c r="I13" s="133">
        <v>464</v>
      </c>
      <c r="J13" s="133">
        <v>569</v>
      </c>
      <c r="K13" s="133">
        <v>466</v>
      </c>
      <c r="L13" s="133">
        <v>551</v>
      </c>
      <c r="M13" s="133">
        <v>141</v>
      </c>
      <c r="N13" s="443">
        <v>179</v>
      </c>
    </row>
    <row r="14" spans="1:14" ht="15.95" customHeight="1">
      <c r="A14" s="811"/>
      <c r="B14" s="313">
        <v>2008</v>
      </c>
      <c r="C14" s="133">
        <v>1</v>
      </c>
      <c r="D14" s="133">
        <v>1</v>
      </c>
      <c r="E14" s="133">
        <v>18</v>
      </c>
      <c r="F14" s="133">
        <v>21</v>
      </c>
      <c r="G14" s="133">
        <v>49</v>
      </c>
      <c r="H14" s="133">
        <v>104</v>
      </c>
      <c r="I14" s="133">
        <v>428</v>
      </c>
      <c r="J14" s="133">
        <v>494</v>
      </c>
      <c r="K14" s="133">
        <v>443</v>
      </c>
      <c r="L14" s="133">
        <v>531</v>
      </c>
      <c r="M14" s="133">
        <v>126</v>
      </c>
      <c r="N14" s="443">
        <v>142</v>
      </c>
    </row>
    <row r="15" spans="1:14" ht="15.95" customHeight="1">
      <c r="A15" s="811"/>
      <c r="B15" s="313">
        <v>2009</v>
      </c>
      <c r="C15" s="133">
        <v>0</v>
      </c>
      <c r="D15" s="133">
        <v>0</v>
      </c>
      <c r="E15" s="133">
        <v>9</v>
      </c>
      <c r="F15" s="133">
        <v>13</v>
      </c>
      <c r="G15" s="133">
        <v>40</v>
      </c>
      <c r="H15" s="133">
        <v>91</v>
      </c>
      <c r="I15" s="133">
        <v>478</v>
      </c>
      <c r="J15" s="133">
        <v>560</v>
      </c>
      <c r="K15" s="133">
        <v>439</v>
      </c>
      <c r="L15" s="133">
        <v>500</v>
      </c>
      <c r="M15" s="133">
        <v>165</v>
      </c>
      <c r="N15" s="443">
        <v>202</v>
      </c>
    </row>
    <row r="16" spans="1:14" ht="15.95" customHeight="1">
      <c r="A16" s="811"/>
      <c r="B16" s="314">
        <v>2010</v>
      </c>
      <c r="C16" s="86">
        <v>0</v>
      </c>
      <c r="D16" s="86">
        <v>0</v>
      </c>
      <c r="E16" s="86">
        <v>8</v>
      </c>
      <c r="F16" s="86">
        <v>10</v>
      </c>
      <c r="G16" s="86">
        <v>32</v>
      </c>
      <c r="H16" s="86">
        <v>81</v>
      </c>
      <c r="I16" s="86">
        <v>452</v>
      </c>
      <c r="J16" s="86">
        <v>520</v>
      </c>
      <c r="K16" s="86">
        <v>413</v>
      </c>
      <c r="L16" s="86">
        <v>478</v>
      </c>
      <c r="M16" s="86">
        <v>204</v>
      </c>
      <c r="N16" s="444">
        <v>244</v>
      </c>
    </row>
    <row r="17" spans="1:14" ht="15.95" customHeight="1">
      <c r="A17" s="811"/>
      <c r="B17" s="314">
        <v>2011</v>
      </c>
      <c r="C17" s="86">
        <v>0</v>
      </c>
      <c r="D17" s="86">
        <v>0</v>
      </c>
      <c r="E17" s="86">
        <v>7</v>
      </c>
      <c r="F17" s="86">
        <v>20</v>
      </c>
      <c r="G17" s="86">
        <v>25</v>
      </c>
      <c r="H17" s="86">
        <v>61</v>
      </c>
      <c r="I17" s="86">
        <v>409</v>
      </c>
      <c r="J17" s="86">
        <v>486</v>
      </c>
      <c r="K17" s="86">
        <v>463</v>
      </c>
      <c r="L17" s="86">
        <v>548</v>
      </c>
      <c r="M17" s="86">
        <v>150</v>
      </c>
      <c r="N17" s="444">
        <v>182</v>
      </c>
    </row>
    <row r="18" spans="1:14" ht="15.95" customHeight="1">
      <c r="A18" s="811" t="s">
        <v>20</v>
      </c>
      <c r="B18" s="313">
        <v>2007</v>
      </c>
      <c r="C18" s="50">
        <v>0</v>
      </c>
      <c r="D18" s="50">
        <v>0</v>
      </c>
      <c r="E18" s="50">
        <v>7</v>
      </c>
      <c r="F18" s="50">
        <v>12</v>
      </c>
      <c r="G18" s="50">
        <v>16</v>
      </c>
      <c r="H18" s="50">
        <v>28</v>
      </c>
      <c r="I18" s="50">
        <v>288</v>
      </c>
      <c r="J18" s="50">
        <v>332</v>
      </c>
      <c r="K18" s="50">
        <v>383</v>
      </c>
      <c r="L18" s="50">
        <v>436</v>
      </c>
      <c r="M18" s="50">
        <v>216</v>
      </c>
      <c r="N18" s="445">
        <v>251</v>
      </c>
    </row>
    <row r="19" spans="1:14" ht="15.95" customHeight="1">
      <c r="A19" s="811"/>
      <c r="B19" s="313">
        <v>2008</v>
      </c>
      <c r="C19" s="133">
        <v>1</v>
      </c>
      <c r="D19" s="133">
        <v>2</v>
      </c>
      <c r="E19" s="133">
        <v>5</v>
      </c>
      <c r="F19" s="133">
        <v>11</v>
      </c>
      <c r="G19" s="133">
        <v>12</v>
      </c>
      <c r="H19" s="133">
        <v>19</v>
      </c>
      <c r="I19" s="133">
        <v>292</v>
      </c>
      <c r="J19" s="133">
        <v>334</v>
      </c>
      <c r="K19" s="133">
        <v>301</v>
      </c>
      <c r="L19" s="133">
        <v>348</v>
      </c>
      <c r="M19" s="133">
        <v>207</v>
      </c>
      <c r="N19" s="443">
        <v>237</v>
      </c>
    </row>
    <row r="20" spans="1:14" ht="15.95" customHeight="1">
      <c r="A20" s="811"/>
      <c r="B20" s="313">
        <v>2009</v>
      </c>
      <c r="C20" s="133">
        <v>0</v>
      </c>
      <c r="D20" s="133">
        <v>0</v>
      </c>
      <c r="E20" s="133">
        <v>3</v>
      </c>
      <c r="F20" s="133">
        <v>5</v>
      </c>
      <c r="G20" s="133">
        <v>9</v>
      </c>
      <c r="H20" s="133">
        <v>14</v>
      </c>
      <c r="I20" s="133">
        <v>384</v>
      </c>
      <c r="J20" s="133">
        <v>420</v>
      </c>
      <c r="K20" s="133">
        <v>449</v>
      </c>
      <c r="L20" s="133">
        <v>496</v>
      </c>
      <c r="M20" s="133">
        <v>164</v>
      </c>
      <c r="N20" s="443">
        <v>185</v>
      </c>
    </row>
    <row r="21" spans="1:14" ht="15.95" customHeight="1">
      <c r="A21" s="811"/>
      <c r="B21" s="314">
        <v>2010</v>
      </c>
      <c r="C21" s="86">
        <v>0</v>
      </c>
      <c r="D21" s="86">
        <v>0</v>
      </c>
      <c r="E21" s="86">
        <v>5</v>
      </c>
      <c r="F21" s="86">
        <v>8</v>
      </c>
      <c r="G21" s="86">
        <v>4</v>
      </c>
      <c r="H21" s="86">
        <v>6</v>
      </c>
      <c r="I21" s="86">
        <v>457</v>
      </c>
      <c r="J21" s="86">
        <v>502</v>
      </c>
      <c r="K21" s="86">
        <v>464</v>
      </c>
      <c r="L21" s="86">
        <v>505</v>
      </c>
      <c r="M21" s="86">
        <v>157</v>
      </c>
      <c r="N21" s="444">
        <v>182</v>
      </c>
    </row>
    <row r="22" spans="1:14" ht="15.95" customHeight="1" thickBot="1">
      <c r="A22" s="812"/>
      <c r="B22" s="374">
        <v>2011</v>
      </c>
      <c r="C22" s="448">
        <v>0</v>
      </c>
      <c r="D22" s="448">
        <v>0</v>
      </c>
      <c r="E22" s="448">
        <v>2</v>
      </c>
      <c r="F22" s="448">
        <v>2</v>
      </c>
      <c r="G22" s="448">
        <v>2</v>
      </c>
      <c r="H22" s="448">
        <v>4</v>
      </c>
      <c r="I22" s="448">
        <v>429</v>
      </c>
      <c r="J22" s="448">
        <v>483</v>
      </c>
      <c r="K22" s="448">
        <v>458</v>
      </c>
      <c r="L22" s="448">
        <v>517</v>
      </c>
      <c r="M22" s="448">
        <v>128</v>
      </c>
      <c r="N22" s="449">
        <v>148</v>
      </c>
    </row>
    <row r="23" spans="1:14" ht="15.95" customHeight="1" thickTop="1">
      <c r="A23" s="813" t="s">
        <v>14</v>
      </c>
      <c r="B23" s="418">
        <v>2007</v>
      </c>
      <c r="C23" s="450">
        <v>155</v>
      </c>
      <c r="D23" s="450">
        <v>262</v>
      </c>
      <c r="E23" s="450">
        <v>265</v>
      </c>
      <c r="F23" s="450">
        <v>437</v>
      </c>
      <c r="G23" s="450">
        <v>439</v>
      </c>
      <c r="H23" s="450">
        <v>1040</v>
      </c>
      <c r="I23" s="450">
        <v>3532</v>
      </c>
      <c r="J23" s="450">
        <v>4111</v>
      </c>
      <c r="K23" s="450">
        <v>3723</v>
      </c>
      <c r="L23" s="450">
        <v>4307</v>
      </c>
      <c r="M23" s="450">
        <v>870</v>
      </c>
      <c r="N23" s="451">
        <v>1055</v>
      </c>
    </row>
    <row r="24" spans="1:14" ht="15.95" customHeight="1">
      <c r="A24" s="811"/>
      <c r="B24" s="420">
        <v>2008</v>
      </c>
      <c r="C24" s="90">
        <v>148</v>
      </c>
      <c r="D24" s="90">
        <v>300</v>
      </c>
      <c r="E24" s="90">
        <v>210</v>
      </c>
      <c r="F24" s="90">
        <v>377</v>
      </c>
      <c r="G24" s="90">
        <v>379</v>
      </c>
      <c r="H24" s="90">
        <v>978</v>
      </c>
      <c r="I24" s="90">
        <v>3697</v>
      </c>
      <c r="J24" s="90">
        <v>4280</v>
      </c>
      <c r="K24" s="90">
        <v>3689</v>
      </c>
      <c r="L24" s="90">
        <v>4266</v>
      </c>
      <c r="M24" s="90">
        <v>878</v>
      </c>
      <c r="N24" s="430">
        <v>1069</v>
      </c>
    </row>
    <row r="25" spans="1:14" ht="15.95" customHeight="1">
      <c r="A25" s="811"/>
      <c r="B25" s="420">
        <v>2009</v>
      </c>
      <c r="C25" s="90">
        <v>186</v>
      </c>
      <c r="D25" s="90">
        <v>242</v>
      </c>
      <c r="E25" s="90">
        <v>241</v>
      </c>
      <c r="F25" s="90">
        <v>373</v>
      </c>
      <c r="G25" s="90">
        <v>324</v>
      </c>
      <c r="H25" s="90">
        <v>847</v>
      </c>
      <c r="I25" s="90">
        <v>4067</v>
      </c>
      <c r="J25" s="90">
        <v>4641</v>
      </c>
      <c r="K25" s="90">
        <v>4039</v>
      </c>
      <c r="L25" s="90">
        <v>4636</v>
      </c>
      <c r="M25" s="90">
        <v>928</v>
      </c>
      <c r="N25" s="430">
        <v>1098</v>
      </c>
    </row>
    <row r="26" spans="1:14" ht="15.95" customHeight="1">
      <c r="A26" s="811"/>
      <c r="B26" s="420">
        <v>2010</v>
      </c>
      <c r="C26" s="90">
        <v>199</v>
      </c>
      <c r="D26" s="90">
        <v>257</v>
      </c>
      <c r="E26" s="90">
        <v>279</v>
      </c>
      <c r="F26" s="90">
        <v>463</v>
      </c>
      <c r="G26" s="90">
        <v>244</v>
      </c>
      <c r="H26" s="90">
        <v>642</v>
      </c>
      <c r="I26" s="90">
        <v>3999</v>
      </c>
      <c r="J26" s="90">
        <v>4632</v>
      </c>
      <c r="K26" s="90">
        <v>4011</v>
      </c>
      <c r="L26" s="90">
        <v>4603</v>
      </c>
      <c r="M26" s="90">
        <v>916</v>
      </c>
      <c r="N26" s="430">
        <v>1126</v>
      </c>
    </row>
    <row r="27" spans="1:14" ht="15.95" customHeight="1" thickBot="1">
      <c r="A27" s="814"/>
      <c r="B27" s="419">
        <v>2011</v>
      </c>
      <c r="C27" s="440">
        <v>194</v>
      </c>
      <c r="D27" s="440">
        <v>297</v>
      </c>
      <c r="E27" s="440">
        <v>247</v>
      </c>
      <c r="F27" s="440">
        <v>368</v>
      </c>
      <c r="G27" s="440">
        <v>191</v>
      </c>
      <c r="H27" s="440">
        <v>575</v>
      </c>
      <c r="I27" s="431">
        <v>3772</v>
      </c>
      <c r="J27" s="431">
        <v>4492</v>
      </c>
      <c r="K27" s="431">
        <v>3856</v>
      </c>
      <c r="L27" s="431">
        <v>4550</v>
      </c>
      <c r="M27" s="431">
        <v>842</v>
      </c>
      <c r="N27" s="432">
        <v>1068</v>
      </c>
    </row>
    <row r="28" spans="1:14" ht="15.95" customHeight="1" thickTop="1">
      <c r="A28" s="7"/>
    </row>
    <row r="29" spans="1:14" ht="15.95" customHeight="1">
      <c r="A29" s="14"/>
      <c r="B29" s="827" t="s">
        <v>246</v>
      </c>
      <c r="C29" s="827"/>
      <c r="D29" s="827"/>
      <c r="E29" s="827"/>
      <c r="F29" s="13"/>
      <c r="G29" s="13"/>
      <c r="H29" s="13"/>
      <c r="I29" s="13"/>
      <c r="J29" s="13"/>
      <c r="K29" s="13"/>
      <c r="L29" s="13"/>
      <c r="M29" s="13"/>
      <c r="N29" s="14"/>
    </row>
    <row r="30" spans="1:14" ht="15.95" customHeight="1">
      <c r="A30" s="14"/>
      <c r="B30" s="815" t="s">
        <v>247</v>
      </c>
      <c r="C30" s="827"/>
      <c r="D30" s="827"/>
      <c r="E30" s="827"/>
      <c r="F30" s="15"/>
      <c r="G30" s="15"/>
      <c r="H30" s="15"/>
      <c r="I30" s="15"/>
      <c r="J30" s="15"/>
      <c r="K30" s="15"/>
      <c r="L30" s="15"/>
      <c r="M30" s="15"/>
      <c r="N30" s="14"/>
    </row>
  </sheetData>
  <mergeCells count="20">
    <mergeCell ref="A18:A22"/>
    <mergeCell ref="A23:A27"/>
    <mergeCell ref="B29:E29"/>
    <mergeCell ref="B30:E30"/>
    <mergeCell ref="K6:L6"/>
    <mergeCell ref="G6:H6"/>
    <mergeCell ref="I6:J6"/>
    <mergeCell ref="A8:A12"/>
    <mergeCell ref="A13:A17"/>
    <mergeCell ref="A1:N1"/>
    <mergeCell ref="A2:N2"/>
    <mergeCell ref="A3:N3"/>
    <mergeCell ref="A4:A7"/>
    <mergeCell ref="B4:B7"/>
    <mergeCell ref="C4:N4"/>
    <mergeCell ref="C5:H5"/>
    <mergeCell ref="I5:N5"/>
    <mergeCell ref="C6:D6"/>
    <mergeCell ref="E6:F6"/>
    <mergeCell ref="M6:N6"/>
  </mergeCells>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50.xml><?xml version="1.0" encoding="utf-8"?>
<worksheet xmlns="http://schemas.openxmlformats.org/spreadsheetml/2006/main" xmlns:r="http://schemas.openxmlformats.org/officeDocument/2006/relationships">
  <sheetPr codeName="List42">
    <pageSetUpPr fitToPage="1"/>
  </sheetPr>
  <dimension ref="A1:O33"/>
  <sheetViews>
    <sheetView zoomScaleNormal="100" zoomScaleSheetLayoutView="100" workbookViewId="0">
      <selection activeCell="D18" sqref="D18"/>
    </sheetView>
  </sheetViews>
  <sheetFormatPr defaultRowHeight="12.75"/>
  <cols>
    <col min="1" max="1" width="12.7109375" customWidth="1"/>
    <col min="2" max="2" width="9.85546875" customWidth="1"/>
    <col min="3" max="13" width="9.28515625" customWidth="1"/>
  </cols>
  <sheetData>
    <row r="1" spans="1:13" ht="16.5" customHeight="1">
      <c r="A1" s="829" t="s">
        <v>260</v>
      </c>
      <c r="B1" s="829"/>
      <c r="C1" s="829"/>
      <c r="D1" s="829"/>
      <c r="E1" s="829"/>
      <c r="F1" s="829"/>
      <c r="G1" s="829"/>
      <c r="H1" s="829"/>
      <c r="I1" s="829"/>
      <c r="J1" s="829"/>
      <c r="K1" s="829"/>
      <c r="L1" s="829"/>
      <c r="M1" s="829"/>
    </row>
    <row r="2" spans="1:13" s="1" customFormat="1" ht="3.95" customHeight="1" thickBot="1">
      <c r="A2" s="837"/>
      <c r="B2" s="837"/>
      <c r="C2" s="837"/>
      <c r="D2" s="837"/>
      <c r="E2" s="837"/>
      <c r="F2" s="837"/>
      <c r="G2" s="837"/>
      <c r="H2" s="837"/>
      <c r="I2" s="837"/>
      <c r="J2" s="837"/>
      <c r="K2" s="837"/>
      <c r="L2" s="837"/>
      <c r="M2" s="837"/>
    </row>
    <row r="3" spans="1:13" s="1" customFormat="1" ht="30" customHeight="1" thickTop="1">
      <c r="A3" s="813" t="s">
        <v>3</v>
      </c>
      <c r="B3" s="818" t="s">
        <v>60</v>
      </c>
      <c r="C3" s="821" t="s">
        <v>61</v>
      </c>
      <c r="D3" s="821"/>
      <c r="E3" s="821" t="s">
        <v>62</v>
      </c>
      <c r="F3" s="821"/>
      <c r="G3" s="821" t="s">
        <v>63</v>
      </c>
      <c r="H3" s="821"/>
      <c r="I3" s="821" t="s">
        <v>64</v>
      </c>
      <c r="J3" s="821"/>
      <c r="K3" s="821" t="s">
        <v>65</v>
      </c>
      <c r="L3" s="821"/>
      <c r="M3" s="822" t="s">
        <v>66</v>
      </c>
    </row>
    <row r="4" spans="1:13" s="1" customFormat="1" ht="18" customHeight="1" thickBot="1">
      <c r="A4" s="814"/>
      <c r="B4" s="820"/>
      <c r="C4" s="664" t="s">
        <v>43</v>
      </c>
      <c r="D4" s="664" t="s">
        <v>44</v>
      </c>
      <c r="E4" s="664" t="s">
        <v>43</v>
      </c>
      <c r="F4" s="664" t="s">
        <v>44</v>
      </c>
      <c r="G4" s="664" t="s">
        <v>43</v>
      </c>
      <c r="H4" s="664" t="s">
        <v>44</v>
      </c>
      <c r="I4" s="664" t="s">
        <v>43</v>
      </c>
      <c r="J4" s="664" t="s">
        <v>44</v>
      </c>
      <c r="K4" s="664" t="s">
        <v>43</v>
      </c>
      <c r="L4" s="664" t="s">
        <v>44</v>
      </c>
      <c r="M4" s="834"/>
    </row>
    <row r="5" spans="1:13" s="1" customFormat="1" ht="18" customHeight="1" thickTop="1">
      <c r="A5" s="663" t="s">
        <v>18</v>
      </c>
      <c r="B5" s="681">
        <v>250</v>
      </c>
      <c r="C5" s="682">
        <v>191</v>
      </c>
      <c r="D5" s="676">
        <f>C5/B5*100</f>
        <v>76.400000000000006</v>
      </c>
      <c r="E5" s="683">
        <v>29</v>
      </c>
      <c r="F5" s="676">
        <f>E5/B5*100</f>
        <v>11.600000000000001</v>
      </c>
      <c r="G5" s="683">
        <v>20</v>
      </c>
      <c r="H5" s="676">
        <f>G5/B5*100</f>
        <v>8</v>
      </c>
      <c r="I5" s="683">
        <v>9</v>
      </c>
      <c r="J5" s="676">
        <f>I5/B5*100</f>
        <v>3.5999999999999996</v>
      </c>
      <c r="K5" s="683">
        <v>1</v>
      </c>
      <c r="L5" s="676">
        <f>K5/B5*100</f>
        <v>0.4</v>
      </c>
      <c r="M5" s="686">
        <f>(C5*60+E5*135+G5*270+I5*540+K5*1080)/B5</f>
        <v>106.86</v>
      </c>
    </row>
    <row r="6" spans="1:13" s="1" customFormat="1" ht="18" customHeight="1">
      <c r="A6" s="661" t="s">
        <v>19</v>
      </c>
      <c r="B6" s="677">
        <v>197</v>
      </c>
      <c r="C6" s="125">
        <v>148</v>
      </c>
      <c r="D6" s="673">
        <f t="shared" ref="D6:D13" si="0">C6/B6*100</f>
        <v>75.126903553299499</v>
      </c>
      <c r="E6" s="49">
        <v>16</v>
      </c>
      <c r="F6" s="673">
        <f t="shared" ref="F6:F13" si="1">E6/B6*100</f>
        <v>8.1218274111675122</v>
      </c>
      <c r="G6" s="49">
        <v>25</v>
      </c>
      <c r="H6" s="673">
        <f t="shared" ref="H6:H13" si="2">G6/B6*100</f>
        <v>12.690355329949238</v>
      </c>
      <c r="I6" s="49">
        <v>8</v>
      </c>
      <c r="J6" s="673">
        <f t="shared" ref="J6:J13" si="3">I6/B6*100</f>
        <v>4.0609137055837561</v>
      </c>
      <c r="K6" s="49">
        <v>0</v>
      </c>
      <c r="L6" s="673">
        <f t="shared" ref="L6:L13" si="4">K6/B6*100</f>
        <v>0</v>
      </c>
      <c r="M6" s="687">
        <f t="shared" ref="M6:M13" si="5">(C6*60+E6*135+G6*270+I6*540+K6*1080)/B6</f>
        <v>112.23350253807106</v>
      </c>
    </row>
    <row r="7" spans="1:13" s="1" customFormat="1" ht="18" customHeight="1">
      <c r="A7" s="661" t="s">
        <v>20</v>
      </c>
      <c r="B7" s="677">
        <v>181</v>
      </c>
      <c r="C7" s="125">
        <v>136</v>
      </c>
      <c r="D7" s="673">
        <f t="shared" si="0"/>
        <v>75.138121546961329</v>
      </c>
      <c r="E7" s="49">
        <v>30</v>
      </c>
      <c r="F7" s="673">
        <f t="shared" si="1"/>
        <v>16.574585635359114</v>
      </c>
      <c r="G7" s="49">
        <v>10</v>
      </c>
      <c r="H7" s="673">
        <f t="shared" si="2"/>
        <v>5.5248618784530388</v>
      </c>
      <c r="I7" s="49">
        <v>5</v>
      </c>
      <c r="J7" s="673">
        <f t="shared" si="3"/>
        <v>2.7624309392265194</v>
      </c>
      <c r="K7" s="49">
        <v>0</v>
      </c>
      <c r="L7" s="673">
        <f t="shared" si="4"/>
        <v>0</v>
      </c>
      <c r="M7" s="687">
        <f t="shared" si="5"/>
        <v>97.292817679558013</v>
      </c>
    </row>
    <row r="8" spans="1:13" s="1" customFormat="1" ht="18" customHeight="1">
      <c r="A8" s="661" t="s">
        <v>21</v>
      </c>
      <c r="B8" s="677">
        <v>218</v>
      </c>
      <c r="C8" s="125">
        <v>140</v>
      </c>
      <c r="D8" s="673">
        <f t="shared" si="0"/>
        <v>64.22018348623854</v>
      </c>
      <c r="E8" s="49">
        <v>18</v>
      </c>
      <c r="F8" s="673">
        <f t="shared" si="1"/>
        <v>8.2568807339449553</v>
      </c>
      <c r="G8" s="49">
        <v>39</v>
      </c>
      <c r="H8" s="673">
        <f t="shared" si="2"/>
        <v>17.889908256880734</v>
      </c>
      <c r="I8" s="49">
        <v>21</v>
      </c>
      <c r="J8" s="673">
        <f t="shared" si="3"/>
        <v>9.6330275229357802</v>
      </c>
      <c r="K8" s="49">
        <v>0</v>
      </c>
      <c r="L8" s="673">
        <f t="shared" si="4"/>
        <v>0</v>
      </c>
      <c r="M8" s="687">
        <f t="shared" si="5"/>
        <v>150</v>
      </c>
    </row>
    <row r="9" spans="1:13" s="1" customFormat="1" ht="18" customHeight="1">
      <c r="A9" s="661" t="s">
        <v>22</v>
      </c>
      <c r="B9" s="677">
        <v>177</v>
      </c>
      <c r="C9" s="125">
        <v>143</v>
      </c>
      <c r="D9" s="673">
        <f t="shared" si="0"/>
        <v>80.790960451977398</v>
      </c>
      <c r="E9" s="49">
        <v>13</v>
      </c>
      <c r="F9" s="673">
        <f t="shared" si="1"/>
        <v>7.3446327683615822</v>
      </c>
      <c r="G9" s="49">
        <v>16</v>
      </c>
      <c r="H9" s="673">
        <f t="shared" si="2"/>
        <v>9.0395480225988702</v>
      </c>
      <c r="I9" s="49">
        <v>5</v>
      </c>
      <c r="J9" s="673">
        <f t="shared" si="3"/>
        <v>2.8248587570621471</v>
      </c>
      <c r="K9" s="49">
        <v>0</v>
      </c>
      <c r="L9" s="673">
        <f t="shared" si="4"/>
        <v>0</v>
      </c>
      <c r="M9" s="687">
        <f t="shared" si="5"/>
        <v>98.050847457627114</v>
      </c>
    </row>
    <row r="10" spans="1:13" s="1" customFormat="1" ht="18" customHeight="1">
      <c r="A10" s="661" t="s">
        <v>23</v>
      </c>
      <c r="B10" s="677">
        <v>189</v>
      </c>
      <c r="C10" s="125">
        <v>130</v>
      </c>
      <c r="D10" s="673">
        <f t="shared" si="0"/>
        <v>68.783068783068785</v>
      </c>
      <c r="E10" s="49">
        <v>40</v>
      </c>
      <c r="F10" s="673">
        <f t="shared" si="1"/>
        <v>21.164021164021165</v>
      </c>
      <c r="G10" s="49">
        <v>17</v>
      </c>
      <c r="H10" s="673">
        <f t="shared" si="2"/>
        <v>8.9947089947089935</v>
      </c>
      <c r="I10" s="49">
        <v>2</v>
      </c>
      <c r="J10" s="673">
        <f t="shared" si="3"/>
        <v>1.0582010582010581</v>
      </c>
      <c r="K10" s="49">
        <v>0</v>
      </c>
      <c r="L10" s="673">
        <f t="shared" si="4"/>
        <v>0</v>
      </c>
      <c r="M10" s="687">
        <f t="shared" si="5"/>
        <v>99.841269841269835</v>
      </c>
    </row>
    <row r="11" spans="1:13" s="1" customFormat="1" ht="18" customHeight="1">
      <c r="A11" s="661" t="s">
        <v>12</v>
      </c>
      <c r="B11" s="677">
        <v>185</v>
      </c>
      <c r="C11" s="125">
        <v>138</v>
      </c>
      <c r="D11" s="673">
        <f t="shared" si="0"/>
        <v>74.594594594594597</v>
      </c>
      <c r="E11" s="49">
        <v>30</v>
      </c>
      <c r="F11" s="673">
        <f t="shared" si="1"/>
        <v>16.216216216216218</v>
      </c>
      <c r="G11" s="49">
        <v>12</v>
      </c>
      <c r="H11" s="673">
        <f t="shared" si="2"/>
        <v>6.4864864864864868</v>
      </c>
      <c r="I11" s="49">
        <v>5</v>
      </c>
      <c r="J11" s="673">
        <f t="shared" si="3"/>
        <v>2.7027027027027026</v>
      </c>
      <c r="K11" s="49">
        <v>0</v>
      </c>
      <c r="L11" s="673">
        <f t="shared" si="4"/>
        <v>0</v>
      </c>
      <c r="M11" s="687">
        <f t="shared" si="5"/>
        <v>98.756756756756758</v>
      </c>
    </row>
    <row r="12" spans="1:13" s="1" customFormat="1" ht="18" customHeight="1" thickBot="1">
      <c r="A12" s="662" t="s">
        <v>13</v>
      </c>
      <c r="B12" s="678">
        <v>300</v>
      </c>
      <c r="C12" s="679">
        <v>237</v>
      </c>
      <c r="D12" s="680">
        <f t="shared" si="0"/>
        <v>79</v>
      </c>
      <c r="E12" s="502">
        <v>39</v>
      </c>
      <c r="F12" s="680">
        <f t="shared" si="1"/>
        <v>13</v>
      </c>
      <c r="G12" s="502">
        <v>20</v>
      </c>
      <c r="H12" s="680">
        <f t="shared" si="2"/>
        <v>6.666666666666667</v>
      </c>
      <c r="I12" s="502">
        <v>4</v>
      </c>
      <c r="J12" s="680">
        <f t="shared" si="3"/>
        <v>1.3333333333333335</v>
      </c>
      <c r="K12" s="502">
        <v>0</v>
      </c>
      <c r="L12" s="680">
        <f t="shared" si="4"/>
        <v>0</v>
      </c>
      <c r="M12" s="688">
        <f t="shared" si="5"/>
        <v>90.15</v>
      </c>
    </row>
    <row r="13" spans="1:13" s="1" customFormat="1" ht="20.100000000000001" customHeight="1" thickTop="1" thickBot="1">
      <c r="A13" s="190" t="s">
        <v>14</v>
      </c>
      <c r="B13" s="556">
        <v>1697</v>
      </c>
      <c r="C13" s="537">
        <v>1263</v>
      </c>
      <c r="D13" s="557">
        <f t="shared" si="0"/>
        <v>74.425456688273428</v>
      </c>
      <c r="E13" s="537">
        <v>215</v>
      </c>
      <c r="F13" s="557">
        <f t="shared" si="1"/>
        <v>12.669416617560399</v>
      </c>
      <c r="G13" s="537">
        <v>159</v>
      </c>
      <c r="H13" s="557">
        <f t="shared" si="2"/>
        <v>9.3694755450795508</v>
      </c>
      <c r="I13" s="537">
        <v>59</v>
      </c>
      <c r="J13" s="557">
        <f t="shared" si="3"/>
        <v>3.4767236299351802</v>
      </c>
      <c r="K13" s="537">
        <v>1</v>
      </c>
      <c r="L13" s="557">
        <f t="shared" si="4"/>
        <v>5.8927519151443723E-2</v>
      </c>
      <c r="M13" s="558">
        <f t="shared" si="5"/>
        <v>106.46729522687095</v>
      </c>
    </row>
    <row r="14" spans="1:13" s="1" customFormat="1" ht="8.1" customHeight="1" thickTop="1">
      <c r="A14" s="19"/>
      <c r="B14" s="20"/>
      <c r="C14" s="20"/>
      <c r="D14" s="66"/>
      <c r="E14" s="20"/>
      <c r="F14" s="66"/>
      <c r="G14" s="20"/>
      <c r="H14" s="66"/>
      <c r="I14" s="20"/>
      <c r="J14" s="66"/>
      <c r="K14" s="20"/>
      <c r="L14" s="66"/>
      <c r="M14" s="20"/>
    </row>
    <row r="15" spans="1:13" s="1" customFormat="1" ht="16.5" customHeight="1">
      <c r="A15" s="975" t="s">
        <v>261</v>
      </c>
      <c r="B15" s="975"/>
      <c r="C15" s="975"/>
      <c r="D15" s="975"/>
      <c r="E15" s="975"/>
      <c r="F15" s="976"/>
      <c r="G15" s="975"/>
      <c r="H15" s="976"/>
      <c r="I15" s="975"/>
      <c r="J15" s="976"/>
      <c r="K15" s="975"/>
      <c r="L15" s="975"/>
      <c r="M15" s="975"/>
    </row>
    <row r="16" spans="1:13" s="1" customFormat="1" ht="3.95" customHeight="1" thickBot="1">
      <c r="A16" s="837"/>
      <c r="B16" s="837"/>
      <c r="C16" s="837"/>
      <c r="D16" s="837"/>
      <c r="E16" s="837"/>
      <c r="F16" s="837"/>
      <c r="G16" s="837"/>
      <c r="H16" s="837"/>
      <c r="I16" s="837"/>
      <c r="J16" s="837"/>
      <c r="K16" s="837"/>
      <c r="L16" s="837"/>
      <c r="M16" s="837"/>
    </row>
    <row r="17" spans="1:15" s="1" customFormat="1" ht="30" customHeight="1" thickTop="1">
      <c r="A17" s="813" t="s">
        <v>3</v>
      </c>
      <c r="B17" s="818" t="s">
        <v>60</v>
      </c>
      <c r="C17" s="821" t="s">
        <v>61</v>
      </c>
      <c r="D17" s="821"/>
      <c r="E17" s="821" t="s">
        <v>62</v>
      </c>
      <c r="F17" s="821"/>
      <c r="G17" s="821" t="s">
        <v>63</v>
      </c>
      <c r="H17" s="821"/>
      <c r="I17" s="821" t="s">
        <v>64</v>
      </c>
      <c r="J17" s="821"/>
      <c r="K17" s="821" t="s">
        <v>65</v>
      </c>
      <c r="L17" s="821"/>
      <c r="M17" s="822" t="s">
        <v>66</v>
      </c>
    </row>
    <row r="18" spans="1:15" s="1" customFormat="1" ht="18" customHeight="1" thickBot="1">
      <c r="A18" s="814"/>
      <c r="B18" s="820"/>
      <c r="C18" s="664" t="s">
        <v>43</v>
      </c>
      <c r="D18" s="664" t="s">
        <v>44</v>
      </c>
      <c r="E18" s="664" t="s">
        <v>43</v>
      </c>
      <c r="F18" s="664" t="s">
        <v>44</v>
      </c>
      <c r="G18" s="664" t="s">
        <v>43</v>
      </c>
      <c r="H18" s="664" t="s">
        <v>44</v>
      </c>
      <c r="I18" s="664" t="s">
        <v>43</v>
      </c>
      <c r="J18" s="664" t="s">
        <v>44</v>
      </c>
      <c r="K18" s="664" t="s">
        <v>43</v>
      </c>
      <c r="L18" s="664" t="s">
        <v>44</v>
      </c>
      <c r="M18" s="834"/>
    </row>
    <row r="19" spans="1:15" s="1" customFormat="1" ht="18" customHeight="1" thickTop="1">
      <c r="A19" s="663" t="s">
        <v>18</v>
      </c>
      <c r="B19" s="369">
        <v>3</v>
      </c>
      <c r="C19" s="538">
        <v>1</v>
      </c>
      <c r="D19" s="676">
        <f>C19/B19*100</f>
        <v>33.333333333333329</v>
      </c>
      <c r="E19" s="538">
        <v>1</v>
      </c>
      <c r="F19" s="676">
        <f>E19/B19*100</f>
        <v>33.333333333333329</v>
      </c>
      <c r="G19" s="538">
        <v>0</v>
      </c>
      <c r="H19" s="546" t="s">
        <v>52</v>
      </c>
      <c r="I19" s="538">
        <v>1</v>
      </c>
      <c r="J19" s="676">
        <f>I19/B19*100</f>
        <v>33.333333333333329</v>
      </c>
      <c r="K19" s="538">
        <v>0</v>
      </c>
      <c r="L19" s="546" t="s">
        <v>52</v>
      </c>
      <c r="M19" s="686">
        <f>(C19*60+E19*135+G19*270+I19*540+K19*1080)/B19</f>
        <v>245</v>
      </c>
    </row>
    <row r="20" spans="1:15" s="1" customFormat="1" ht="18" customHeight="1">
      <c r="A20" s="661" t="s">
        <v>19</v>
      </c>
      <c r="B20" s="314">
        <v>4</v>
      </c>
      <c r="C20" s="674">
        <v>0</v>
      </c>
      <c r="D20" s="542" t="s">
        <v>52</v>
      </c>
      <c r="E20" s="49">
        <v>1</v>
      </c>
      <c r="F20" s="673">
        <f t="shared" ref="F20:F28" si="6">E20/B20*100</f>
        <v>25</v>
      </c>
      <c r="G20" s="49">
        <v>0</v>
      </c>
      <c r="H20" s="542" t="s">
        <v>52</v>
      </c>
      <c r="I20" s="674">
        <v>1</v>
      </c>
      <c r="J20" s="673">
        <f t="shared" ref="J20:J28" si="7">I20/B20*100</f>
        <v>25</v>
      </c>
      <c r="K20" s="49">
        <v>2</v>
      </c>
      <c r="L20" s="673">
        <f t="shared" ref="L20:L28" si="8">K20/B20*100</f>
        <v>50</v>
      </c>
      <c r="M20" s="687">
        <f t="shared" ref="M20:M28" si="9">(C20*60+E20*135+G20*270+I20*540+K20*1080)/B20</f>
        <v>708.75</v>
      </c>
    </row>
    <row r="21" spans="1:15" s="1" customFormat="1" ht="18" customHeight="1">
      <c r="A21" s="661" t="s">
        <v>20</v>
      </c>
      <c r="B21" s="314">
        <v>1</v>
      </c>
      <c r="C21" s="674">
        <v>0</v>
      </c>
      <c r="D21" s="542" t="s">
        <v>52</v>
      </c>
      <c r="E21" s="49">
        <v>0</v>
      </c>
      <c r="F21" s="542" t="s">
        <v>52</v>
      </c>
      <c r="G21" s="49">
        <v>0</v>
      </c>
      <c r="H21" s="542" t="s">
        <v>52</v>
      </c>
      <c r="I21" s="674">
        <v>1</v>
      </c>
      <c r="J21" s="673">
        <f t="shared" si="7"/>
        <v>100</v>
      </c>
      <c r="K21" s="49">
        <v>0</v>
      </c>
      <c r="L21" s="542" t="s">
        <v>52</v>
      </c>
      <c r="M21" s="687">
        <f t="shared" si="9"/>
        <v>540</v>
      </c>
    </row>
    <row r="22" spans="1:15" s="1" customFormat="1" ht="18" customHeight="1">
      <c r="A22" s="661" t="s">
        <v>21</v>
      </c>
      <c r="B22" s="314">
        <v>0</v>
      </c>
      <c r="C22" s="674">
        <v>0</v>
      </c>
      <c r="D22" s="542" t="s">
        <v>52</v>
      </c>
      <c r="E22" s="674">
        <v>0</v>
      </c>
      <c r="F22" s="542" t="s">
        <v>52</v>
      </c>
      <c r="G22" s="674">
        <v>0</v>
      </c>
      <c r="H22" s="542" t="s">
        <v>52</v>
      </c>
      <c r="I22" s="49">
        <v>0</v>
      </c>
      <c r="J22" s="542" t="s">
        <v>52</v>
      </c>
      <c r="K22" s="49">
        <v>0</v>
      </c>
      <c r="L22" s="542" t="s">
        <v>52</v>
      </c>
      <c r="M22" s="566" t="s">
        <v>52</v>
      </c>
    </row>
    <row r="23" spans="1:15" s="1" customFormat="1" ht="18" customHeight="1">
      <c r="A23" s="661" t="s">
        <v>22</v>
      </c>
      <c r="B23" s="314">
        <v>4</v>
      </c>
      <c r="C23" s="674">
        <v>0</v>
      </c>
      <c r="D23" s="542" t="s">
        <v>52</v>
      </c>
      <c r="E23" s="49">
        <v>0</v>
      </c>
      <c r="F23" s="542" t="s">
        <v>52</v>
      </c>
      <c r="G23" s="49">
        <v>1</v>
      </c>
      <c r="H23" s="673">
        <f t="shared" ref="H23:H28" si="10">G23/B23*100</f>
        <v>25</v>
      </c>
      <c r="I23" s="49">
        <v>2</v>
      </c>
      <c r="J23" s="673">
        <f t="shared" si="7"/>
        <v>50</v>
      </c>
      <c r="K23" s="49">
        <v>1</v>
      </c>
      <c r="L23" s="673">
        <f t="shared" si="8"/>
        <v>25</v>
      </c>
      <c r="M23" s="687">
        <f t="shared" si="9"/>
        <v>607.5</v>
      </c>
    </row>
    <row r="24" spans="1:15" s="1" customFormat="1" ht="18" customHeight="1">
      <c r="A24" s="661" t="s">
        <v>23</v>
      </c>
      <c r="B24" s="314">
        <v>3</v>
      </c>
      <c r="C24" s="49">
        <v>0</v>
      </c>
      <c r="D24" s="542" t="s">
        <v>52</v>
      </c>
      <c r="E24" s="49">
        <v>0</v>
      </c>
      <c r="F24" s="542" t="s">
        <v>52</v>
      </c>
      <c r="G24" s="49">
        <v>0</v>
      </c>
      <c r="H24" s="542" t="s">
        <v>52</v>
      </c>
      <c r="I24" s="49">
        <v>3</v>
      </c>
      <c r="J24" s="673">
        <f t="shared" si="7"/>
        <v>100</v>
      </c>
      <c r="K24" s="49">
        <v>0</v>
      </c>
      <c r="L24" s="542" t="s">
        <v>52</v>
      </c>
      <c r="M24" s="687">
        <f t="shared" si="9"/>
        <v>540</v>
      </c>
    </row>
    <row r="25" spans="1:15" s="1" customFormat="1" ht="18" customHeight="1">
      <c r="A25" s="661" t="s">
        <v>12</v>
      </c>
      <c r="B25" s="314">
        <v>0</v>
      </c>
      <c r="C25" s="674">
        <v>0</v>
      </c>
      <c r="D25" s="542" t="s">
        <v>52</v>
      </c>
      <c r="E25" s="674">
        <v>0</v>
      </c>
      <c r="F25" s="542" t="s">
        <v>52</v>
      </c>
      <c r="G25" s="674">
        <v>0</v>
      </c>
      <c r="H25" s="542" t="s">
        <v>52</v>
      </c>
      <c r="I25" s="674">
        <v>0</v>
      </c>
      <c r="J25" s="542" t="s">
        <v>52</v>
      </c>
      <c r="K25" s="49">
        <v>0</v>
      </c>
      <c r="L25" s="542" t="s">
        <v>52</v>
      </c>
      <c r="M25" s="566" t="s">
        <v>52</v>
      </c>
    </row>
    <row r="26" spans="1:15" s="1" customFormat="1" ht="18" customHeight="1">
      <c r="A26" s="661" t="s">
        <v>13</v>
      </c>
      <c r="B26" s="314">
        <v>3</v>
      </c>
      <c r="C26" s="49">
        <v>0</v>
      </c>
      <c r="D26" s="542" t="s">
        <v>52</v>
      </c>
      <c r="E26" s="674">
        <v>1</v>
      </c>
      <c r="F26" s="673">
        <f t="shared" si="6"/>
        <v>33.333333333333329</v>
      </c>
      <c r="G26" s="674">
        <v>0</v>
      </c>
      <c r="H26" s="542" t="s">
        <v>52</v>
      </c>
      <c r="I26" s="674">
        <v>1</v>
      </c>
      <c r="J26" s="673">
        <f t="shared" si="7"/>
        <v>33.333333333333329</v>
      </c>
      <c r="K26" s="674">
        <v>1</v>
      </c>
      <c r="L26" s="673">
        <f t="shared" si="8"/>
        <v>33.333333333333329</v>
      </c>
      <c r="M26" s="687">
        <f t="shared" si="9"/>
        <v>585</v>
      </c>
    </row>
    <row r="27" spans="1:15" s="1" customFormat="1" ht="18" customHeight="1" thickBot="1">
      <c r="A27" s="662" t="s">
        <v>183</v>
      </c>
      <c r="B27" s="370">
        <v>0</v>
      </c>
      <c r="C27" s="502">
        <v>0</v>
      </c>
      <c r="D27" s="554" t="s">
        <v>52</v>
      </c>
      <c r="E27" s="675">
        <v>0</v>
      </c>
      <c r="F27" s="554" t="s">
        <v>52</v>
      </c>
      <c r="G27" s="675">
        <v>0</v>
      </c>
      <c r="H27" s="554" t="s">
        <v>52</v>
      </c>
      <c r="I27" s="675">
        <v>0</v>
      </c>
      <c r="J27" s="554" t="s">
        <v>52</v>
      </c>
      <c r="K27" s="675">
        <v>0</v>
      </c>
      <c r="L27" s="554" t="s">
        <v>52</v>
      </c>
      <c r="M27" s="571" t="s">
        <v>52</v>
      </c>
    </row>
    <row r="28" spans="1:15" s="1" customFormat="1" ht="20.100000000000001" customHeight="1" thickTop="1" thickBot="1">
      <c r="A28" s="190" t="s">
        <v>14</v>
      </c>
      <c r="B28" s="684">
        <v>18</v>
      </c>
      <c r="C28" s="537">
        <v>1</v>
      </c>
      <c r="D28" s="557">
        <f t="shared" ref="D28" si="11">C28/B28*100</f>
        <v>5.5555555555555554</v>
      </c>
      <c r="E28" s="537">
        <v>3</v>
      </c>
      <c r="F28" s="557">
        <f t="shared" si="6"/>
        <v>16.666666666666664</v>
      </c>
      <c r="G28" s="537">
        <v>1</v>
      </c>
      <c r="H28" s="557">
        <f t="shared" si="10"/>
        <v>5.5555555555555554</v>
      </c>
      <c r="I28" s="537">
        <v>9</v>
      </c>
      <c r="J28" s="557">
        <f t="shared" si="7"/>
        <v>50</v>
      </c>
      <c r="K28" s="537">
        <v>4</v>
      </c>
      <c r="L28" s="557">
        <f t="shared" si="8"/>
        <v>22.222222222222221</v>
      </c>
      <c r="M28" s="558">
        <f t="shared" si="9"/>
        <v>550.83333333333337</v>
      </c>
      <c r="N28" s="94"/>
      <c r="O28" s="25"/>
    </row>
    <row r="29" spans="1:15" ht="13.5" thickTop="1">
      <c r="B29" s="3"/>
      <c r="D29" s="3"/>
      <c r="F29" s="3"/>
      <c r="H29" s="3"/>
      <c r="J29" s="3"/>
      <c r="M29" s="3"/>
      <c r="N29" s="3"/>
    </row>
    <row r="30" spans="1:15">
      <c r="A30" s="54"/>
    </row>
    <row r="31" spans="1:15">
      <c r="A31" s="55"/>
    </row>
    <row r="32" spans="1:15">
      <c r="A32" s="55"/>
    </row>
    <row r="33" spans="1:1">
      <c r="A33" s="55"/>
    </row>
  </sheetData>
  <mergeCells count="20">
    <mergeCell ref="A1:M1"/>
    <mergeCell ref="C3:D3"/>
    <mergeCell ref="E3:F3"/>
    <mergeCell ref="A3:A4"/>
    <mergeCell ref="G3:H3"/>
    <mergeCell ref="K3:L3"/>
    <mergeCell ref="A15:M15"/>
    <mergeCell ref="A2:M2"/>
    <mergeCell ref="M3:M4"/>
    <mergeCell ref="B17:B18"/>
    <mergeCell ref="M17:M18"/>
    <mergeCell ref="K17:L17"/>
    <mergeCell ref="I3:J3"/>
    <mergeCell ref="E17:F17"/>
    <mergeCell ref="B3:B4"/>
    <mergeCell ref="G17:H17"/>
    <mergeCell ref="C17:D17"/>
    <mergeCell ref="A17:A18"/>
    <mergeCell ref="A16:M16"/>
    <mergeCell ref="I17:J17"/>
  </mergeCells>
  <phoneticPr fontId="6" type="noConversion"/>
  <printOptions horizontalCentered="1"/>
  <pageMargins left="0.78740157480314965" right="0.78740157480314965" top="0.78740157480314965" bottom="0.78740157480314965" header="0.31496062992125984" footer="0.31496062992125984"/>
  <pageSetup paperSize="9" orientation="landscape" r:id="rId1"/>
  <headerFooter scaleWithDoc="0"/>
  <ignoredErrors>
    <ignoredError sqref="D13 F13 H13 J13 D28 F28 H28 J28" formula="1"/>
  </ignoredErrors>
</worksheet>
</file>

<file path=xl/worksheets/sheet51.xml><?xml version="1.0" encoding="utf-8"?>
<worksheet xmlns="http://schemas.openxmlformats.org/spreadsheetml/2006/main" xmlns:r="http://schemas.openxmlformats.org/officeDocument/2006/relationships">
  <sheetPr codeName="List43">
    <pageSetUpPr fitToPage="1"/>
  </sheetPr>
  <dimension ref="A1:O33"/>
  <sheetViews>
    <sheetView zoomScaleNormal="100" zoomScaleSheetLayoutView="100" workbookViewId="0">
      <selection activeCell="D18" sqref="D18"/>
    </sheetView>
  </sheetViews>
  <sheetFormatPr defaultRowHeight="12.75"/>
  <cols>
    <col min="1" max="1" width="12.7109375" customWidth="1"/>
    <col min="2" max="2" width="9.85546875" customWidth="1"/>
    <col min="3" max="13" width="9.28515625" customWidth="1"/>
  </cols>
  <sheetData>
    <row r="1" spans="1:15" ht="16.5" customHeight="1">
      <c r="A1" s="975" t="s">
        <v>258</v>
      </c>
      <c r="B1" s="975"/>
      <c r="C1" s="975"/>
      <c r="D1" s="975"/>
      <c r="E1" s="975"/>
      <c r="F1" s="975"/>
      <c r="G1" s="975"/>
      <c r="H1" s="975"/>
      <c r="I1" s="975"/>
      <c r="J1" s="975"/>
      <c r="K1" s="975"/>
      <c r="L1" s="975"/>
      <c r="M1" s="975"/>
    </row>
    <row r="2" spans="1:15" s="1" customFormat="1" ht="3.95" customHeight="1" thickBot="1">
      <c r="A2" s="977"/>
      <c r="B2" s="977"/>
      <c r="C2" s="977"/>
      <c r="D2" s="977"/>
      <c r="E2" s="977"/>
      <c r="F2" s="977"/>
      <c r="G2" s="977"/>
      <c r="H2" s="977"/>
      <c r="I2" s="977"/>
      <c r="J2" s="977"/>
      <c r="K2" s="977"/>
      <c r="L2" s="977"/>
      <c r="M2" s="977"/>
    </row>
    <row r="3" spans="1:15" s="1" customFormat="1" ht="30" customHeight="1" thickTop="1">
      <c r="A3" s="813" t="s">
        <v>3</v>
      </c>
      <c r="B3" s="818" t="s">
        <v>60</v>
      </c>
      <c r="C3" s="821" t="s">
        <v>61</v>
      </c>
      <c r="D3" s="821"/>
      <c r="E3" s="821" t="s">
        <v>62</v>
      </c>
      <c r="F3" s="821"/>
      <c r="G3" s="821" t="s">
        <v>67</v>
      </c>
      <c r="H3" s="821"/>
      <c r="I3" s="821" t="s">
        <v>64</v>
      </c>
      <c r="J3" s="821"/>
      <c r="K3" s="821" t="s">
        <v>65</v>
      </c>
      <c r="L3" s="821"/>
      <c r="M3" s="822" t="s">
        <v>66</v>
      </c>
    </row>
    <row r="4" spans="1:15" s="25" customFormat="1" ht="18" customHeight="1" thickBot="1">
      <c r="A4" s="814"/>
      <c r="B4" s="820"/>
      <c r="C4" s="548" t="s">
        <v>43</v>
      </c>
      <c r="D4" s="548" t="s">
        <v>44</v>
      </c>
      <c r="E4" s="548" t="s">
        <v>43</v>
      </c>
      <c r="F4" s="548" t="s">
        <v>44</v>
      </c>
      <c r="G4" s="548" t="s">
        <v>43</v>
      </c>
      <c r="H4" s="548" t="s">
        <v>44</v>
      </c>
      <c r="I4" s="548" t="s">
        <v>43</v>
      </c>
      <c r="J4" s="548" t="s">
        <v>44</v>
      </c>
      <c r="K4" s="548" t="s">
        <v>43</v>
      </c>
      <c r="L4" s="548" t="s">
        <v>44</v>
      </c>
      <c r="M4" s="834"/>
    </row>
    <row r="5" spans="1:15" s="1" customFormat="1" ht="18" customHeight="1" thickTop="1">
      <c r="A5" s="663" t="s">
        <v>18</v>
      </c>
      <c r="B5" s="671">
        <v>259</v>
      </c>
      <c r="C5" s="672">
        <v>96</v>
      </c>
      <c r="D5" s="503">
        <f>C5/B5*100</f>
        <v>37.065637065637063</v>
      </c>
      <c r="E5" s="672">
        <v>133</v>
      </c>
      <c r="F5" s="503">
        <f>E5/B5*100</f>
        <v>51.351351351351347</v>
      </c>
      <c r="G5" s="672">
        <v>29</v>
      </c>
      <c r="H5" s="503">
        <f>G5/B5*100</f>
        <v>11.196911196911197</v>
      </c>
      <c r="I5" s="672">
        <v>1</v>
      </c>
      <c r="J5" s="503">
        <f>I5/B5*100</f>
        <v>0.38610038610038611</v>
      </c>
      <c r="K5" s="672">
        <v>0</v>
      </c>
      <c r="L5" s="503">
        <f>K5/B5*100</f>
        <v>0</v>
      </c>
      <c r="M5" s="685">
        <f>(C5*60+E5*135+G5*270+I5*540+K5*1080)/B5</f>
        <v>123.88030888030887</v>
      </c>
    </row>
    <row r="6" spans="1:15" s="1" customFormat="1" ht="18" customHeight="1">
      <c r="A6" s="661" t="s">
        <v>19</v>
      </c>
      <c r="B6" s="667">
        <v>218</v>
      </c>
      <c r="C6" s="665">
        <v>94</v>
      </c>
      <c r="D6" s="504">
        <f t="shared" ref="D6:D13" si="0">C6/B6*100</f>
        <v>43.119266055045877</v>
      </c>
      <c r="E6" s="665">
        <v>107</v>
      </c>
      <c r="F6" s="504">
        <f t="shared" ref="F6:F13" si="1">E6/B6*100</f>
        <v>49.082568807339449</v>
      </c>
      <c r="G6" s="665">
        <v>17</v>
      </c>
      <c r="H6" s="504">
        <f t="shared" ref="H6:H13" si="2">G6/B6*100</f>
        <v>7.7981651376146797</v>
      </c>
      <c r="I6" s="665">
        <v>0</v>
      </c>
      <c r="J6" s="504">
        <f t="shared" ref="J6:J13" si="3">I6/B6*100</f>
        <v>0</v>
      </c>
      <c r="K6" s="665">
        <v>0</v>
      </c>
      <c r="L6" s="504">
        <f t="shared" ref="L6:L13" si="4">K6/B6*100</f>
        <v>0</v>
      </c>
      <c r="M6" s="566">
        <f t="shared" ref="M6:M13" si="5">(C6*60+E6*135+G6*270+I6*540+K6*1080)/B6</f>
        <v>113.18807339449542</v>
      </c>
    </row>
    <row r="7" spans="1:15" s="1" customFormat="1" ht="18" customHeight="1">
      <c r="A7" s="661" t="s">
        <v>20</v>
      </c>
      <c r="B7" s="667">
        <v>173</v>
      </c>
      <c r="C7" s="665">
        <v>58</v>
      </c>
      <c r="D7" s="504">
        <f t="shared" si="0"/>
        <v>33.52601156069364</v>
      </c>
      <c r="E7" s="665">
        <v>105</v>
      </c>
      <c r="F7" s="504">
        <f t="shared" si="1"/>
        <v>60.693641618497111</v>
      </c>
      <c r="G7" s="665">
        <v>9</v>
      </c>
      <c r="H7" s="504">
        <f t="shared" si="2"/>
        <v>5.202312138728324</v>
      </c>
      <c r="I7" s="665">
        <v>0</v>
      </c>
      <c r="J7" s="504">
        <f t="shared" si="3"/>
        <v>0</v>
      </c>
      <c r="K7" s="665">
        <v>1</v>
      </c>
      <c r="L7" s="504">
        <f t="shared" si="4"/>
        <v>0.57803468208092479</v>
      </c>
      <c r="M7" s="566">
        <f t="shared" si="5"/>
        <v>122.34104046242774</v>
      </c>
    </row>
    <row r="8" spans="1:15" s="1" customFormat="1" ht="18" customHeight="1">
      <c r="A8" s="661" t="s">
        <v>21</v>
      </c>
      <c r="B8" s="667">
        <v>222</v>
      </c>
      <c r="C8" s="665">
        <v>57</v>
      </c>
      <c r="D8" s="504">
        <f t="shared" si="0"/>
        <v>25.675675675675674</v>
      </c>
      <c r="E8" s="665">
        <v>120</v>
      </c>
      <c r="F8" s="504">
        <f t="shared" si="1"/>
        <v>54.054054054054056</v>
      </c>
      <c r="G8" s="665">
        <v>38</v>
      </c>
      <c r="H8" s="504">
        <f t="shared" si="2"/>
        <v>17.117117117117118</v>
      </c>
      <c r="I8" s="665">
        <v>7</v>
      </c>
      <c r="J8" s="504">
        <f t="shared" si="3"/>
        <v>3.1531531531531529</v>
      </c>
      <c r="K8" s="665">
        <v>0</v>
      </c>
      <c r="L8" s="504">
        <f t="shared" si="4"/>
        <v>0</v>
      </c>
      <c r="M8" s="566">
        <f t="shared" si="5"/>
        <v>151.62162162162161</v>
      </c>
    </row>
    <row r="9" spans="1:15" s="1" customFormat="1" ht="18" customHeight="1">
      <c r="A9" s="661" t="s">
        <v>22</v>
      </c>
      <c r="B9" s="667">
        <v>168</v>
      </c>
      <c r="C9" s="665">
        <v>78</v>
      </c>
      <c r="D9" s="504">
        <f t="shared" si="0"/>
        <v>46.428571428571431</v>
      </c>
      <c r="E9" s="665">
        <v>80</v>
      </c>
      <c r="F9" s="504">
        <f t="shared" si="1"/>
        <v>47.619047619047613</v>
      </c>
      <c r="G9" s="665">
        <v>10</v>
      </c>
      <c r="H9" s="504">
        <f t="shared" si="2"/>
        <v>5.9523809523809517</v>
      </c>
      <c r="I9" s="665">
        <v>0</v>
      </c>
      <c r="J9" s="504">
        <f t="shared" si="3"/>
        <v>0</v>
      </c>
      <c r="K9" s="665">
        <v>0</v>
      </c>
      <c r="L9" s="504">
        <f t="shared" si="4"/>
        <v>0</v>
      </c>
      <c r="M9" s="566">
        <f t="shared" si="5"/>
        <v>108.21428571428571</v>
      </c>
    </row>
    <row r="10" spans="1:15" s="1" customFormat="1" ht="18" customHeight="1" thickBot="1">
      <c r="A10" s="661" t="s">
        <v>23</v>
      </c>
      <c r="B10" s="667">
        <v>186</v>
      </c>
      <c r="C10" s="665">
        <v>74</v>
      </c>
      <c r="D10" s="504">
        <f t="shared" si="0"/>
        <v>39.784946236559136</v>
      </c>
      <c r="E10" s="665">
        <v>97</v>
      </c>
      <c r="F10" s="504">
        <f t="shared" si="1"/>
        <v>52.1505376344086</v>
      </c>
      <c r="G10" s="665">
        <v>11</v>
      </c>
      <c r="H10" s="504">
        <f t="shared" si="2"/>
        <v>5.913978494623656</v>
      </c>
      <c r="I10" s="665">
        <v>4</v>
      </c>
      <c r="J10" s="504">
        <f t="shared" si="3"/>
        <v>2.1505376344086025</v>
      </c>
      <c r="K10" s="665">
        <v>0</v>
      </c>
      <c r="L10" s="504">
        <f t="shared" si="4"/>
        <v>0</v>
      </c>
      <c r="M10" s="566">
        <f t="shared" si="5"/>
        <v>121.85483870967742</v>
      </c>
    </row>
    <row r="11" spans="1:15" s="1" customFormat="1" ht="18" customHeight="1" thickTop="1" thickBot="1">
      <c r="A11" s="661" t="s">
        <v>12</v>
      </c>
      <c r="B11" s="667">
        <v>184</v>
      </c>
      <c r="C11" s="665">
        <v>53</v>
      </c>
      <c r="D11" s="504">
        <f t="shared" si="0"/>
        <v>28.804347826086957</v>
      </c>
      <c r="E11" s="665">
        <v>118</v>
      </c>
      <c r="F11" s="504">
        <f t="shared" si="1"/>
        <v>64.130434782608688</v>
      </c>
      <c r="G11" s="665">
        <v>12</v>
      </c>
      <c r="H11" s="504">
        <f t="shared" si="2"/>
        <v>6.5217391304347823</v>
      </c>
      <c r="I11" s="665">
        <v>1</v>
      </c>
      <c r="J11" s="504">
        <f t="shared" si="3"/>
        <v>0.54347826086956519</v>
      </c>
      <c r="K11" s="665">
        <v>0</v>
      </c>
      <c r="L11" s="504">
        <f t="shared" si="4"/>
        <v>0</v>
      </c>
      <c r="M11" s="566">
        <f t="shared" si="5"/>
        <v>124.40217391304348</v>
      </c>
      <c r="O11" s="666"/>
    </row>
    <row r="12" spans="1:15" s="1" customFormat="1" ht="18" customHeight="1" thickTop="1" thickBot="1">
      <c r="A12" s="662" t="s">
        <v>13</v>
      </c>
      <c r="B12" s="668">
        <v>322</v>
      </c>
      <c r="C12" s="669">
        <v>155</v>
      </c>
      <c r="D12" s="505">
        <f t="shared" si="0"/>
        <v>48.136645962732921</v>
      </c>
      <c r="E12" s="669">
        <v>147</v>
      </c>
      <c r="F12" s="505">
        <f t="shared" si="1"/>
        <v>45.652173913043477</v>
      </c>
      <c r="G12" s="669">
        <v>20</v>
      </c>
      <c r="H12" s="505">
        <f t="shared" si="2"/>
        <v>6.2111801242236027</v>
      </c>
      <c r="I12" s="669">
        <v>0</v>
      </c>
      <c r="J12" s="505">
        <f t="shared" si="3"/>
        <v>0</v>
      </c>
      <c r="K12" s="669">
        <v>0</v>
      </c>
      <c r="L12" s="505">
        <f t="shared" si="4"/>
        <v>0</v>
      </c>
      <c r="M12" s="571">
        <f t="shared" si="5"/>
        <v>107.28260869565217</v>
      </c>
    </row>
    <row r="13" spans="1:15" s="1" customFormat="1" ht="20.100000000000001" customHeight="1" thickTop="1" thickBot="1">
      <c r="A13" s="190" t="s">
        <v>14</v>
      </c>
      <c r="B13" s="670">
        <f>SUM(B5:B12)</f>
        <v>1732</v>
      </c>
      <c r="C13" s="398">
        <f>SUM(C5:C12)</f>
        <v>665</v>
      </c>
      <c r="D13" s="193">
        <f t="shared" si="0"/>
        <v>38.394919168591223</v>
      </c>
      <c r="E13" s="398">
        <f>SUM(E5:E12)</f>
        <v>907</v>
      </c>
      <c r="F13" s="193">
        <f t="shared" si="1"/>
        <v>52.367205542725173</v>
      </c>
      <c r="G13" s="398">
        <f>SUM(G5:G12)</f>
        <v>146</v>
      </c>
      <c r="H13" s="193">
        <f t="shared" si="2"/>
        <v>8.4295612009237875</v>
      </c>
      <c r="I13" s="398">
        <f>SUM(I5:I12)</f>
        <v>13</v>
      </c>
      <c r="J13" s="193">
        <f t="shared" si="3"/>
        <v>0.75057736720554269</v>
      </c>
      <c r="K13" s="398">
        <f>SUM(K5:K12)</f>
        <v>1</v>
      </c>
      <c r="L13" s="193">
        <f t="shared" si="4"/>
        <v>5.7736720554272515E-2</v>
      </c>
      <c r="M13" s="558">
        <f t="shared" si="5"/>
        <v>121.16916859122402</v>
      </c>
    </row>
    <row r="14" spans="1:15" s="1" customFormat="1" ht="8.1" customHeight="1" thickTop="1">
      <c r="A14" s="975"/>
      <c r="B14" s="975"/>
      <c r="C14" s="975"/>
      <c r="D14" s="975"/>
      <c r="E14" s="975"/>
      <c r="F14" s="975"/>
      <c r="G14" s="975"/>
      <c r="H14" s="975"/>
      <c r="I14" s="975"/>
      <c r="J14" s="975"/>
      <c r="K14" s="975"/>
      <c r="L14" s="975"/>
      <c r="M14" s="975"/>
    </row>
    <row r="15" spans="1:15" s="1" customFormat="1" ht="16.5" customHeight="1">
      <c r="A15" s="975" t="s">
        <v>259</v>
      </c>
      <c r="B15" s="975"/>
      <c r="C15" s="975"/>
      <c r="D15" s="975"/>
      <c r="E15" s="975"/>
      <c r="F15" s="976"/>
      <c r="G15" s="975"/>
      <c r="H15" s="976"/>
      <c r="I15" s="975"/>
      <c r="J15" s="976"/>
      <c r="K15" s="975"/>
      <c r="L15" s="975"/>
      <c r="M15" s="975"/>
    </row>
    <row r="16" spans="1:15" s="1" customFormat="1" ht="3.95" customHeight="1" thickBot="1">
      <c r="A16" s="817"/>
      <c r="B16" s="817"/>
      <c r="C16" s="817"/>
      <c r="D16" s="817"/>
      <c r="E16" s="817"/>
      <c r="F16" s="817"/>
      <c r="G16" s="817"/>
      <c r="H16" s="817"/>
      <c r="I16" s="817"/>
      <c r="J16" s="817"/>
      <c r="K16" s="817"/>
      <c r="L16" s="817"/>
      <c r="M16" s="817"/>
    </row>
    <row r="17" spans="1:13" s="1" customFormat="1" ht="30" customHeight="1" thickTop="1">
      <c r="A17" s="813" t="s">
        <v>3</v>
      </c>
      <c r="B17" s="818" t="s">
        <v>60</v>
      </c>
      <c r="C17" s="821" t="s">
        <v>61</v>
      </c>
      <c r="D17" s="821"/>
      <c r="E17" s="821" t="s">
        <v>62</v>
      </c>
      <c r="F17" s="821"/>
      <c r="G17" s="821" t="s">
        <v>67</v>
      </c>
      <c r="H17" s="821"/>
      <c r="I17" s="821" t="s">
        <v>64</v>
      </c>
      <c r="J17" s="821"/>
      <c r="K17" s="821" t="s">
        <v>65</v>
      </c>
      <c r="L17" s="821"/>
      <c r="M17" s="822" t="s">
        <v>66</v>
      </c>
    </row>
    <row r="18" spans="1:13" s="25" customFormat="1" ht="18" customHeight="1" thickBot="1">
      <c r="A18" s="814"/>
      <c r="B18" s="820"/>
      <c r="C18" s="664" t="s">
        <v>43</v>
      </c>
      <c r="D18" s="664" t="s">
        <v>44</v>
      </c>
      <c r="E18" s="664" t="s">
        <v>43</v>
      </c>
      <c r="F18" s="664" t="s">
        <v>44</v>
      </c>
      <c r="G18" s="664" t="s">
        <v>43</v>
      </c>
      <c r="H18" s="664" t="s">
        <v>44</v>
      </c>
      <c r="I18" s="664" t="s">
        <v>43</v>
      </c>
      <c r="J18" s="664" t="s">
        <v>44</v>
      </c>
      <c r="K18" s="664" t="s">
        <v>43</v>
      </c>
      <c r="L18" s="664" t="s">
        <v>44</v>
      </c>
      <c r="M18" s="834"/>
    </row>
    <row r="19" spans="1:13" s="25" customFormat="1" ht="18" customHeight="1" thickTop="1">
      <c r="A19" s="663" t="s">
        <v>18</v>
      </c>
      <c r="B19" s="369">
        <v>9</v>
      </c>
      <c r="C19" s="538">
        <v>0</v>
      </c>
      <c r="D19" s="546" t="s">
        <v>52</v>
      </c>
      <c r="E19" s="538">
        <v>1</v>
      </c>
      <c r="F19" s="676">
        <f>E19/B19*100</f>
        <v>11.111111111111111</v>
      </c>
      <c r="G19" s="538">
        <v>1</v>
      </c>
      <c r="H19" s="676">
        <f>G19/B19*100</f>
        <v>11.111111111111111</v>
      </c>
      <c r="I19" s="538">
        <v>4</v>
      </c>
      <c r="J19" s="676">
        <f>I19/B19*100</f>
        <v>44.444444444444443</v>
      </c>
      <c r="K19" s="538">
        <v>3</v>
      </c>
      <c r="L19" s="676">
        <f>K19/B19*100</f>
        <v>33.333333333333329</v>
      </c>
      <c r="M19" s="686">
        <f>(C19*60+E19*135+G19*270+I19*540+K19*1080)/B19</f>
        <v>645</v>
      </c>
    </row>
    <row r="20" spans="1:13" s="1" customFormat="1" ht="18" customHeight="1">
      <c r="A20" s="661" t="s">
        <v>19</v>
      </c>
      <c r="B20" s="314">
        <v>4</v>
      </c>
      <c r="C20" s="49">
        <v>0</v>
      </c>
      <c r="D20" s="542" t="s">
        <v>52</v>
      </c>
      <c r="E20" s="674">
        <v>0</v>
      </c>
      <c r="F20" s="542" t="s">
        <v>52</v>
      </c>
      <c r="G20" s="49">
        <v>1</v>
      </c>
      <c r="H20" s="673">
        <f t="shared" ref="H20:H28" si="6">G20/B20*100</f>
        <v>25</v>
      </c>
      <c r="I20" s="49">
        <v>3</v>
      </c>
      <c r="J20" s="673">
        <f t="shared" ref="J20:J28" si="7">I20/B20*100</f>
        <v>75</v>
      </c>
      <c r="K20" s="49">
        <v>0</v>
      </c>
      <c r="L20" s="542" t="s">
        <v>52</v>
      </c>
      <c r="M20" s="687">
        <f t="shared" ref="M20:M28" si="8">(C20*60+E20*135+G20*270+I20*540+K20*1080)/B20</f>
        <v>472.5</v>
      </c>
    </row>
    <row r="21" spans="1:13" s="1" customFormat="1" ht="18" customHeight="1">
      <c r="A21" s="661" t="s">
        <v>20</v>
      </c>
      <c r="B21" s="314">
        <v>0</v>
      </c>
      <c r="C21" s="49">
        <v>0</v>
      </c>
      <c r="D21" s="542" t="s">
        <v>52</v>
      </c>
      <c r="E21" s="674">
        <v>0</v>
      </c>
      <c r="F21" s="542" t="s">
        <v>52</v>
      </c>
      <c r="G21" s="49">
        <v>0</v>
      </c>
      <c r="H21" s="542" t="s">
        <v>52</v>
      </c>
      <c r="I21" s="49">
        <v>0</v>
      </c>
      <c r="J21" s="542" t="s">
        <v>52</v>
      </c>
      <c r="K21" s="49">
        <v>0</v>
      </c>
      <c r="L21" s="542" t="s">
        <v>52</v>
      </c>
      <c r="M21" s="566" t="s">
        <v>52</v>
      </c>
    </row>
    <row r="22" spans="1:13" s="1" customFormat="1" ht="18" customHeight="1">
      <c r="A22" s="661" t="s">
        <v>21</v>
      </c>
      <c r="B22" s="314">
        <v>2</v>
      </c>
      <c r="C22" s="49">
        <v>2</v>
      </c>
      <c r="D22" s="673">
        <f t="shared" ref="D22:D28" si="9">C22/B22*100</f>
        <v>100</v>
      </c>
      <c r="E22" s="49">
        <v>0</v>
      </c>
      <c r="F22" s="542" t="s">
        <v>52</v>
      </c>
      <c r="G22" s="49">
        <v>0</v>
      </c>
      <c r="H22" s="542" t="s">
        <v>52</v>
      </c>
      <c r="I22" s="49">
        <v>0</v>
      </c>
      <c r="J22" s="542" t="s">
        <v>52</v>
      </c>
      <c r="K22" s="674">
        <v>0</v>
      </c>
      <c r="L22" s="542" t="s">
        <v>52</v>
      </c>
      <c r="M22" s="687">
        <f t="shared" si="8"/>
        <v>60</v>
      </c>
    </row>
    <row r="23" spans="1:13" s="1" customFormat="1" ht="18" customHeight="1">
      <c r="A23" s="661" t="s">
        <v>22</v>
      </c>
      <c r="B23" s="314">
        <v>9</v>
      </c>
      <c r="C23" s="49">
        <v>2</v>
      </c>
      <c r="D23" s="673">
        <f t="shared" si="9"/>
        <v>22.222222222222221</v>
      </c>
      <c r="E23" s="49">
        <v>3</v>
      </c>
      <c r="F23" s="673">
        <f t="shared" ref="F23:F28" si="10">E23/B23*100</f>
        <v>33.333333333333329</v>
      </c>
      <c r="G23" s="49">
        <v>3</v>
      </c>
      <c r="H23" s="673">
        <f t="shared" si="6"/>
        <v>33.333333333333329</v>
      </c>
      <c r="I23" s="674">
        <v>1</v>
      </c>
      <c r="J23" s="673">
        <f t="shared" si="7"/>
        <v>11.111111111111111</v>
      </c>
      <c r="K23" s="49">
        <v>0</v>
      </c>
      <c r="L23" s="542" t="s">
        <v>52</v>
      </c>
      <c r="M23" s="687">
        <f t="shared" si="8"/>
        <v>208.33333333333334</v>
      </c>
    </row>
    <row r="24" spans="1:13" s="1" customFormat="1" ht="18" customHeight="1">
      <c r="A24" s="661" t="s">
        <v>23</v>
      </c>
      <c r="B24" s="314">
        <v>4</v>
      </c>
      <c r="C24" s="49">
        <v>0</v>
      </c>
      <c r="D24" s="542" t="s">
        <v>52</v>
      </c>
      <c r="E24" s="49">
        <v>1</v>
      </c>
      <c r="F24" s="673">
        <f t="shared" si="10"/>
        <v>25</v>
      </c>
      <c r="G24" s="49">
        <v>1</v>
      </c>
      <c r="H24" s="673">
        <f t="shared" si="6"/>
        <v>25</v>
      </c>
      <c r="I24" s="49">
        <v>2</v>
      </c>
      <c r="J24" s="673">
        <f t="shared" si="7"/>
        <v>50</v>
      </c>
      <c r="K24" s="674">
        <v>0</v>
      </c>
      <c r="L24" s="542" t="s">
        <v>52</v>
      </c>
      <c r="M24" s="687">
        <f t="shared" si="8"/>
        <v>371.25</v>
      </c>
    </row>
    <row r="25" spans="1:13" s="1" customFormat="1" ht="18" customHeight="1">
      <c r="A25" s="661" t="s">
        <v>12</v>
      </c>
      <c r="B25" s="314">
        <v>1</v>
      </c>
      <c r="C25" s="49">
        <v>0</v>
      </c>
      <c r="D25" s="542" t="s">
        <v>52</v>
      </c>
      <c r="E25" s="49">
        <v>0</v>
      </c>
      <c r="F25" s="542" t="s">
        <v>52</v>
      </c>
      <c r="G25" s="674">
        <v>0</v>
      </c>
      <c r="H25" s="673">
        <f t="shared" si="6"/>
        <v>0</v>
      </c>
      <c r="I25" s="674">
        <v>0</v>
      </c>
      <c r="J25" s="542" t="s">
        <v>52</v>
      </c>
      <c r="K25" s="674">
        <v>1</v>
      </c>
      <c r="L25" s="673">
        <f t="shared" ref="L25:L28" si="11">K25/B25*100</f>
        <v>100</v>
      </c>
      <c r="M25" s="687">
        <f t="shared" si="8"/>
        <v>1080</v>
      </c>
    </row>
    <row r="26" spans="1:13" s="1" customFormat="1" ht="18" customHeight="1">
      <c r="A26" s="661" t="s">
        <v>13</v>
      </c>
      <c r="B26" s="314">
        <v>4</v>
      </c>
      <c r="C26" s="49">
        <v>0</v>
      </c>
      <c r="D26" s="542" t="s">
        <v>52</v>
      </c>
      <c r="E26" s="674">
        <v>1</v>
      </c>
      <c r="F26" s="673">
        <f t="shared" si="10"/>
        <v>25</v>
      </c>
      <c r="G26" s="674">
        <v>2</v>
      </c>
      <c r="H26" s="673">
        <f t="shared" si="6"/>
        <v>50</v>
      </c>
      <c r="I26" s="49">
        <v>1</v>
      </c>
      <c r="J26" s="673">
        <f t="shared" si="7"/>
        <v>25</v>
      </c>
      <c r="K26" s="674">
        <v>0</v>
      </c>
      <c r="L26" s="542" t="s">
        <v>52</v>
      </c>
      <c r="M26" s="687">
        <f t="shared" si="8"/>
        <v>303.75</v>
      </c>
    </row>
    <row r="27" spans="1:13" s="1" customFormat="1" ht="18" customHeight="1" thickBot="1">
      <c r="A27" s="662" t="s">
        <v>183</v>
      </c>
      <c r="B27" s="370">
        <v>0</v>
      </c>
      <c r="C27" s="502">
        <v>0</v>
      </c>
      <c r="D27" s="554" t="s">
        <v>52</v>
      </c>
      <c r="E27" s="675">
        <v>0</v>
      </c>
      <c r="F27" s="554" t="s">
        <v>52</v>
      </c>
      <c r="G27" s="675">
        <v>0</v>
      </c>
      <c r="H27" s="554" t="s">
        <v>52</v>
      </c>
      <c r="I27" s="502">
        <v>0</v>
      </c>
      <c r="J27" s="554" t="s">
        <v>52</v>
      </c>
      <c r="K27" s="675">
        <v>0</v>
      </c>
      <c r="L27" s="554" t="s">
        <v>52</v>
      </c>
      <c r="M27" s="571" t="s">
        <v>52</v>
      </c>
    </row>
    <row r="28" spans="1:13" s="1" customFormat="1" ht="20.100000000000001" customHeight="1" thickTop="1" thickBot="1">
      <c r="A28" s="190" t="s">
        <v>14</v>
      </c>
      <c r="B28" s="556">
        <f>SUM(B19:B27)</f>
        <v>33</v>
      </c>
      <c r="C28" s="537">
        <f>SUM(C19:C27)</f>
        <v>4</v>
      </c>
      <c r="D28" s="557">
        <f t="shared" si="9"/>
        <v>12.121212121212121</v>
      </c>
      <c r="E28" s="537">
        <f>SUM(E19:E27)</f>
        <v>6</v>
      </c>
      <c r="F28" s="557">
        <f t="shared" si="10"/>
        <v>18.181818181818183</v>
      </c>
      <c r="G28" s="537">
        <f>SUM(G19:G27)</f>
        <v>8</v>
      </c>
      <c r="H28" s="557">
        <f t="shared" si="6"/>
        <v>24.242424242424242</v>
      </c>
      <c r="I28" s="537">
        <f>SUM(I19:I27)</f>
        <v>11</v>
      </c>
      <c r="J28" s="557">
        <f t="shared" si="7"/>
        <v>33.333333333333329</v>
      </c>
      <c r="K28" s="537">
        <f>SUM(K19:K27)</f>
        <v>4</v>
      </c>
      <c r="L28" s="557">
        <f t="shared" si="11"/>
        <v>12.121212121212121</v>
      </c>
      <c r="M28" s="558">
        <f t="shared" si="8"/>
        <v>408.18181818181819</v>
      </c>
    </row>
    <row r="29" spans="1:13" ht="13.5" thickTop="1">
      <c r="D29" s="3"/>
      <c r="F29" s="3"/>
      <c r="H29" s="3"/>
      <c r="J29" s="3"/>
      <c r="M29" s="3"/>
    </row>
    <row r="30" spans="1:13">
      <c r="A30" s="54"/>
    </row>
    <row r="31" spans="1:13">
      <c r="A31" s="55"/>
    </row>
    <row r="32" spans="1:13">
      <c r="A32" s="55"/>
    </row>
    <row r="33" spans="1:1">
      <c r="A33" s="55"/>
    </row>
  </sheetData>
  <mergeCells count="21">
    <mergeCell ref="A17:A18"/>
    <mergeCell ref="G3:H3"/>
    <mergeCell ref="K17:L17"/>
    <mergeCell ref="A16:M16"/>
    <mergeCell ref="E3:F3"/>
    <mergeCell ref="G17:H17"/>
    <mergeCell ref="M17:M18"/>
    <mergeCell ref="B17:B18"/>
    <mergeCell ref="E17:F17"/>
    <mergeCell ref="C17:D17"/>
    <mergeCell ref="I17:J17"/>
    <mergeCell ref="A1:M1"/>
    <mergeCell ref="A15:M15"/>
    <mergeCell ref="A2:M2"/>
    <mergeCell ref="A3:A4"/>
    <mergeCell ref="C3:D3"/>
    <mergeCell ref="I3:J3"/>
    <mergeCell ref="M3:M4"/>
    <mergeCell ref="K3:L3"/>
    <mergeCell ref="B3:B4"/>
    <mergeCell ref="A14:M14"/>
  </mergeCells>
  <phoneticPr fontId="6" type="noConversion"/>
  <printOptions horizontalCentered="1"/>
  <pageMargins left="0.78740157480314965" right="0.78740157480314965" top="0.78740157480314965" bottom="0.78740157480314965" header="0.31496062992125984" footer="0.31496062992125984"/>
  <pageSetup paperSize="9" orientation="landscape" r:id="rId1"/>
  <headerFooter scaleWithDoc="0"/>
  <ignoredErrors>
    <ignoredError sqref="D13 F13 H13 J13 F28 D28 H28 J28" formula="1"/>
  </ignoredErrors>
</worksheet>
</file>

<file path=xl/worksheets/sheet6.xml><?xml version="1.0" encoding="utf-8"?>
<worksheet xmlns="http://schemas.openxmlformats.org/spreadsheetml/2006/main" xmlns:r="http://schemas.openxmlformats.org/officeDocument/2006/relationships">
  <dimension ref="A1:N30"/>
  <sheetViews>
    <sheetView workbookViewId="0">
      <selection activeCell="D18" sqref="D18"/>
    </sheetView>
  </sheetViews>
  <sheetFormatPr defaultRowHeight="12.75"/>
  <cols>
    <col min="1" max="1" width="12.7109375" customWidth="1"/>
    <col min="2" max="2" width="9.28515625" customWidth="1"/>
    <col min="3" max="14" width="8.28515625" customWidth="1"/>
  </cols>
  <sheetData>
    <row r="1" spans="1:14" ht="15.95" customHeight="1">
      <c r="A1" s="829" t="s">
        <v>0</v>
      </c>
      <c r="B1" s="829"/>
      <c r="C1" s="829"/>
      <c r="D1" s="829"/>
      <c r="E1" s="829"/>
      <c r="F1" s="829"/>
      <c r="G1" s="829"/>
      <c r="H1" s="829"/>
      <c r="I1" s="829"/>
      <c r="J1" s="829"/>
      <c r="K1" s="829"/>
      <c r="L1" s="829"/>
      <c r="M1" s="829"/>
      <c r="N1" s="829"/>
    </row>
    <row r="2" spans="1:14" ht="15.95" customHeight="1">
      <c r="A2" s="829" t="s">
        <v>1</v>
      </c>
      <c r="B2" s="829"/>
      <c r="C2" s="829"/>
      <c r="D2" s="829"/>
      <c r="E2" s="829"/>
      <c r="F2" s="829"/>
      <c r="G2" s="829"/>
      <c r="H2" s="829"/>
      <c r="I2" s="829"/>
      <c r="J2" s="829"/>
      <c r="K2" s="829"/>
      <c r="L2" s="829"/>
      <c r="M2" s="829"/>
      <c r="N2" s="829"/>
    </row>
    <row r="3" spans="1:14" ht="15.95" customHeight="1" thickBot="1">
      <c r="A3" s="828"/>
      <c r="B3" s="828"/>
      <c r="C3" s="828"/>
      <c r="D3" s="828"/>
      <c r="E3" s="828"/>
      <c r="F3" s="828"/>
      <c r="G3" s="828"/>
      <c r="H3" s="828"/>
      <c r="I3" s="828"/>
      <c r="J3" s="828"/>
      <c r="K3" s="828"/>
      <c r="L3" s="828"/>
      <c r="M3" s="828"/>
      <c r="N3" s="828"/>
    </row>
    <row r="4" spans="1:14" ht="15.95" customHeight="1" thickTop="1">
      <c r="A4" s="813" t="s">
        <v>3</v>
      </c>
      <c r="B4" s="818" t="s">
        <v>4</v>
      </c>
      <c r="C4" s="821" t="s">
        <v>5</v>
      </c>
      <c r="D4" s="821"/>
      <c r="E4" s="821"/>
      <c r="F4" s="821"/>
      <c r="G4" s="821"/>
      <c r="H4" s="821"/>
      <c r="I4" s="821"/>
      <c r="J4" s="821"/>
      <c r="K4" s="821"/>
      <c r="L4" s="821"/>
      <c r="M4" s="821"/>
      <c r="N4" s="822"/>
    </row>
    <row r="5" spans="1:14" ht="15.95" customHeight="1">
      <c r="A5" s="811"/>
      <c r="B5" s="819"/>
      <c r="C5" s="823" t="s">
        <v>6</v>
      </c>
      <c r="D5" s="823"/>
      <c r="E5" s="823"/>
      <c r="F5" s="823"/>
      <c r="G5" s="823"/>
      <c r="H5" s="823"/>
      <c r="I5" s="823" t="s">
        <v>7</v>
      </c>
      <c r="J5" s="823"/>
      <c r="K5" s="823"/>
      <c r="L5" s="823"/>
      <c r="M5" s="823"/>
      <c r="N5" s="824"/>
    </row>
    <row r="6" spans="1:14" ht="15.95" customHeight="1">
      <c r="A6" s="811"/>
      <c r="B6" s="819"/>
      <c r="C6" s="823" t="s">
        <v>8</v>
      </c>
      <c r="D6" s="823"/>
      <c r="E6" s="823" t="s">
        <v>188</v>
      </c>
      <c r="F6" s="823"/>
      <c r="G6" s="823" t="s">
        <v>9</v>
      </c>
      <c r="H6" s="823"/>
      <c r="I6" s="823" t="s">
        <v>8</v>
      </c>
      <c r="J6" s="823"/>
      <c r="K6" s="823" t="s">
        <v>188</v>
      </c>
      <c r="L6" s="823"/>
      <c r="M6" s="823" t="s">
        <v>9</v>
      </c>
      <c r="N6" s="824"/>
    </row>
    <row r="7" spans="1:14" ht="15.95" customHeight="1" thickBot="1">
      <c r="A7" s="814"/>
      <c r="B7" s="820"/>
      <c r="C7" s="421" t="s">
        <v>10</v>
      </c>
      <c r="D7" s="421" t="s">
        <v>11</v>
      </c>
      <c r="E7" s="421" t="s">
        <v>10</v>
      </c>
      <c r="F7" s="421" t="s">
        <v>11</v>
      </c>
      <c r="G7" s="421" t="s">
        <v>10</v>
      </c>
      <c r="H7" s="421" t="s">
        <v>11</v>
      </c>
      <c r="I7" s="421" t="s">
        <v>10</v>
      </c>
      <c r="J7" s="421" t="s">
        <v>11</v>
      </c>
      <c r="K7" s="421" t="s">
        <v>10</v>
      </c>
      <c r="L7" s="421" t="s">
        <v>11</v>
      </c>
      <c r="M7" s="421" t="s">
        <v>10</v>
      </c>
      <c r="N7" s="175" t="s">
        <v>11</v>
      </c>
    </row>
    <row r="8" spans="1:14" ht="15.95" customHeight="1" thickTop="1">
      <c r="A8" s="825" t="s">
        <v>21</v>
      </c>
      <c r="B8" s="312">
        <v>2007</v>
      </c>
      <c r="C8" s="306">
        <v>1</v>
      </c>
      <c r="D8" s="306">
        <v>1</v>
      </c>
      <c r="E8" s="306">
        <v>20</v>
      </c>
      <c r="F8" s="306">
        <v>42</v>
      </c>
      <c r="G8" s="306">
        <v>53</v>
      </c>
      <c r="H8" s="306">
        <v>147</v>
      </c>
      <c r="I8" s="306">
        <v>383</v>
      </c>
      <c r="J8" s="306">
        <v>437</v>
      </c>
      <c r="K8" s="306">
        <v>401</v>
      </c>
      <c r="L8" s="306">
        <v>470</v>
      </c>
      <c r="M8" s="306">
        <v>69</v>
      </c>
      <c r="N8" s="447">
        <v>78</v>
      </c>
    </row>
    <row r="9" spans="1:14" ht="15.95" customHeight="1">
      <c r="A9" s="811"/>
      <c r="B9" s="313">
        <v>2008</v>
      </c>
      <c r="C9" s="133">
        <v>1</v>
      </c>
      <c r="D9" s="133">
        <v>2</v>
      </c>
      <c r="E9" s="133">
        <v>13</v>
      </c>
      <c r="F9" s="133">
        <v>20</v>
      </c>
      <c r="G9" s="133">
        <v>41</v>
      </c>
      <c r="H9" s="133">
        <v>129</v>
      </c>
      <c r="I9" s="133">
        <v>405</v>
      </c>
      <c r="J9" s="133">
        <v>431</v>
      </c>
      <c r="K9" s="133">
        <v>406</v>
      </c>
      <c r="L9" s="133">
        <v>434</v>
      </c>
      <c r="M9" s="133">
        <v>68</v>
      </c>
      <c r="N9" s="443">
        <v>75</v>
      </c>
    </row>
    <row r="10" spans="1:14" ht="15.95" customHeight="1">
      <c r="A10" s="811"/>
      <c r="B10" s="313">
        <v>2009</v>
      </c>
      <c r="C10" s="133">
        <v>1</v>
      </c>
      <c r="D10" s="133">
        <v>1</v>
      </c>
      <c r="E10" s="133">
        <v>9</v>
      </c>
      <c r="F10" s="133">
        <v>15</v>
      </c>
      <c r="G10" s="133">
        <v>33</v>
      </c>
      <c r="H10" s="133">
        <v>115</v>
      </c>
      <c r="I10" s="133">
        <v>429</v>
      </c>
      <c r="J10" s="133">
        <v>471</v>
      </c>
      <c r="K10" s="133">
        <v>447</v>
      </c>
      <c r="L10" s="133">
        <v>490</v>
      </c>
      <c r="M10" s="133">
        <v>50</v>
      </c>
      <c r="N10" s="443">
        <v>56</v>
      </c>
    </row>
    <row r="11" spans="1:14" ht="15.95" customHeight="1">
      <c r="A11" s="811"/>
      <c r="B11" s="314">
        <v>2010</v>
      </c>
      <c r="C11" s="86">
        <v>0</v>
      </c>
      <c r="D11" s="86">
        <v>0</v>
      </c>
      <c r="E11" s="86">
        <v>12</v>
      </c>
      <c r="F11" s="86">
        <v>29</v>
      </c>
      <c r="G11" s="86">
        <v>21</v>
      </c>
      <c r="H11" s="86">
        <v>87</v>
      </c>
      <c r="I11" s="86">
        <v>473</v>
      </c>
      <c r="J11" s="86">
        <v>544</v>
      </c>
      <c r="K11" s="86">
        <v>450</v>
      </c>
      <c r="L11" s="86">
        <v>506</v>
      </c>
      <c r="M11" s="86">
        <v>73</v>
      </c>
      <c r="N11" s="444">
        <v>93</v>
      </c>
    </row>
    <row r="12" spans="1:14" ht="15.95" customHeight="1">
      <c r="A12" s="811"/>
      <c r="B12" s="314">
        <v>2011</v>
      </c>
      <c r="C12" s="86">
        <v>0</v>
      </c>
      <c r="D12" s="86">
        <v>0</v>
      </c>
      <c r="E12" s="86">
        <v>3</v>
      </c>
      <c r="F12" s="86">
        <v>8</v>
      </c>
      <c r="G12" s="86">
        <v>18</v>
      </c>
      <c r="H12" s="86">
        <v>79</v>
      </c>
      <c r="I12" s="86">
        <v>385</v>
      </c>
      <c r="J12" s="86">
        <v>483</v>
      </c>
      <c r="K12" s="86">
        <v>408</v>
      </c>
      <c r="L12" s="86">
        <v>506</v>
      </c>
      <c r="M12" s="86">
        <v>60</v>
      </c>
      <c r="N12" s="444">
        <v>70</v>
      </c>
    </row>
    <row r="13" spans="1:14" ht="15.95" customHeight="1">
      <c r="A13" s="811" t="s">
        <v>22</v>
      </c>
      <c r="B13" s="313">
        <v>2007</v>
      </c>
      <c r="C13" s="133">
        <v>3</v>
      </c>
      <c r="D13" s="133">
        <v>5</v>
      </c>
      <c r="E13" s="133">
        <v>12</v>
      </c>
      <c r="F13" s="133">
        <v>33</v>
      </c>
      <c r="G13" s="133">
        <v>41</v>
      </c>
      <c r="H13" s="133">
        <v>126</v>
      </c>
      <c r="I13" s="133">
        <v>445</v>
      </c>
      <c r="J13" s="133">
        <v>521</v>
      </c>
      <c r="K13" s="133">
        <v>468</v>
      </c>
      <c r="L13" s="133">
        <v>553</v>
      </c>
      <c r="M13" s="133">
        <v>75</v>
      </c>
      <c r="N13" s="443">
        <v>90</v>
      </c>
    </row>
    <row r="14" spans="1:14" ht="15.95" customHeight="1">
      <c r="A14" s="811"/>
      <c r="B14" s="313">
        <v>2008</v>
      </c>
      <c r="C14" s="133">
        <v>0</v>
      </c>
      <c r="D14" s="133">
        <v>0</v>
      </c>
      <c r="E14" s="133">
        <v>7</v>
      </c>
      <c r="F14" s="133">
        <v>12</v>
      </c>
      <c r="G14" s="133">
        <v>34</v>
      </c>
      <c r="H14" s="133">
        <v>114</v>
      </c>
      <c r="I14" s="133">
        <v>398</v>
      </c>
      <c r="J14" s="133">
        <v>460</v>
      </c>
      <c r="K14" s="133">
        <v>390</v>
      </c>
      <c r="L14" s="133">
        <v>452</v>
      </c>
      <c r="M14" s="133">
        <v>83</v>
      </c>
      <c r="N14" s="443">
        <v>98</v>
      </c>
    </row>
    <row r="15" spans="1:14" ht="15.95" customHeight="1">
      <c r="A15" s="811"/>
      <c r="B15" s="313">
        <v>2009</v>
      </c>
      <c r="C15" s="133">
        <v>1</v>
      </c>
      <c r="D15" s="133">
        <v>1</v>
      </c>
      <c r="E15" s="133">
        <v>9</v>
      </c>
      <c r="F15" s="133">
        <v>19</v>
      </c>
      <c r="G15" s="133">
        <v>26</v>
      </c>
      <c r="H15" s="133">
        <v>96</v>
      </c>
      <c r="I15" s="133">
        <v>474</v>
      </c>
      <c r="J15" s="133">
        <v>536</v>
      </c>
      <c r="K15" s="133">
        <v>463</v>
      </c>
      <c r="L15" s="133">
        <v>529</v>
      </c>
      <c r="M15" s="133">
        <v>94</v>
      </c>
      <c r="N15" s="443">
        <v>105</v>
      </c>
    </row>
    <row r="16" spans="1:14" ht="15.95" customHeight="1">
      <c r="A16" s="811"/>
      <c r="B16" s="314">
        <v>2010</v>
      </c>
      <c r="C16" s="86">
        <v>2</v>
      </c>
      <c r="D16" s="86">
        <v>2</v>
      </c>
      <c r="E16" s="86">
        <v>5</v>
      </c>
      <c r="F16" s="86">
        <v>21</v>
      </c>
      <c r="G16" s="86">
        <v>23</v>
      </c>
      <c r="H16" s="86">
        <v>77</v>
      </c>
      <c r="I16" s="86">
        <v>427</v>
      </c>
      <c r="J16" s="86">
        <v>489</v>
      </c>
      <c r="K16" s="86">
        <v>456</v>
      </c>
      <c r="L16" s="86">
        <v>518</v>
      </c>
      <c r="M16" s="86">
        <v>65</v>
      </c>
      <c r="N16" s="444">
        <v>76</v>
      </c>
    </row>
    <row r="17" spans="1:14" ht="15.95" customHeight="1">
      <c r="A17" s="811"/>
      <c r="B17" s="314">
        <v>2011</v>
      </c>
      <c r="C17" s="86">
        <v>2</v>
      </c>
      <c r="D17" s="86">
        <v>3</v>
      </c>
      <c r="E17" s="86">
        <v>7</v>
      </c>
      <c r="F17" s="86">
        <v>33</v>
      </c>
      <c r="G17" s="86">
        <v>18</v>
      </c>
      <c r="H17" s="86">
        <v>51</v>
      </c>
      <c r="I17" s="86">
        <v>360</v>
      </c>
      <c r="J17" s="86">
        <v>412</v>
      </c>
      <c r="K17" s="86">
        <v>378</v>
      </c>
      <c r="L17" s="86">
        <v>431</v>
      </c>
      <c r="M17" s="86">
        <v>47</v>
      </c>
      <c r="N17" s="444">
        <v>57</v>
      </c>
    </row>
    <row r="18" spans="1:14" ht="15.95" customHeight="1">
      <c r="A18" s="811" t="s">
        <v>23</v>
      </c>
      <c r="B18" s="313">
        <v>2007</v>
      </c>
      <c r="C18" s="50">
        <v>0</v>
      </c>
      <c r="D18" s="50">
        <v>0</v>
      </c>
      <c r="E18" s="50">
        <v>17</v>
      </c>
      <c r="F18" s="50">
        <v>36</v>
      </c>
      <c r="G18" s="50">
        <v>39</v>
      </c>
      <c r="H18" s="50">
        <v>83</v>
      </c>
      <c r="I18" s="50">
        <v>452</v>
      </c>
      <c r="J18" s="50">
        <v>514</v>
      </c>
      <c r="K18" s="50">
        <v>500</v>
      </c>
      <c r="L18" s="50">
        <v>563</v>
      </c>
      <c r="M18" s="50">
        <v>64</v>
      </c>
      <c r="N18" s="445">
        <v>72</v>
      </c>
    </row>
    <row r="19" spans="1:14" ht="15.95" customHeight="1">
      <c r="A19" s="811"/>
      <c r="B19" s="313">
        <v>2008</v>
      </c>
      <c r="C19" s="133">
        <v>2</v>
      </c>
      <c r="D19" s="133">
        <v>5</v>
      </c>
      <c r="E19" s="133">
        <v>10</v>
      </c>
      <c r="F19" s="133">
        <v>18</v>
      </c>
      <c r="G19" s="133">
        <v>31</v>
      </c>
      <c r="H19" s="133">
        <v>70</v>
      </c>
      <c r="I19" s="133">
        <v>558</v>
      </c>
      <c r="J19" s="133">
        <v>638</v>
      </c>
      <c r="K19" s="133">
        <v>545</v>
      </c>
      <c r="L19" s="133">
        <v>605</v>
      </c>
      <c r="M19" s="133">
        <v>77</v>
      </c>
      <c r="N19" s="443">
        <v>105</v>
      </c>
    </row>
    <row r="20" spans="1:14" ht="15.95" customHeight="1">
      <c r="A20" s="811"/>
      <c r="B20" s="313">
        <v>2009</v>
      </c>
      <c r="C20" s="133">
        <v>1</v>
      </c>
      <c r="D20" s="133">
        <v>4</v>
      </c>
      <c r="E20" s="133">
        <v>12</v>
      </c>
      <c r="F20" s="133">
        <v>32</v>
      </c>
      <c r="G20" s="133">
        <v>20</v>
      </c>
      <c r="H20" s="133">
        <v>42</v>
      </c>
      <c r="I20" s="133">
        <v>580</v>
      </c>
      <c r="J20" s="133">
        <v>683</v>
      </c>
      <c r="K20" s="133">
        <v>581</v>
      </c>
      <c r="L20" s="133">
        <v>690</v>
      </c>
      <c r="M20" s="133">
        <v>76</v>
      </c>
      <c r="N20" s="443">
        <v>98</v>
      </c>
    </row>
    <row r="21" spans="1:14" ht="15.95" customHeight="1">
      <c r="A21" s="811"/>
      <c r="B21" s="314">
        <v>2010</v>
      </c>
      <c r="C21" s="86">
        <v>0</v>
      </c>
      <c r="D21" s="86">
        <v>0</v>
      </c>
      <c r="E21" s="86">
        <v>3</v>
      </c>
      <c r="F21" s="86">
        <v>3</v>
      </c>
      <c r="G21" s="86">
        <v>17</v>
      </c>
      <c r="H21" s="86">
        <v>39</v>
      </c>
      <c r="I21" s="86">
        <v>567</v>
      </c>
      <c r="J21" s="86">
        <v>688</v>
      </c>
      <c r="K21" s="86">
        <v>529</v>
      </c>
      <c r="L21" s="86">
        <v>623</v>
      </c>
      <c r="M21" s="86">
        <v>114</v>
      </c>
      <c r="N21" s="444">
        <v>163</v>
      </c>
    </row>
    <row r="22" spans="1:14" ht="15.95" customHeight="1" thickBot="1">
      <c r="A22" s="812"/>
      <c r="B22" s="374">
        <v>2011</v>
      </c>
      <c r="C22" s="448">
        <v>1</v>
      </c>
      <c r="D22" s="448">
        <v>1</v>
      </c>
      <c r="E22" s="448">
        <v>7</v>
      </c>
      <c r="F22" s="448">
        <v>11</v>
      </c>
      <c r="G22" s="448">
        <v>11</v>
      </c>
      <c r="H22" s="448">
        <v>29</v>
      </c>
      <c r="I22" s="448">
        <v>549</v>
      </c>
      <c r="J22" s="448">
        <v>668</v>
      </c>
      <c r="K22" s="448">
        <v>539</v>
      </c>
      <c r="L22" s="448">
        <v>647</v>
      </c>
      <c r="M22" s="448">
        <v>124</v>
      </c>
      <c r="N22" s="449">
        <v>184</v>
      </c>
    </row>
    <row r="23" spans="1:14" ht="15.95" customHeight="1" thickTop="1">
      <c r="A23" s="813" t="s">
        <v>14</v>
      </c>
      <c r="B23" s="418">
        <v>2007</v>
      </c>
      <c r="C23" s="437">
        <v>155</v>
      </c>
      <c r="D23" s="437">
        <v>262</v>
      </c>
      <c r="E23" s="437">
        <v>265</v>
      </c>
      <c r="F23" s="437">
        <v>437</v>
      </c>
      <c r="G23" s="437">
        <v>439</v>
      </c>
      <c r="H23" s="437">
        <v>1040</v>
      </c>
      <c r="I23" s="437">
        <v>3532</v>
      </c>
      <c r="J23" s="437">
        <v>4111</v>
      </c>
      <c r="K23" s="437">
        <v>3723</v>
      </c>
      <c r="L23" s="437">
        <v>4307</v>
      </c>
      <c r="M23" s="437">
        <v>870</v>
      </c>
      <c r="N23" s="438">
        <v>1055</v>
      </c>
    </row>
    <row r="24" spans="1:14" ht="15.95" customHeight="1">
      <c r="A24" s="811"/>
      <c r="B24" s="420">
        <v>2008</v>
      </c>
      <c r="C24" s="70">
        <v>148</v>
      </c>
      <c r="D24" s="70">
        <v>300</v>
      </c>
      <c r="E24" s="70">
        <v>210</v>
      </c>
      <c r="F24" s="70">
        <v>377</v>
      </c>
      <c r="G24" s="70">
        <v>379</v>
      </c>
      <c r="H24" s="70">
        <v>978</v>
      </c>
      <c r="I24" s="70">
        <v>3697</v>
      </c>
      <c r="J24" s="70">
        <v>4280</v>
      </c>
      <c r="K24" s="70">
        <v>3689</v>
      </c>
      <c r="L24" s="70">
        <v>4266</v>
      </c>
      <c r="M24" s="70">
        <v>878</v>
      </c>
      <c r="N24" s="429">
        <v>1069</v>
      </c>
    </row>
    <row r="25" spans="1:14" ht="15.95" customHeight="1">
      <c r="A25" s="811"/>
      <c r="B25" s="420">
        <v>2009</v>
      </c>
      <c r="C25" s="70">
        <v>186</v>
      </c>
      <c r="D25" s="70">
        <v>242</v>
      </c>
      <c r="E25" s="70">
        <v>241</v>
      </c>
      <c r="F25" s="70">
        <v>373</v>
      </c>
      <c r="G25" s="70">
        <v>324</v>
      </c>
      <c r="H25" s="70">
        <v>847</v>
      </c>
      <c r="I25" s="70">
        <v>4067</v>
      </c>
      <c r="J25" s="70">
        <v>4641</v>
      </c>
      <c r="K25" s="70">
        <v>4039</v>
      </c>
      <c r="L25" s="70">
        <v>4636</v>
      </c>
      <c r="M25" s="70">
        <v>928</v>
      </c>
      <c r="N25" s="429">
        <v>1098</v>
      </c>
    </row>
    <row r="26" spans="1:14" ht="15.95" customHeight="1">
      <c r="A26" s="811"/>
      <c r="B26" s="420">
        <v>2010</v>
      </c>
      <c r="C26" s="90">
        <v>199</v>
      </c>
      <c r="D26" s="90">
        <v>257</v>
      </c>
      <c r="E26" s="90">
        <v>279</v>
      </c>
      <c r="F26" s="90">
        <v>463</v>
      </c>
      <c r="G26" s="90">
        <v>244</v>
      </c>
      <c r="H26" s="90">
        <v>642</v>
      </c>
      <c r="I26" s="90">
        <v>3999</v>
      </c>
      <c r="J26" s="90">
        <v>4632</v>
      </c>
      <c r="K26" s="90">
        <v>4011</v>
      </c>
      <c r="L26" s="90">
        <v>4603</v>
      </c>
      <c r="M26" s="90">
        <v>916</v>
      </c>
      <c r="N26" s="430">
        <v>1126</v>
      </c>
    </row>
    <row r="27" spans="1:14" ht="15.95" customHeight="1" thickBot="1">
      <c r="A27" s="814"/>
      <c r="B27" s="419">
        <v>2011</v>
      </c>
      <c r="C27" s="431">
        <v>194</v>
      </c>
      <c r="D27" s="431">
        <v>297</v>
      </c>
      <c r="E27" s="431">
        <v>247</v>
      </c>
      <c r="F27" s="431">
        <v>368</v>
      </c>
      <c r="G27" s="431">
        <v>191</v>
      </c>
      <c r="H27" s="431">
        <v>575</v>
      </c>
      <c r="I27" s="431">
        <v>3772</v>
      </c>
      <c r="J27" s="431">
        <v>4492</v>
      </c>
      <c r="K27" s="431">
        <v>3856</v>
      </c>
      <c r="L27" s="431">
        <v>4550</v>
      </c>
      <c r="M27" s="431">
        <v>842</v>
      </c>
      <c r="N27" s="432">
        <v>1068</v>
      </c>
    </row>
    <row r="28" spans="1:14" ht="15.95" customHeight="1" thickTop="1">
      <c r="F28" s="10"/>
      <c r="G28" s="10"/>
      <c r="H28" s="10"/>
      <c r="I28" s="10"/>
      <c r="J28" s="10"/>
      <c r="K28" s="10"/>
      <c r="L28" s="10"/>
      <c r="M28" s="10"/>
      <c r="N28" s="10"/>
    </row>
    <row r="29" spans="1:14" ht="15.95" customHeight="1">
      <c r="B29" s="815" t="s">
        <v>249</v>
      </c>
      <c r="C29" s="815"/>
      <c r="D29" s="815"/>
      <c r="E29" s="815"/>
      <c r="F29" s="10"/>
      <c r="G29" s="9"/>
      <c r="H29" s="9"/>
      <c r="I29" s="9"/>
      <c r="J29" s="9"/>
      <c r="K29" s="9"/>
      <c r="L29" s="9"/>
      <c r="M29" s="9"/>
      <c r="N29" s="9"/>
    </row>
    <row r="30" spans="1:14" ht="15.95" customHeight="1">
      <c r="B30" s="815" t="s">
        <v>250</v>
      </c>
      <c r="C30" s="815"/>
      <c r="D30" s="815"/>
      <c r="E30" s="815"/>
      <c r="F30" s="9"/>
      <c r="G30" s="2"/>
      <c r="H30" s="2"/>
    </row>
  </sheetData>
  <mergeCells count="20">
    <mergeCell ref="A18:A22"/>
    <mergeCell ref="A23:A27"/>
    <mergeCell ref="B29:E29"/>
    <mergeCell ref="B30:E30"/>
    <mergeCell ref="K6:L6"/>
    <mergeCell ref="G6:H6"/>
    <mergeCell ref="I6:J6"/>
    <mergeCell ref="A8:A12"/>
    <mergeCell ref="A13:A17"/>
    <mergeCell ref="A1:N1"/>
    <mergeCell ref="A2:N2"/>
    <mergeCell ref="A3:N3"/>
    <mergeCell ref="A4:A7"/>
    <mergeCell ref="B4:B7"/>
    <mergeCell ref="C4:N4"/>
    <mergeCell ref="C5:H5"/>
    <mergeCell ref="I5:N5"/>
    <mergeCell ref="C6:D6"/>
    <mergeCell ref="E6:F6"/>
    <mergeCell ref="M6:N6"/>
  </mergeCells>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7.xml><?xml version="1.0" encoding="utf-8"?>
<worksheet xmlns="http://schemas.openxmlformats.org/spreadsheetml/2006/main" xmlns:r="http://schemas.openxmlformats.org/officeDocument/2006/relationships">
  <dimension ref="A1:N30"/>
  <sheetViews>
    <sheetView workbookViewId="0">
      <selection activeCell="D18" sqref="D18"/>
    </sheetView>
  </sheetViews>
  <sheetFormatPr defaultRowHeight="12.75"/>
  <cols>
    <col min="1" max="1" width="12.7109375" customWidth="1"/>
    <col min="2" max="2" width="9.28515625" customWidth="1"/>
    <col min="3" max="14" width="8.28515625" customWidth="1"/>
  </cols>
  <sheetData>
    <row r="1" spans="1:14" ht="15.95" customHeight="1">
      <c r="A1" s="829" t="s">
        <v>0</v>
      </c>
      <c r="B1" s="829"/>
      <c r="C1" s="829"/>
      <c r="D1" s="829"/>
      <c r="E1" s="829"/>
      <c r="F1" s="829"/>
      <c r="G1" s="829"/>
      <c r="H1" s="829"/>
      <c r="I1" s="829"/>
      <c r="J1" s="829"/>
      <c r="K1" s="829"/>
      <c r="L1" s="829"/>
      <c r="M1" s="829"/>
      <c r="N1" s="829"/>
    </row>
    <row r="2" spans="1:14" ht="15.95" customHeight="1">
      <c r="A2" s="829" t="s">
        <v>1</v>
      </c>
      <c r="B2" s="829"/>
      <c r="C2" s="829"/>
      <c r="D2" s="829"/>
      <c r="E2" s="829"/>
      <c r="F2" s="829"/>
      <c r="G2" s="829"/>
      <c r="H2" s="829"/>
      <c r="I2" s="829"/>
      <c r="J2" s="829"/>
      <c r="K2" s="829"/>
      <c r="L2" s="829"/>
      <c r="M2" s="829"/>
      <c r="N2" s="829"/>
    </row>
    <row r="3" spans="1:14" ht="15.95" customHeight="1" thickBot="1">
      <c r="A3" s="828"/>
      <c r="B3" s="828"/>
      <c r="C3" s="828"/>
      <c r="D3" s="828"/>
      <c r="E3" s="828"/>
      <c r="F3" s="828"/>
      <c r="G3" s="828"/>
      <c r="H3" s="828"/>
      <c r="I3" s="828"/>
      <c r="J3" s="828"/>
      <c r="K3" s="828"/>
      <c r="L3" s="828"/>
      <c r="M3" s="828"/>
      <c r="N3" s="828"/>
    </row>
    <row r="4" spans="1:14" ht="15.95" customHeight="1" thickTop="1">
      <c r="A4" s="813" t="s">
        <v>3</v>
      </c>
      <c r="B4" s="818" t="s">
        <v>4</v>
      </c>
      <c r="C4" s="821" t="s">
        <v>5</v>
      </c>
      <c r="D4" s="821"/>
      <c r="E4" s="821"/>
      <c r="F4" s="821"/>
      <c r="G4" s="821"/>
      <c r="H4" s="821"/>
      <c r="I4" s="821"/>
      <c r="J4" s="821"/>
      <c r="K4" s="821"/>
      <c r="L4" s="821"/>
      <c r="M4" s="821"/>
      <c r="N4" s="822"/>
    </row>
    <row r="5" spans="1:14" ht="15.95" customHeight="1">
      <c r="A5" s="811"/>
      <c r="B5" s="819"/>
      <c r="C5" s="823" t="s">
        <v>6</v>
      </c>
      <c r="D5" s="823"/>
      <c r="E5" s="823"/>
      <c r="F5" s="823"/>
      <c r="G5" s="823"/>
      <c r="H5" s="823"/>
      <c r="I5" s="823" t="s">
        <v>7</v>
      </c>
      <c r="J5" s="823"/>
      <c r="K5" s="823"/>
      <c r="L5" s="823"/>
      <c r="M5" s="823"/>
      <c r="N5" s="824"/>
    </row>
    <row r="6" spans="1:14" ht="15.95" customHeight="1">
      <c r="A6" s="811"/>
      <c r="B6" s="819"/>
      <c r="C6" s="823" t="s">
        <v>8</v>
      </c>
      <c r="D6" s="823"/>
      <c r="E6" s="823" t="s">
        <v>188</v>
      </c>
      <c r="F6" s="823"/>
      <c r="G6" s="823" t="s">
        <v>9</v>
      </c>
      <c r="H6" s="823"/>
      <c r="I6" s="823" t="s">
        <v>8</v>
      </c>
      <c r="J6" s="823"/>
      <c r="K6" s="823" t="s">
        <v>188</v>
      </c>
      <c r="L6" s="823"/>
      <c r="M6" s="823" t="s">
        <v>9</v>
      </c>
      <c r="N6" s="824"/>
    </row>
    <row r="7" spans="1:14" ht="15.95" customHeight="1" thickBot="1">
      <c r="A7" s="814"/>
      <c r="B7" s="820"/>
      <c r="C7" s="421" t="s">
        <v>10</v>
      </c>
      <c r="D7" s="421" t="s">
        <v>11</v>
      </c>
      <c r="E7" s="421" t="s">
        <v>10</v>
      </c>
      <c r="F7" s="421" t="s">
        <v>11</v>
      </c>
      <c r="G7" s="421" t="s">
        <v>10</v>
      </c>
      <c r="H7" s="421" t="s">
        <v>11</v>
      </c>
      <c r="I7" s="421" t="s">
        <v>10</v>
      </c>
      <c r="J7" s="421" t="s">
        <v>11</v>
      </c>
      <c r="K7" s="421" t="s">
        <v>10</v>
      </c>
      <c r="L7" s="421" t="s">
        <v>11</v>
      </c>
      <c r="M7" s="421" t="s">
        <v>10</v>
      </c>
      <c r="N7" s="175" t="s">
        <v>11</v>
      </c>
    </row>
    <row r="8" spans="1:14" ht="15.95" customHeight="1" thickTop="1">
      <c r="A8" s="825" t="s">
        <v>12</v>
      </c>
      <c r="B8" s="312">
        <v>2007</v>
      </c>
      <c r="C8" s="306">
        <v>0</v>
      </c>
      <c r="D8" s="306">
        <v>0</v>
      </c>
      <c r="E8" s="306">
        <v>5</v>
      </c>
      <c r="F8" s="306">
        <v>7</v>
      </c>
      <c r="G8" s="306">
        <v>12</v>
      </c>
      <c r="H8" s="306">
        <v>32</v>
      </c>
      <c r="I8" s="306">
        <v>518</v>
      </c>
      <c r="J8" s="306">
        <v>612</v>
      </c>
      <c r="K8" s="306">
        <v>536</v>
      </c>
      <c r="L8" s="306">
        <v>633</v>
      </c>
      <c r="M8" s="306">
        <v>133</v>
      </c>
      <c r="N8" s="447">
        <v>170</v>
      </c>
    </row>
    <row r="9" spans="1:14" ht="15.95" customHeight="1">
      <c r="A9" s="811"/>
      <c r="B9" s="313">
        <v>2008</v>
      </c>
      <c r="C9" s="133">
        <v>2</v>
      </c>
      <c r="D9" s="133">
        <v>4</v>
      </c>
      <c r="E9" s="133">
        <v>2</v>
      </c>
      <c r="F9" s="133">
        <v>8</v>
      </c>
      <c r="G9" s="133">
        <v>12</v>
      </c>
      <c r="H9" s="133">
        <v>28</v>
      </c>
      <c r="I9" s="133">
        <v>521</v>
      </c>
      <c r="J9" s="133">
        <v>645</v>
      </c>
      <c r="K9" s="133">
        <v>525</v>
      </c>
      <c r="L9" s="133">
        <v>624</v>
      </c>
      <c r="M9" s="133">
        <v>129</v>
      </c>
      <c r="N9" s="443">
        <v>191</v>
      </c>
    </row>
    <row r="10" spans="1:14" ht="15.95" customHeight="1">
      <c r="A10" s="811"/>
      <c r="B10" s="313">
        <v>2009</v>
      </c>
      <c r="C10" s="133">
        <v>0</v>
      </c>
      <c r="D10" s="133">
        <v>0</v>
      </c>
      <c r="E10" s="133">
        <v>3</v>
      </c>
      <c r="F10" s="133">
        <v>6</v>
      </c>
      <c r="G10" s="133">
        <v>9</v>
      </c>
      <c r="H10" s="133">
        <v>22</v>
      </c>
      <c r="I10" s="133">
        <v>461</v>
      </c>
      <c r="J10" s="133">
        <v>522</v>
      </c>
      <c r="K10" s="133">
        <v>478</v>
      </c>
      <c r="L10" s="133">
        <v>576</v>
      </c>
      <c r="M10" s="133">
        <v>112</v>
      </c>
      <c r="N10" s="443">
        <v>137</v>
      </c>
    </row>
    <row r="11" spans="1:14" ht="15.95" customHeight="1">
      <c r="A11" s="811"/>
      <c r="B11" s="314">
        <v>2010</v>
      </c>
      <c r="C11" s="86">
        <v>0</v>
      </c>
      <c r="D11" s="86">
        <v>0</v>
      </c>
      <c r="E11" s="86">
        <v>2</v>
      </c>
      <c r="F11" s="86">
        <v>4</v>
      </c>
      <c r="G11" s="86">
        <v>7</v>
      </c>
      <c r="H11" s="86">
        <v>18</v>
      </c>
      <c r="I11" s="86">
        <v>461</v>
      </c>
      <c r="J11" s="86">
        <v>550</v>
      </c>
      <c r="K11" s="86">
        <v>472</v>
      </c>
      <c r="L11" s="86">
        <v>568</v>
      </c>
      <c r="M11" s="86">
        <v>101</v>
      </c>
      <c r="N11" s="444">
        <v>119</v>
      </c>
    </row>
    <row r="12" spans="1:14" ht="15.95" customHeight="1">
      <c r="A12" s="811"/>
      <c r="B12" s="313">
        <v>2011</v>
      </c>
      <c r="C12" s="86">
        <v>0</v>
      </c>
      <c r="D12" s="86">
        <v>0</v>
      </c>
      <c r="E12" s="86">
        <v>2</v>
      </c>
      <c r="F12" s="86">
        <v>3</v>
      </c>
      <c r="G12" s="86">
        <v>5</v>
      </c>
      <c r="H12" s="86">
        <v>15</v>
      </c>
      <c r="I12" s="86">
        <v>449</v>
      </c>
      <c r="J12" s="86">
        <v>535</v>
      </c>
      <c r="K12" s="86">
        <v>429</v>
      </c>
      <c r="L12" s="86">
        <v>500</v>
      </c>
      <c r="M12" s="86">
        <v>121</v>
      </c>
      <c r="N12" s="444">
        <v>154</v>
      </c>
    </row>
    <row r="13" spans="1:14" ht="15.95" customHeight="1">
      <c r="A13" s="811" t="s">
        <v>13</v>
      </c>
      <c r="B13" s="313">
        <v>2007</v>
      </c>
      <c r="C13" s="50">
        <v>1</v>
      </c>
      <c r="D13" s="50">
        <v>4</v>
      </c>
      <c r="E13" s="50">
        <v>18</v>
      </c>
      <c r="F13" s="50">
        <v>41</v>
      </c>
      <c r="G13" s="50">
        <v>59</v>
      </c>
      <c r="H13" s="50">
        <v>122</v>
      </c>
      <c r="I13" s="50">
        <v>500</v>
      </c>
      <c r="J13" s="50">
        <v>588</v>
      </c>
      <c r="K13" s="50">
        <v>505</v>
      </c>
      <c r="L13" s="50">
        <v>594</v>
      </c>
      <c r="M13" s="50">
        <v>95</v>
      </c>
      <c r="N13" s="445">
        <v>119</v>
      </c>
    </row>
    <row r="14" spans="1:14" ht="15.95" customHeight="1">
      <c r="A14" s="811"/>
      <c r="B14" s="313">
        <v>2008</v>
      </c>
      <c r="C14" s="133">
        <v>2</v>
      </c>
      <c r="D14" s="133">
        <v>7</v>
      </c>
      <c r="E14" s="133">
        <v>14</v>
      </c>
      <c r="F14" s="133">
        <v>35</v>
      </c>
      <c r="G14" s="133">
        <v>47</v>
      </c>
      <c r="H14" s="133">
        <v>94</v>
      </c>
      <c r="I14" s="133">
        <v>554</v>
      </c>
      <c r="J14" s="133">
        <v>662</v>
      </c>
      <c r="K14" s="133">
        <v>560</v>
      </c>
      <c r="L14" s="133">
        <v>673</v>
      </c>
      <c r="M14" s="133">
        <v>89</v>
      </c>
      <c r="N14" s="443">
        <v>108</v>
      </c>
    </row>
    <row r="15" spans="1:14" ht="15.95" customHeight="1">
      <c r="A15" s="811"/>
      <c r="B15" s="313">
        <v>2009</v>
      </c>
      <c r="C15" s="133">
        <v>1</v>
      </c>
      <c r="D15" s="133">
        <v>1</v>
      </c>
      <c r="E15" s="133">
        <v>13</v>
      </c>
      <c r="F15" s="133">
        <v>32</v>
      </c>
      <c r="G15" s="133">
        <v>35</v>
      </c>
      <c r="H15" s="133">
        <v>63</v>
      </c>
      <c r="I15" s="133">
        <v>576</v>
      </c>
      <c r="J15" s="133">
        <v>691</v>
      </c>
      <c r="K15" s="133">
        <v>560</v>
      </c>
      <c r="L15" s="133">
        <v>669</v>
      </c>
      <c r="M15" s="133">
        <v>105</v>
      </c>
      <c r="N15" s="443">
        <v>130</v>
      </c>
    </row>
    <row r="16" spans="1:14" ht="15.95" customHeight="1">
      <c r="A16" s="811"/>
      <c r="B16" s="314">
        <v>2010</v>
      </c>
      <c r="C16" s="86">
        <v>0</v>
      </c>
      <c r="D16" s="86">
        <v>0</v>
      </c>
      <c r="E16" s="86">
        <v>12</v>
      </c>
      <c r="F16" s="86">
        <v>24</v>
      </c>
      <c r="G16" s="86">
        <v>23</v>
      </c>
      <c r="H16" s="86">
        <v>39</v>
      </c>
      <c r="I16" s="86">
        <v>511</v>
      </c>
      <c r="J16" s="86">
        <v>626</v>
      </c>
      <c r="K16" s="86">
        <v>516</v>
      </c>
      <c r="L16" s="86">
        <v>619</v>
      </c>
      <c r="M16" s="86">
        <v>100</v>
      </c>
      <c r="N16" s="444">
        <v>137</v>
      </c>
    </row>
    <row r="17" spans="1:14" ht="15.95" customHeight="1">
      <c r="A17" s="811"/>
      <c r="B17" s="313">
        <v>2011</v>
      </c>
      <c r="C17" s="86">
        <v>0</v>
      </c>
      <c r="D17" s="86">
        <v>0</v>
      </c>
      <c r="E17" s="86">
        <v>12</v>
      </c>
      <c r="F17" s="86">
        <v>17</v>
      </c>
      <c r="G17" s="86">
        <v>11</v>
      </c>
      <c r="H17" s="86">
        <v>22</v>
      </c>
      <c r="I17" s="153">
        <v>518</v>
      </c>
      <c r="J17" s="153">
        <v>665</v>
      </c>
      <c r="K17" s="153">
        <v>538</v>
      </c>
      <c r="L17" s="153">
        <v>684</v>
      </c>
      <c r="M17" s="153">
        <v>80</v>
      </c>
      <c r="N17" s="446">
        <v>118</v>
      </c>
    </row>
    <row r="18" spans="1:14" ht="15.95" customHeight="1">
      <c r="A18" s="811" t="s">
        <v>276</v>
      </c>
      <c r="B18" s="313">
        <v>2007</v>
      </c>
      <c r="C18" s="50">
        <v>150</v>
      </c>
      <c r="D18" s="50">
        <v>252</v>
      </c>
      <c r="E18" s="50">
        <v>161</v>
      </c>
      <c r="F18" s="50">
        <v>220</v>
      </c>
      <c r="G18" s="50">
        <v>94</v>
      </c>
      <c r="H18" s="50">
        <v>227</v>
      </c>
      <c r="I18" s="50" t="s">
        <v>180</v>
      </c>
      <c r="J18" s="50" t="s">
        <v>180</v>
      </c>
      <c r="K18" s="50" t="s">
        <v>180</v>
      </c>
      <c r="L18" s="50" t="s">
        <v>180</v>
      </c>
      <c r="M18" s="50" t="s">
        <v>180</v>
      </c>
      <c r="N18" s="445" t="s">
        <v>180</v>
      </c>
    </row>
    <row r="19" spans="1:14" ht="15.95" customHeight="1">
      <c r="A19" s="811"/>
      <c r="B19" s="313">
        <v>2008</v>
      </c>
      <c r="C19" s="133">
        <v>138</v>
      </c>
      <c r="D19" s="133">
        <v>260</v>
      </c>
      <c r="E19" s="133">
        <v>127</v>
      </c>
      <c r="F19" s="133">
        <v>234</v>
      </c>
      <c r="G19" s="133">
        <v>107</v>
      </c>
      <c r="H19" s="133">
        <v>268</v>
      </c>
      <c r="I19" s="50" t="s">
        <v>180</v>
      </c>
      <c r="J19" s="50" t="s">
        <v>180</v>
      </c>
      <c r="K19" s="50" t="s">
        <v>180</v>
      </c>
      <c r="L19" s="50" t="s">
        <v>180</v>
      </c>
      <c r="M19" s="50" t="s">
        <v>180</v>
      </c>
      <c r="N19" s="445" t="s">
        <v>180</v>
      </c>
    </row>
    <row r="20" spans="1:14" ht="15.95" customHeight="1">
      <c r="A20" s="811"/>
      <c r="B20" s="313">
        <v>2009</v>
      </c>
      <c r="C20" s="133">
        <v>182</v>
      </c>
      <c r="D20" s="133">
        <v>235</v>
      </c>
      <c r="E20" s="133">
        <v>170</v>
      </c>
      <c r="F20" s="133">
        <v>202</v>
      </c>
      <c r="G20" s="133">
        <v>119</v>
      </c>
      <c r="H20" s="133">
        <v>301</v>
      </c>
      <c r="I20" s="50" t="s">
        <v>180</v>
      </c>
      <c r="J20" s="50" t="s">
        <v>180</v>
      </c>
      <c r="K20" s="50" t="s">
        <v>180</v>
      </c>
      <c r="L20" s="50" t="s">
        <v>180</v>
      </c>
      <c r="M20" s="50" t="s">
        <v>180</v>
      </c>
      <c r="N20" s="445" t="s">
        <v>180</v>
      </c>
    </row>
    <row r="21" spans="1:14" ht="15.95" customHeight="1">
      <c r="A21" s="811"/>
      <c r="B21" s="314">
        <v>2010</v>
      </c>
      <c r="C21" s="86">
        <v>197</v>
      </c>
      <c r="D21" s="86">
        <v>255</v>
      </c>
      <c r="E21" s="86">
        <v>228</v>
      </c>
      <c r="F21" s="86">
        <v>351</v>
      </c>
      <c r="G21" s="86">
        <v>88</v>
      </c>
      <c r="H21" s="86">
        <v>205</v>
      </c>
      <c r="I21" s="86" t="s">
        <v>180</v>
      </c>
      <c r="J21" s="86" t="s">
        <v>180</v>
      </c>
      <c r="K21" s="86" t="s">
        <v>180</v>
      </c>
      <c r="L21" s="86" t="s">
        <v>180</v>
      </c>
      <c r="M21" s="86" t="s">
        <v>180</v>
      </c>
      <c r="N21" s="444" t="s">
        <v>180</v>
      </c>
    </row>
    <row r="22" spans="1:14" ht="15.95" customHeight="1" thickBot="1">
      <c r="A22" s="812"/>
      <c r="B22" s="374">
        <v>2011</v>
      </c>
      <c r="C22" s="434">
        <v>190</v>
      </c>
      <c r="D22" s="434">
        <v>290</v>
      </c>
      <c r="E22" s="434">
        <v>195</v>
      </c>
      <c r="F22" s="434">
        <v>251</v>
      </c>
      <c r="G22" s="434">
        <v>83</v>
      </c>
      <c r="H22" s="434">
        <v>244</v>
      </c>
      <c r="I22" s="434" t="s">
        <v>180</v>
      </c>
      <c r="J22" s="434" t="s">
        <v>180</v>
      </c>
      <c r="K22" s="434" t="s">
        <v>180</v>
      </c>
      <c r="L22" s="434" t="s">
        <v>180</v>
      </c>
      <c r="M22" s="434" t="s">
        <v>180</v>
      </c>
      <c r="N22" s="457" t="s">
        <v>180</v>
      </c>
    </row>
    <row r="23" spans="1:14" ht="15.95" customHeight="1" thickTop="1">
      <c r="A23" s="813" t="s">
        <v>14</v>
      </c>
      <c r="B23" s="454">
        <v>2007</v>
      </c>
      <c r="C23" s="437">
        <v>155</v>
      </c>
      <c r="D23" s="437">
        <v>262</v>
      </c>
      <c r="E23" s="437">
        <v>265</v>
      </c>
      <c r="F23" s="437">
        <v>437</v>
      </c>
      <c r="G23" s="437">
        <v>439</v>
      </c>
      <c r="H23" s="437">
        <v>1040</v>
      </c>
      <c r="I23" s="437">
        <v>3532</v>
      </c>
      <c r="J23" s="437">
        <v>4111</v>
      </c>
      <c r="K23" s="437">
        <v>3723</v>
      </c>
      <c r="L23" s="437">
        <v>4307</v>
      </c>
      <c r="M23" s="437">
        <v>870</v>
      </c>
      <c r="N23" s="438">
        <v>1055</v>
      </c>
    </row>
    <row r="24" spans="1:14" ht="15.95" customHeight="1">
      <c r="A24" s="811"/>
      <c r="B24" s="321">
        <v>2008</v>
      </c>
      <c r="C24" s="70">
        <v>148</v>
      </c>
      <c r="D24" s="70">
        <v>300</v>
      </c>
      <c r="E24" s="70">
        <v>210</v>
      </c>
      <c r="F24" s="70">
        <v>377</v>
      </c>
      <c r="G24" s="70">
        <v>379</v>
      </c>
      <c r="H24" s="71">
        <v>978</v>
      </c>
      <c r="I24" s="70">
        <v>3697</v>
      </c>
      <c r="J24" s="70">
        <v>4280</v>
      </c>
      <c r="K24" s="70">
        <v>3689</v>
      </c>
      <c r="L24" s="70">
        <v>4266</v>
      </c>
      <c r="M24" s="70">
        <v>878</v>
      </c>
      <c r="N24" s="429">
        <v>1069</v>
      </c>
    </row>
    <row r="25" spans="1:14" ht="15.95" customHeight="1">
      <c r="A25" s="811"/>
      <c r="B25" s="321">
        <v>2009</v>
      </c>
      <c r="C25" s="70">
        <v>186</v>
      </c>
      <c r="D25" s="70">
        <v>242</v>
      </c>
      <c r="E25" s="70">
        <v>241</v>
      </c>
      <c r="F25" s="70">
        <v>373</v>
      </c>
      <c r="G25" s="70">
        <v>324</v>
      </c>
      <c r="H25" s="71">
        <v>847</v>
      </c>
      <c r="I25" s="70">
        <v>4067</v>
      </c>
      <c r="J25" s="70">
        <v>4641</v>
      </c>
      <c r="K25" s="70">
        <v>4039</v>
      </c>
      <c r="L25" s="70">
        <v>4636</v>
      </c>
      <c r="M25" s="70">
        <v>928</v>
      </c>
      <c r="N25" s="429">
        <v>1098</v>
      </c>
    </row>
    <row r="26" spans="1:14" ht="15.95" customHeight="1">
      <c r="A26" s="811"/>
      <c r="B26" s="420">
        <v>2010</v>
      </c>
      <c r="C26" s="90">
        <v>199</v>
      </c>
      <c r="D26" s="90">
        <v>257</v>
      </c>
      <c r="E26" s="90">
        <v>279</v>
      </c>
      <c r="F26" s="90">
        <v>463</v>
      </c>
      <c r="G26" s="90">
        <v>244</v>
      </c>
      <c r="H26" s="90">
        <v>642</v>
      </c>
      <c r="I26" s="90">
        <v>3999</v>
      </c>
      <c r="J26" s="90">
        <v>4632</v>
      </c>
      <c r="K26" s="90">
        <v>4011</v>
      </c>
      <c r="L26" s="90">
        <v>4603</v>
      </c>
      <c r="M26" s="90">
        <v>916</v>
      </c>
      <c r="N26" s="430">
        <v>1126</v>
      </c>
    </row>
    <row r="27" spans="1:14" ht="15.95" customHeight="1" thickBot="1">
      <c r="A27" s="814"/>
      <c r="B27" s="419">
        <v>2011</v>
      </c>
      <c r="C27" s="431">
        <v>194</v>
      </c>
      <c r="D27" s="431">
        <v>297</v>
      </c>
      <c r="E27" s="431">
        <v>247</v>
      </c>
      <c r="F27" s="431">
        <v>368</v>
      </c>
      <c r="G27" s="431">
        <v>191</v>
      </c>
      <c r="H27" s="431">
        <v>575</v>
      </c>
      <c r="I27" s="431">
        <v>3772</v>
      </c>
      <c r="J27" s="431">
        <v>4492</v>
      </c>
      <c r="K27" s="431">
        <v>3856</v>
      </c>
      <c r="L27" s="431">
        <v>4550</v>
      </c>
      <c r="M27" s="431">
        <v>842</v>
      </c>
      <c r="N27" s="432">
        <v>1068</v>
      </c>
    </row>
    <row r="28" spans="1:14" ht="15.95" customHeight="1" thickTop="1">
      <c r="A28" s="7"/>
    </row>
    <row r="29" spans="1:14" ht="15.95" customHeight="1">
      <c r="A29" s="6"/>
      <c r="B29" s="827" t="s">
        <v>246</v>
      </c>
      <c r="C29" s="827"/>
      <c r="D29" s="827"/>
      <c r="E29" s="827"/>
      <c r="F29" s="13"/>
      <c r="G29" s="13"/>
      <c r="H29" s="13"/>
      <c r="I29" s="13"/>
      <c r="J29" s="13"/>
      <c r="K29" s="13"/>
      <c r="L29" s="13"/>
      <c r="M29" s="13"/>
      <c r="N29" s="6"/>
    </row>
    <row r="30" spans="1:14" ht="15.95" customHeight="1">
      <c r="A30" s="6"/>
      <c r="B30" s="815" t="s">
        <v>250</v>
      </c>
      <c r="C30" s="815"/>
      <c r="D30" s="815"/>
      <c r="E30" s="815"/>
      <c r="F30" s="13"/>
      <c r="G30" s="13"/>
      <c r="H30" s="13"/>
      <c r="I30" s="13"/>
      <c r="J30" s="13"/>
      <c r="K30" s="13"/>
      <c r="L30" s="13"/>
      <c r="M30" s="13"/>
      <c r="N30" s="6"/>
    </row>
  </sheetData>
  <mergeCells count="20">
    <mergeCell ref="A18:A22"/>
    <mergeCell ref="A23:A27"/>
    <mergeCell ref="B29:E29"/>
    <mergeCell ref="B30:E30"/>
    <mergeCell ref="K6:L6"/>
    <mergeCell ref="G6:H6"/>
    <mergeCell ref="I6:J6"/>
    <mergeCell ref="A8:A12"/>
    <mergeCell ref="A13:A17"/>
    <mergeCell ref="A1:N1"/>
    <mergeCell ref="A2:N2"/>
    <mergeCell ref="A3:N3"/>
    <mergeCell ref="A4:A7"/>
    <mergeCell ref="B4:B7"/>
    <mergeCell ref="C4:N4"/>
    <mergeCell ref="C5:H5"/>
    <mergeCell ref="I5:N5"/>
    <mergeCell ref="C6:D6"/>
    <mergeCell ref="E6:F6"/>
    <mergeCell ref="M6:N6"/>
  </mergeCells>
  <printOptions horizontalCentered="1"/>
  <pageMargins left="0.9055118110236221" right="0.9055118110236221" top="0.78740157480314965" bottom="0.78740157480314965" header="0.31496062992125984" footer="0.31496062992125984"/>
  <pageSetup paperSize="9" orientation="landscape" r:id="rId1"/>
  <headerFooter scaleWithDoc="0"/>
</worksheet>
</file>

<file path=xl/worksheets/sheet8.xml><?xml version="1.0" encoding="utf-8"?>
<worksheet xmlns="http://schemas.openxmlformats.org/spreadsheetml/2006/main" xmlns:r="http://schemas.openxmlformats.org/officeDocument/2006/relationships">
  <sheetPr codeName="List59"/>
  <dimension ref="A6:R34"/>
  <sheetViews>
    <sheetView zoomScaleNormal="100" zoomScaleSheetLayoutView="100" workbookViewId="0">
      <selection activeCell="D18" sqref="D18"/>
    </sheetView>
  </sheetViews>
  <sheetFormatPr defaultRowHeight="12.75"/>
  <cols>
    <col min="1" max="1" width="16.7109375" customWidth="1"/>
    <col min="2" max="16" width="7.28515625" style="1" customWidth="1"/>
  </cols>
  <sheetData>
    <row r="6" spans="2:11">
      <c r="B6" s="96"/>
      <c r="C6" s="96"/>
      <c r="D6" s="97"/>
      <c r="E6" s="94"/>
      <c r="F6" s="63"/>
      <c r="G6" s="94"/>
      <c r="H6" s="63"/>
      <c r="I6" s="94"/>
      <c r="J6" s="63"/>
      <c r="K6" s="94"/>
    </row>
    <row r="7" spans="2:11">
      <c r="B7" s="96"/>
      <c r="C7" s="96"/>
      <c r="D7" s="97"/>
      <c r="E7" s="94"/>
      <c r="F7" s="63"/>
      <c r="G7" s="94"/>
      <c r="H7" s="63"/>
      <c r="I7" s="94"/>
      <c r="J7" s="63"/>
      <c r="K7" s="94"/>
    </row>
    <row r="8" spans="2:11">
      <c r="B8" s="96"/>
      <c r="C8" s="96"/>
      <c r="D8" s="97"/>
      <c r="E8" s="94"/>
      <c r="F8" s="63"/>
      <c r="G8" s="94"/>
      <c r="H8" s="63"/>
      <c r="I8" s="94"/>
      <c r="J8" s="63"/>
      <c r="K8" s="94"/>
    </row>
    <row r="9" spans="2:11">
      <c r="B9" s="96"/>
      <c r="C9" s="96"/>
      <c r="D9" s="97"/>
      <c r="E9" s="94"/>
      <c r="F9" s="63"/>
      <c r="G9" s="94"/>
      <c r="H9" s="63"/>
      <c r="I9" s="94"/>
      <c r="J9" s="63"/>
      <c r="K9" s="94"/>
    </row>
    <row r="10" spans="2:11">
      <c r="B10" s="96"/>
      <c r="C10" s="96"/>
      <c r="D10" s="97"/>
      <c r="E10" s="94"/>
      <c r="F10" s="63"/>
      <c r="G10" s="94"/>
      <c r="H10" s="63"/>
      <c r="I10" s="94"/>
      <c r="J10" s="63"/>
      <c r="K10" s="94"/>
    </row>
    <row r="11" spans="2:11">
      <c r="B11" s="96"/>
      <c r="C11" s="96"/>
      <c r="D11" s="97"/>
      <c r="E11" s="94"/>
      <c r="F11" s="63"/>
      <c r="G11" s="94"/>
      <c r="H11" s="63"/>
      <c r="I11" s="94"/>
      <c r="J11" s="63"/>
      <c r="K11" s="94"/>
    </row>
    <row r="12" spans="2:11">
      <c r="B12" s="96"/>
      <c r="C12" s="96"/>
      <c r="D12" s="97"/>
      <c r="E12" s="94"/>
      <c r="F12" s="63"/>
      <c r="G12" s="94"/>
      <c r="H12" s="63"/>
      <c r="I12" s="94"/>
      <c r="J12" s="63"/>
      <c r="K12" s="94"/>
    </row>
    <row r="13" spans="2:11">
      <c r="B13" s="96"/>
      <c r="C13" s="96"/>
      <c r="D13" s="97"/>
      <c r="E13" s="94"/>
      <c r="F13" s="63"/>
      <c r="G13" s="94"/>
      <c r="H13" s="63"/>
      <c r="I13" s="94"/>
      <c r="J13" s="63"/>
      <c r="K13" s="94"/>
    </row>
    <row r="14" spans="2:11">
      <c r="B14" s="96"/>
      <c r="C14" s="96"/>
      <c r="D14" s="97"/>
      <c r="E14" s="94"/>
      <c r="F14" s="63"/>
      <c r="G14" s="94"/>
      <c r="H14" s="63"/>
      <c r="I14" s="95"/>
      <c r="J14" s="63"/>
      <c r="K14" s="95"/>
    </row>
    <row r="15" spans="2:11">
      <c r="B15" s="96"/>
      <c r="C15" s="96"/>
      <c r="D15" s="97"/>
      <c r="E15" s="94"/>
      <c r="F15" s="64"/>
      <c r="G15" s="94"/>
      <c r="H15" s="64"/>
      <c r="I15" s="94"/>
      <c r="J15" s="64"/>
      <c r="K15" s="94"/>
    </row>
    <row r="26" spans="1:18">
      <c r="A26" s="53"/>
    </row>
    <row r="29" spans="1:18">
      <c r="A29" s="830"/>
      <c r="B29" s="831"/>
      <c r="C29" s="831"/>
      <c r="D29" s="831"/>
      <c r="E29" s="831"/>
      <c r="F29" s="831"/>
      <c r="G29" s="831"/>
      <c r="H29" s="831"/>
      <c r="I29" s="831"/>
      <c r="J29" s="831"/>
      <c r="K29" s="831"/>
      <c r="L29" s="831"/>
      <c r="M29" s="831"/>
      <c r="N29" s="831"/>
      <c r="O29" s="831"/>
      <c r="P29" s="831"/>
    </row>
    <row r="30" spans="1:18" ht="13.5" thickBot="1">
      <c r="A30" s="93"/>
      <c r="B30" s="94"/>
      <c r="C30" s="94"/>
      <c r="D30" s="94"/>
      <c r="E30" s="94"/>
      <c r="F30" s="94"/>
      <c r="G30" s="94"/>
      <c r="H30" s="94"/>
      <c r="I30" s="94"/>
      <c r="J30" s="94"/>
      <c r="K30" s="94"/>
      <c r="L30" s="94"/>
      <c r="M30" s="94"/>
      <c r="N30" s="94"/>
      <c r="O30" s="94"/>
      <c r="P30" s="94"/>
    </row>
    <row r="31" spans="1:18" ht="20.100000000000001" customHeight="1" thickBot="1">
      <c r="A31" s="122" t="s">
        <v>4</v>
      </c>
      <c r="B31" s="118">
        <v>1997</v>
      </c>
      <c r="C31" s="118">
        <v>1998</v>
      </c>
      <c r="D31" s="118">
        <v>1999</v>
      </c>
      <c r="E31" s="118">
        <v>2000</v>
      </c>
      <c r="F31" s="118">
        <v>2001</v>
      </c>
      <c r="G31" s="118">
        <v>2002</v>
      </c>
      <c r="H31" s="118">
        <v>2003</v>
      </c>
      <c r="I31" s="118">
        <v>2004</v>
      </c>
      <c r="J31" s="118">
        <v>2005</v>
      </c>
      <c r="K31" s="118">
        <v>2006</v>
      </c>
      <c r="L31" s="118">
        <v>2007</v>
      </c>
      <c r="M31" s="118">
        <v>2008</v>
      </c>
      <c r="N31" s="118">
        <v>2009</v>
      </c>
      <c r="O31" s="118">
        <v>2010</v>
      </c>
      <c r="P31" s="118">
        <v>2011</v>
      </c>
    </row>
    <row r="32" spans="1:18" ht="15.95" customHeight="1" thickBot="1">
      <c r="A32" s="119" t="s">
        <v>24</v>
      </c>
      <c r="B32" s="120">
        <v>20.97</v>
      </c>
      <c r="C32" s="120">
        <v>20.16</v>
      </c>
      <c r="D32" s="123">
        <v>20.8</v>
      </c>
      <c r="E32" s="120">
        <v>20.95</v>
      </c>
      <c r="F32" s="120">
        <v>22.56</v>
      </c>
      <c r="G32" s="120">
        <v>25.42</v>
      </c>
      <c r="H32" s="120">
        <v>30.53</v>
      </c>
      <c r="I32" s="120">
        <v>26.94</v>
      </c>
      <c r="J32" s="124">
        <f>J33+J34</f>
        <v>31.79</v>
      </c>
      <c r="K32" s="124">
        <v>26.34</v>
      </c>
      <c r="L32" s="124">
        <v>30.64</v>
      </c>
      <c r="M32" s="124">
        <v>31.99</v>
      </c>
      <c r="N32" s="123">
        <v>35.119999999999997</v>
      </c>
      <c r="O32" s="123">
        <v>34.9</v>
      </c>
      <c r="P32" s="170">
        <f>SUM(P33+P34)</f>
        <v>33.382000000000005</v>
      </c>
      <c r="R32" s="17"/>
    </row>
    <row r="33" spans="1:18" ht="15.95" customHeight="1" thickBot="1">
      <c r="A33" s="119" t="s">
        <v>25</v>
      </c>
      <c r="B33" s="123">
        <v>20.059999999999999</v>
      </c>
      <c r="C33" s="123">
        <v>19.46</v>
      </c>
      <c r="D33" s="123">
        <v>20.34</v>
      </c>
      <c r="E33" s="123">
        <v>20.63</v>
      </c>
      <c r="F33" s="123">
        <v>22.3</v>
      </c>
      <c r="G33" s="123">
        <v>25.16</v>
      </c>
      <c r="H33" s="123">
        <v>30.28</v>
      </c>
      <c r="I33" s="123">
        <v>26.73</v>
      </c>
      <c r="J33" s="123">
        <v>31.5</v>
      </c>
      <c r="K33" s="123">
        <v>26.17</v>
      </c>
      <c r="L33" s="123">
        <v>30.48</v>
      </c>
      <c r="M33" s="124">
        <v>31.84</v>
      </c>
      <c r="N33" s="123">
        <v>34.929000000000002</v>
      </c>
      <c r="O33" s="123">
        <v>34.703000000000003</v>
      </c>
      <c r="P33" s="170">
        <v>33.188000000000002</v>
      </c>
      <c r="R33" s="17"/>
    </row>
    <row r="34" spans="1:18" ht="15.95" customHeight="1" thickBot="1">
      <c r="A34" s="119" t="s">
        <v>26</v>
      </c>
      <c r="B34" s="123">
        <v>0.91</v>
      </c>
      <c r="C34" s="123">
        <v>0.7</v>
      </c>
      <c r="D34" s="123">
        <v>0.46</v>
      </c>
      <c r="E34" s="123">
        <v>0.32</v>
      </c>
      <c r="F34" s="123">
        <v>0.26</v>
      </c>
      <c r="G34" s="123">
        <v>0.26</v>
      </c>
      <c r="H34" s="123">
        <v>0.25</v>
      </c>
      <c r="I34" s="123">
        <v>0.21</v>
      </c>
      <c r="J34" s="123">
        <v>0.28999999999999998</v>
      </c>
      <c r="K34" s="123">
        <v>0.17</v>
      </c>
      <c r="L34" s="123">
        <v>0.16</v>
      </c>
      <c r="M34" s="123">
        <v>0.15</v>
      </c>
      <c r="N34" s="123">
        <v>0.19</v>
      </c>
      <c r="O34" s="123">
        <v>0.2</v>
      </c>
      <c r="P34" s="170">
        <v>0.19400000000000001</v>
      </c>
    </row>
  </sheetData>
  <mergeCells count="1">
    <mergeCell ref="A29:P29"/>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drawing r:id="rId2"/>
</worksheet>
</file>

<file path=xl/worksheets/sheet9.xml><?xml version="1.0" encoding="utf-8"?>
<worksheet xmlns="http://schemas.openxmlformats.org/spreadsheetml/2006/main" xmlns:r="http://schemas.openxmlformats.org/officeDocument/2006/relationships">
  <sheetPr codeName="List10"/>
  <dimension ref="A1:L25"/>
  <sheetViews>
    <sheetView zoomScaleNormal="100" zoomScaleSheetLayoutView="100" workbookViewId="0">
      <selection activeCell="D18" sqref="D18"/>
    </sheetView>
  </sheetViews>
  <sheetFormatPr defaultRowHeight="12.75"/>
  <cols>
    <col min="1" max="1" width="12.7109375" customWidth="1"/>
    <col min="2" max="3" width="12.42578125" customWidth="1"/>
    <col min="4" max="4" width="9.7109375" customWidth="1"/>
    <col min="5" max="5" width="7.7109375" customWidth="1"/>
    <col min="6" max="6" width="9.7109375" customWidth="1"/>
    <col min="7" max="7" width="7.7109375" customWidth="1"/>
    <col min="8" max="8" width="9.7109375" customWidth="1"/>
    <col min="9" max="9" width="7.7109375" customWidth="1"/>
    <col min="10" max="10" width="9.7109375" customWidth="1"/>
    <col min="11" max="11" width="7.7109375" customWidth="1"/>
    <col min="12" max="12" width="11.5703125" customWidth="1"/>
    <col min="14" max="14" width="12" customWidth="1"/>
  </cols>
  <sheetData>
    <row r="1" spans="1:12" ht="16.5" customHeight="1">
      <c r="A1" s="833" t="s">
        <v>0</v>
      </c>
      <c r="B1" s="833"/>
      <c r="C1" s="833"/>
      <c r="D1" s="833"/>
      <c r="E1" s="833"/>
      <c r="F1" s="833"/>
      <c r="G1" s="833"/>
      <c r="H1" s="833"/>
      <c r="I1" s="833"/>
      <c r="J1" s="833"/>
      <c r="K1" s="833"/>
      <c r="L1" s="833"/>
    </row>
    <row r="2" spans="1:12" ht="16.5" customHeight="1">
      <c r="A2" s="833" t="s">
        <v>280</v>
      </c>
      <c r="B2" s="833"/>
      <c r="C2" s="833"/>
      <c r="D2" s="833"/>
      <c r="E2" s="833"/>
      <c r="F2" s="833"/>
      <c r="G2" s="833"/>
      <c r="H2" s="833"/>
      <c r="I2" s="833"/>
      <c r="J2" s="833"/>
      <c r="K2" s="833"/>
      <c r="L2" s="833"/>
    </row>
    <row r="3" spans="1:12" ht="12" customHeight="1" thickBot="1">
      <c r="A3" s="817"/>
      <c r="B3" s="817"/>
      <c r="C3" s="817"/>
      <c r="D3" s="817"/>
      <c r="E3" s="817"/>
      <c r="F3" s="817"/>
      <c r="G3" s="817"/>
      <c r="H3" s="817"/>
      <c r="I3" s="817"/>
      <c r="J3" s="817"/>
      <c r="K3" s="817"/>
      <c r="L3" s="817"/>
    </row>
    <row r="4" spans="1:12" ht="24.95" customHeight="1" thickTop="1">
      <c r="A4" s="813" t="s">
        <v>3</v>
      </c>
      <c r="B4" s="818" t="s">
        <v>53</v>
      </c>
      <c r="C4" s="821" t="s">
        <v>55</v>
      </c>
      <c r="D4" s="821" t="s">
        <v>77</v>
      </c>
      <c r="E4" s="821"/>
      <c r="F4" s="821"/>
      <c r="G4" s="821"/>
      <c r="H4" s="821"/>
      <c r="I4" s="821"/>
      <c r="J4" s="821"/>
      <c r="K4" s="821"/>
      <c r="L4" s="822" t="s">
        <v>78</v>
      </c>
    </row>
    <row r="5" spans="1:12" ht="27.95" customHeight="1" thickBot="1">
      <c r="A5" s="814"/>
      <c r="B5" s="820"/>
      <c r="C5" s="835"/>
      <c r="D5" s="174" t="s">
        <v>57</v>
      </c>
      <c r="E5" s="174" t="s">
        <v>44</v>
      </c>
      <c r="F5" s="174" t="s">
        <v>12</v>
      </c>
      <c r="G5" s="174" t="s">
        <v>44</v>
      </c>
      <c r="H5" s="174" t="s">
        <v>58</v>
      </c>
      <c r="I5" s="174" t="s">
        <v>44</v>
      </c>
      <c r="J5" s="174" t="s">
        <v>59</v>
      </c>
      <c r="K5" s="174" t="s">
        <v>44</v>
      </c>
      <c r="L5" s="834"/>
    </row>
    <row r="6" spans="1:12" ht="16.5" customHeight="1" thickTop="1">
      <c r="A6" s="178" t="s">
        <v>18</v>
      </c>
      <c r="B6" s="204">
        <v>3927</v>
      </c>
      <c r="C6" s="171">
        <v>4391</v>
      </c>
      <c r="D6" s="205">
        <v>987</v>
      </c>
      <c r="E6" s="172">
        <f>D6/B6*100</f>
        <v>25.133689839572192</v>
      </c>
      <c r="F6" s="206">
        <v>2384</v>
      </c>
      <c r="G6" s="172">
        <f>F6/B6*100</f>
        <v>60.707919531448937</v>
      </c>
      <c r="H6" s="206">
        <v>323</v>
      </c>
      <c r="I6" s="172">
        <f>H6/B6*100</f>
        <v>8.2251082251082259</v>
      </c>
      <c r="J6" s="206">
        <v>205</v>
      </c>
      <c r="K6" s="172">
        <f>J6/B6*100</f>
        <v>5.2202699261522785</v>
      </c>
      <c r="L6" s="547">
        <v>75</v>
      </c>
    </row>
    <row r="7" spans="1:12" ht="16.5" customHeight="1">
      <c r="A7" s="179" t="s">
        <v>19</v>
      </c>
      <c r="B7" s="202">
        <v>2961</v>
      </c>
      <c r="C7" s="18">
        <v>3563</v>
      </c>
      <c r="D7" s="11">
        <v>619</v>
      </c>
      <c r="E7" s="27">
        <f t="shared" ref="E7:E14" si="0">D7/B7*100</f>
        <v>20.905099628503883</v>
      </c>
      <c r="F7" s="156">
        <v>1812</v>
      </c>
      <c r="G7" s="27">
        <f t="shared" ref="G7:G14" si="1">F7/B7*100</f>
        <v>61.19554204660588</v>
      </c>
      <c r="H7" s="156">
        <v>110</v>
      </c>
      <c r="I7" s="27">
        <f t="shared" ref="I7:I14" si="2">H7/B7*100</f>
        <v>3.7149611617696725</v>
      </c>
      <c r="J7" s="156">
        <v>410</v>
      </c>
      <c r="K7" s="27">
        <f>J7/B7*100</f>
        <v>13.846673421141507</v>
      </c>
      <c r="L7" s="544">
        <v>61</v>
      </c>
    </row>
    <row r="8" spans="1:12" ht="16.5" customHeight="1">
      <c r="A8" s="179" t="s">
        <v>20</v>
      </c>
      <c r="B8" s="203">
        <v>2559</v>
      </c>
      <c r="C8" s="18">
        <v>3118</v>
      </c>
      <c r="D8" s="11">
        <v>538</v>
      </c>
      <c r="E8" s="27">
        <f t="shared" si="0"/>
        <v>21.023837436498631</v>
      </c>
      <c r="F8" s="156">
        <v>1765</v>
      </c>
      <c r="G8" s="27">
        <f t="shared" si="1"/>
        <v>68.972254787026174</v>
      </c>
      <c r="H8" s="156">
        <v>123</v>
      </c>
      <c r="I8" s="27">
        <f t="shared" si="2"/>
        <v>4.8065650644783116</v>
      </c>
      <c r="J8" s="156">
        <v>119</v>
      </c>
      <c r="K8" s="27">
        <f t="shared" ref="K8:K15" si="3">J8/B8*100</f>
        <v>4.6502540054708872</v>
      </c>
      <c r="L8" s="544">
        <v>49</v>
      </c>
    </row>
    <row r="9" spans="1:12" ht="16.5" customHeight="1">
      <c r="A9" s="179" t="s">
        <v>21</v>
      </c>
      <c r="B9" s="202">
        <v>3366</v>
      </c>
      <c r="C9" s="18">
        <v>4156</v>
      </c>
      <c r="D9" s="11">
        <v>642</v>
      </c>
      <c r="E9" s="27">
        <f t="shared" si="0"/>
        <v>19.073083778966133</v>
      </c>
      <c r="F9" s="156">
        <v>2217</v>
      </c>
      <c r="G9" s="27">
        <f t="shared" si="1"/>
        <v>65.864527629233521</v>
      </c>
      <c r="H9" s="156">
        <v>150</v>
      </c>
      <c r="I9" s="27">
        <f t="shared" si="2"/>
        <v>4.4563279857397502</v>
      </c>
      <c r="J9" s="156">
        <v>317</v>
      </c>
      <c r="K9" s="27">
        <f t="shared" si="3"/>
        <v>9.4177064765300056</v>
      </c>
      <c r="L9" s="544">
        <v>56</v>
      </c>
    </row>
    <row r="10" spans="1:12" ht="16.5" customHeight="1">
      <c r="A10" s="179" t="s">
        <v>22</v>
      </c>
      <c r="B10" s="203">
        <v>2980</v>
      </c>
      <c r="C10" s="18">
        <v>3685</v>
      </c>
      <c r="D10" s="11">
        <v>550</v>
      </c>
      <c r="E10" s="27">
        <f t="shared" si="0"/>
        <v>18.456375838926174</v>
      </c>
      <c r="F10" s="156">
        <v>1842</v>
      </c>
      <c r="G10" s="27">
        <f t="shared" si="1"/>
        <v>61.812080536912752</v>
      </c>
      <c r="H10" s="156">
        <v>254</v>
      </c>
      <c r="I10" s="27">
        <f t="shared" si="2"/>
        <v>8.5234899328859051</v>
      </c>
      <c r="J10" s="156">
        <v>312</v>
      </c>
      <c r="K10" s="27">
        <f t="shared" si="3"/>
        <v>10.469798657718121</v>
      </c>
      <c r="L10" s="544">
        <v>51</v>
      </c>
    </row>
    <row r="11" spans="1:12" ht="16.5" customHeight="1">
      <c r="A11" s="179" t="s">
        <v>23</v>
      </c>
      <c r="B11" s="203">
        <v>4781</v>
      </c>
      <c r="C11" s="18">
        <v>5740</v>
      </c>
      <c r="D11" s="11">
        <v>748</v>
      </c>
      <c r="E11" s="27">
        <f t="shared" si="0"/>
        <v>15.645262497385485</v>
      </c>
      <c r="F11" s="156">
        <v>2909</v>
      </c>
      <c r="G11" s="27">
        <f t="shared" si="1"/>
        <v>60.845011503869486</v>
      </c>
      <c r="H11" s="156">
        <v>195</v>
      </c>
      <c r="I11" s="27">
        <f t="shared" si="2"/>
        <v>4.0786446350135952</v>
      </c>
      <c r="J11" s="156">
        <v>836</v>
      </c>
      <c r="K11" s="27">
        <f t="shared" si="3"/>
        <v>17.485881614724953</v>
      </c>
      <c r="L11" s="544">
        <v>84</v>
      </c>
    </row>
    <row r="12" spans="1:12" ht="16.5" customHeight="1">
      <c r="A12" s="179" t="s">
        <v>12</v>
      </c>
      <c r="B12" s="203">
        <v>4012</v>
      </c>
      <c r="C12" s="18">
        <v>4752</v>
      </c>
      <c r="D12" s="11">
        <v>673</v>
      </c>
      <c r="E12" s="27">
        <f t="shared" si="0"/>
        <v>16.774675972083749</v>
      </c>
      <c r="F12" s="156">
        <v>2477</v>
      </c>
      <c r="G12" s="27">
        <f t="shared" si="1"/>
        <v>61.739780658025921</v>
      </c>
      <c r="H12" s="156">
        <v>162</v>
      </c>
      <c r="I12" s="27">
        <f t="shared" si="2"/>
        <v>4.0378863409770691</v>
      </c>
      <c r="J12" s="156">
        <v>566</v>
      </c>
      <c r="K12" s="27">
        <f t="shared" si="3"/>
        <v>14.107676969092722</v>
      </c>
      <c r="L12" s="544">
        <v>59</v>
      </c>
    </row>
    <row r="13" spans="1:12" ht="16.5" customHeight="1">
      <c r="A13" s="179" t="s">
        <v>13</v>
      </c>
      <c r="B13" s="203">
        <v>5341</v>
      </c>
      <c r="C13" s="18">
        <v>6437</v>
      </c>
      <c r="D13" s="11">
        <v>960</v>
      </c>
      <c r="E13" s="27">
        <f t="shared" si="0"/>
        <v>17.974162141920988</v>
      </c>
      <c r="F13" s="156">
        <v>3438</v>
      </c>
      <c r="G13" s="27">
        <f t="shared" si="1"/>
        <v>64.369968170754547</v>
      </c>
      <c r="H13" s="156">
        <v>191</v>
      </c>
      <c r="I13" s="27">
        <f t="shared" si="2"/>
        <v>3.5761093428196964</v>
      </c>
      <c r="J13" s="156">
        <v>595</v>
      </c>
      <c r="K13" s="27">
        <f t="shared" si="3"/>
        <v>11.140235910878113</v>
      </c>
      <c r="L13" s="544">
        <v>81</v>
      </c>
    </row>
    <row r="14" spans="1:12" ht="16.5" customHeight="1" thickBot="1">
      <c r="A14" s="185" t="s">
        <v>183</v>
      </c>
      <c r="B14" s="207">
        <v>183</v>
      </c>
      <c r="C14" s="186">
        <v>259</v>
      </c>
      <c r="D14" s="208">
        <v>37</v>
      </c>
      <c r="E14" s="187">
        <f t="shared" si="0"/>
        <v>20.21857923497268</v>
      </c>
      <c r="F14" s="199">
        <v>92</v>
      </c>
      <c r="G14" s="187">
        <f t="shared" si="1"/>
        <v>50.27322404371585</v>
      </c>
      <c r="H14" s="199">
        <v>39</v>
      </c>
      <c r="I14" s="187">
        <f t="shared" si="2"/>
        <v>21.311475409836063</v>
      </c>
      <c r="J14" s="199">
        <v>15</v>
      </c>
      <c r="K14" s="187">
        <f t="shared" si="3"/>
        <v>8.1967213114754092</v>
      </c>
      <c r="L14" s="555" t="s">
        <v>180</v>
      </c>
    </row>
    <row r="15" spans="1:12" ht="24" customHeight="1" thickTop="1" thickBot="1">
      <c r="A15" s="190" t="s">
        <v>14</v>
      </c>
      <c r="B15" s="209">
        <f>SUM(B6:B14)</f>
        <v>30110</v>
      </c>
      <c r="C15" s="192">
        <f>SUM(C6:C14)</f>
        <v>36101</v>
      </c>
      <c r="D15" s="210">
        <f>SUM(D6:D14)</f>
        <v>5754</v>
      </c>
      <c r="E15" s="193">
        <f>D15/B15*100</f>
        <v>19.109930255728994</v>
      </c>
      <c r="F15" s="201">
        <f>SUM(F6:F14)</f>
        <v>18936</v>
      </c>
      <c r="G15" s="193">
        <f>F15/B15*100</f>
        <v>62.889405513118568</v>
      </c>
      <c r="H15" s="201">
        <f>SUM(H6:H14)</f>
        <v>1547</v>
      </c>
      <c r="I15" s="193">
        <f>H15/B15*100</f>
        <v>5.1378279641315183</v>
      </c>
      <c r="J15" s="201">
        <f>SUM(J6:J14)</f>
        <v>3375</v>
      </c>
      <c r="K15" s="193">
        <f t="shared" si="3"/>
        <v>11.20890069744271</v>
      </c>
      <c r="L15" s="692">
        <v>65</v>
      </c>
    </row>
    <row r="16" spans="1:12" ht="12" customHeight="1" thickTop="1">
      <c r="A16" s="155"/>
      <c r="B16" s="57"/>
      <c r="C16" s="17"/>
      <c r="D16" s="17"/>
      <c r="E16" s="10"/>
      <c r="F16" s="10"/>
      <c r="G16" s="10"/>
      <c r="H16" s="10"/>
      <c r="I16" s="10"/>
      <c r="J16" s="10"/>
      <c r="K16" s="10"/>
      <c r="L16" s="10"/>
    </row>
    <row r="17" spans="1:10">
      <c r="A17" s="30"/>
      <c r="B17" s="832" t="s">
        <v>251</v>
      </c>
      <c r="C17" s="832"/>
      <c r="D17" s="832"/>
      <c r="E17" s="832"/>
    </row>
    <row r="18" spans="1:10">
      <c r="B18" s="832" t="s">
        <v>252</v>
      </c>
      <c r="C18" s="832"/>
      <c r="D18" s="832"/>
      <c r="E18" s="832"/>
    </row>
    <row r="19" spans="1:10">
      <c r="B19" s="58"/>
      <c r="C19" s="58"/>
      <c r="D19" s="690"/>
      <c r="E19" s="690"/>
      <c r="F19" s="691"/>
      <c r="G19" s="691"/>
      <c r="H19" s="17"/>
      <c r="J19" s="17"/>
    </row>
    <row r="20" spans="1:10">
      <c r="D20" s="689"/>
      <c r="E20" s="689"/>
      <c r="F20" s="689"/>
      <c r="G20" s="689"/>
      <c r="H20" s="689"/>
      <c r="I20" s="689"/>
      <c r="J20" s="689"/>
    </row>
    <row r="22" spans="1:10">
      <c r="A22" s="54"/>
    </row>
    <row r="23" spans="1:10">
      <c r="A23" s="55"/>
    </row>
    <row r="24" spans="1:10">
      <c r="A24" s="55"/>
    </row>
    <row r="25" spans="1:10">
      <c r="A25" s="55"/>
    </row>
  </sheetData>
  <mergeCells count="10">
    <mergeCell ref="B17:E17"/>
    <mergeCell ref="B18:E18"/>
    <mergeCell ref="D4:K4"/>
    <mergeCell ref="A1:L1"/>
    <mergeCell ref="L4:L5"/>
    <mergeCell ref="A3:L3"/>
    <mergeCell ref="A2:L2"/>
    <mergeCell ref="A4:A5"/>
    <mergeCell ref="B4:B5"/>
    <mergeCell ref="C4:C5"/>
  </mergeCells>
  <phoneticPr fontId="6" type="noConversion"/>
  <printOptions horizontalCentered="1"/>
  <pageMargins left="0.9055118110236221" right="0.9055118110236221" top="0.78740157480314965" bottom="0.78740157480314965" header="0.31496062992125984" footer="0.31496062992125984"/>
  <pageSetup paperSize="9" orientation="landscape" r:id="rId1"/>
  <headerFooter scaleWithDoc="0"/>
  <ignoredErrors>
    <ignoredError sqref="G15 E15 I1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51</vt:i4>
      </vt:variant>
      <vt:variant>
        <vt:lpstr>Pomenované rozsahy</vt:lpstr>
      </vt:variant>
      <vt:variant>
        <vt:i4>53</vt:i4>
      </vt:variant>
    </vt:vector>
  </HeadingPairs>
  <TitlesOfParts>
    <vt:vector size="104" baseType="lpstr">
      <vt:lpstr>Vysvetlivky</vt:lpstr>
      <vt:lpstr>01.Tr.agenda OS (1)</vt:lpstr>
      <vt:lpstr>02.Tr.agenda OS (2)</vt:lpstr>
      <vt:lpstr>03.Tr.agenda OS (3)</vt:lpstr>
      <vt:lpstr>04.Tr.agenda-KS(1)</vt:lpstr>
      <vt:lpstr>05.Tr.agenda-KS(2)</vt:lpstr>
      <vt:lpstr>06.Tr.agenda-KS(3)</vt:lpstr>
      <vt:lpstr>07.Počet došlých vecí (GRAF)</vt:lpstr>
      <vt:lpstr>08.Počet odsúd. a trestoch</vt:lpstr>
      <vt:lpstr>09.Počet odsúd.(GRAF)</vt:lpstr>
      <vt:lpstr>10.Druhy trestov(GRAF)</vt:lpstr>
      <vt:lpstr>11.Mladiství </vt:lpstr>
      <vt:lpstr>12.Mladiství (GRAF)</vt:lpstr>
      <vt:lpstr>13.Ženy</vt:lpstr>
      <vt:lpstr>14.Ženy (GRAF)</vt:lpstr>
      <vt:lpstr>15.Prehľad Recidivisti</vt:lpstr>
      <vt:lpstr>16.R-kateg.pachat.(1)</vt:lpstr>
      <vt:lpstr>17.R-kateg.pachat.(2)</vt:lpstr>
      <vt:lpstr>18.R-kateg.pachat.(3)</vt:lpstr>
      <vt:lpstr>19.Osobit.TČ-I. HL.</vt:lpstr>
      <vt:lpstr>20.Osobit.TČ-II.HL.</vt:lpstr>
      <vt:lpstr>21.Osobit.TČ-III. HL.</vt:lpstr>
      <vt:lpstr>22.Osobit.TČ-IV. HL.</vt:lpstr>
      <vt:lpstr>23.Osobit.TČ-VIII.HL.</vt:lpstr>
      <vt:lpstr>24.Osobit.TČ-IX.HL.</vt:lpstr>
      <vt:lpstr>25.Osobit.TČ-III. HLAVA</vt:lpstr>
      <vt:lpstr>26.Osobit.TČ-V.HLAVA</vt:lpstr>
      <vt:lpstr>27.Osobit.TČ-VI. HLAVA</vt:lpstr>
      <vt:lpstr>28.Osobit.TČ-VII. HLAVA</vt:lpstr>
      <vt:lpstr>29.Osobit.TČ-VIII.HLAVA</vt:lpstr>
      <vt:lpstr>30.Osobit.TČ-IX. HLAVA</vt:lpstr>
      <vt:lpstr>31.PR.Extrémizmus</vt:lpstr>
      <vt:lpstr>32.PR-týranie osoby</vt:lpstr>
      <vt:lpstr>33.Podiel počtu odsúd.(GRAF)</vt:lpstr>
      <vt:lpstr>34.Najťažšie trest.činy (GRAF)</vt:lpstr>
      <vt:lpstr>35.Upustenie od potrest</vt:lpstr>
      <vt:lpstr>36.Oslobodenie</vt:lpstr>
      <vt:lpstr>37.Oslobodenie(2)</vt:lpstr>
      <vt:lpstr>38.Dom.väzenie</vt:lpstr>
      <vt:lpstr>39.Vplyv alkoh.(1)</vt:lpstr>
      <vt:lpstr>40.Vplyv alkoh.(2)</vt:lpstr>
      <vt:lpstr>41.Vplyv alkoh.(3)</vt:lpstr>
      <vt:lpstr>42.Návyk.látky (1)</vt:lpstr>
      <vt:lpstr>43.Návyk.látky (2)</vt:lpstr>
      <vt:lpstr>44.Ochran.opatrenia</vt:lpstr>
      <vt:lpstr>45.Neralizov.PALaPTL</vt:lpstr>
      <vt:lpstr>46.OS-nenastúp.tresty</vt:lpstr>
      <vt:lpstr>47.Odvolania-T</vt:lpstr>
      <vt:lpstr>48.Rýchlosť konania</vt:lpstr>
      <vt:lpstr>49.Súdna väzba</vt:lpstr>
      <vt:lpstr>50.Súdna väzba-PK</vt:lpstr>
      <vt:lpstr>Krádež__sprenevera__podvod</vt:lpstr>
      <vt:lpstr>'01.Tr.agenda OS (1)'!Oblasť_tlače</vt:lpstr>
      <vt:lpstr>'02.Tr.agenda OS (2)'!Oblasť_tlače</vt:lpstr>
      <vt:lpstr>'03.Tr.agenda OS (3)'!Oblasť_tlače</vt:lpstr>
      <vt:lpstr>'04.Tr.agenda-KS(1)'!Oblasť_tlače</vt:lpstr>
      <vt:lpstr>'05.Tr.agenda-KS(2)'!Oblasť_tlače</vt:lpstr>
      <vt:lpstr>'06.Tr.agenda-KS(3)'!Oblasť_tlače</vt:lpstr>
      <vt:lpstr>'07.Počet došlých vecí (GRAF)'!Oblasť_tlače</vt:lpstr>
      <vt:lpstr>'08.Počet odsúd. a trestoch'!Oblasť_tlače</vt:lpstr>
      <vt:lpstr>'09.Počet odsúd.(GRAF)'!Oblasť_tlače</vt:lpstr>
      <vt:lpstr>'10.Druhy trestov(GRAF)'!Oblasť_tlače</vt:lpstr>
      <vt:lpstr>'11.Mladiství '!Oblasť_tlače</vt:lpstr>
      <vt:lpstr>'12.Mladiství (GRAF)'!Oblasť_tlače</vt:lpstr>
      <vt:lpstr>'13.Ženy'!Oblasť_tlače</vt:lpstr>
      <vt:lpstr>'14.Ženy (GRAF)'!Oblasť_tlače</vt:lpstr>
      <vt:lpstr>'15.Prehľad Recidivisti'!Oblasť_tlače</vt:lpstr>
      <vt:lpstr>'16.R-kateg.pachat.(1)'!Oblasť_tlače</vt:lpstr>
      <vt:lpstr>'17.R-kateg.pachat.(2)'!Oblasť_tlače</vt:lpstr>
      <vt:lpstr>'18.R-kateg.pachat.(3)'!Oblasť_tlače</vt:lpstr>
      <vt:lpstr>'19.Osobit.TČ-I. HL.'!Oblasť_tlače</vt:lpstr>
      <vt:lpstr>'20.Osobit.TČ-II.HL.'!Oblasť_tlače</vt:lpstr>
      <vt:lpstr>'21.Osobit.TČ-III. HL.'!Oblasť_tlače</vt:lpstr>
      <vt:lpstr>'22.Osobit.TČ-IV. HL.'!Oblasť_tlače</vt:lpstr>
      <vt:lpstr>'23.Osobit.TČ-VIII.HL.'!Oblasť_tlače</vt:lpstr>
      <vt:lpstr>'24.Osobit.TČ-IX.HL.'!Oblasť_tlače</vt:lpstr>
      <vt:lpstr>'25.Osobit.TČ-III. HLAVA'!Oblasť_tlače</vt:lpstr>
      <vt:lpstr>'26.Osobit.TČ-V.HLAVA'!Oblasť_tlače</vt:lpstr>
      <vt:lpstr>'27.Osobit.TČ-VI. HLAVA'!Oblasť_tlače</vt:lpstr>
      <vt:lpstr>'28.Osobit.TČ-VII. HLAVA'!Oblasť_tlače</vt:lpstr>
      <vt:lpstr>'29.Osobit.TČ-VIII.HLAVA'!Oblasť_tlače</vt:lpstr>
      <vt:lpstr>'30.Osobit.TČ-IX. HLAVA'!Oblasť_tlače</vt:lpstr>
      <vt:lpstr>'31.PR.Extrémizmus'!Oblasť_tlače</vt:lpstr>
      <vt:lpstr>'32.PR-týranie osoby'!Oblasť_tlače</vt:lpstr>
      <vt:lpstr>'33.Podiel počtu odsúd.(GRAF)'!Oblasť_tlače</vt:lpstr>
      <vt:lpstr>'34.Najťažšie trest.činy (GRAF)'!Oblasť_tlače</vt:lpstr>
      <vt:lpstr>'35.Upustenie od potrest'!Oblasť_tlače</vt:lpstr>
      <vt:lpstr>'36.Oslobodenie'!Oblasť_tlače</vt:lpstr>
      <vt:lpstr>'37.Oslobodenie(2)'!Oblasť_tlače</vt:lpstr>
      <vt:lpstr>'38.Dom.väzenie'!Oblasť_tlače</vt:lpstr>
      <vt:lpstr>'39.Vplyv alkoh.(1)'!Oblasť_tlače</vt:lpstr>
      <vt:lpstr>'40.Vplyv alkoh.(2)'!Oblasť_tlače</vt:lpstr>
      <vt:lpstr>'41.Vplyv alkoh.(3)'!Oblasť_tlače</vt:lpstr>
      <vt:lpstr>'42.Návyk.látky (1)'!Oblasť_tlače</vt:lpstr>
      <vt:lpstr>'43.Návyk.látky (2)'!Oblasť_tlače</vt:lpstr>
      <vt:lpstr>'44.Ochran.opatrenia'!Oblasť_tlače</vt:lpstr>
      <vt:lpstr>'45.Neralizov.PALaPTL'!Oblasť_tlače</vt:lpstr>
      <vt:lpstr>'46.OS-nenastúp.tresty'!Oblasť_tlače</vt:lpstr>
      <vt:lpstr>'47.Odvolania-T'!Oblasť_tlače</vt:lpstr>
      <vt:lpstr>'48.Rýchlosť konania'!Oblasť_tlače</vt:lpstr>
      <vt:lpstr>'49.Súdna väzba'!Oblasť_tlače</vt:lpstr>
      <vt:lpstr>'50.Súdna väzba-PK'!Oblasť_tlače</vt:lpstr>
      <vt:lpstr>Vysvetlivky!Oblasť_tlače</vt:lpstr>
      <vt:lpstr>Rok</vt:lpstr>
    </vt:vector>
  </TitlesOfParts>
  <Company>MSSR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Bihun</dc:creator>
  <cp:lastModifiedBy>marian.varga</cp:lastModifiedBy>
  <cp:lastPrinted>2012-05-16T06:29:43Z</cp:lastPrinted>
  <dcterms:created xsi:type="dcterms:W3CDTF">2005-03-17T10:35:27Z</dcterms:created>
  <dcterms:modified xsi:type="dcterms:W3CDTF">2012-05-16T06:33:43Z</dcterms:modified>
</cp:coreProperties>
</file>