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48.Súdna väzba-PK" sheetId="1" r:id="rId1"/>
  </sheets>
  <externalReferences>
    <externalReference r:id="rId4"/>
  </externalReferences>
  <definedNames>
    <definedName name="_xlnm.Print_Area" localSheetId="0">'48.Súdna väzba-PK'!$A$1:$M$27</definedName>
  </definedNames>
  <calcPr fullCalcOnLoad="1"/>
</workbook>
</file>

<file path=xl/sharedStrings.xml><?xml version="1.0" encoding="utf-8"?>
<sst xmlns="http://schemas.openxmlformats.org/spreadsheetml/2006/main" count="69" uniqueCount="23">
  <si>
    <t>PREHĽAD O DĹŽKE VÄZBY V PRÍPRAVNOM KONANÍ NA OKRESNÝCH SÚDOCH V ROKU 2010</t>
  </si>
  <si>
    <t>Kraj</t>
  </si>
  <si>
    <t>Počet osôb</t>
  </si>
  <si>
    <t>do 3 mesiacov</t>
  </si>
  <si>
    <t>od 3 do 6 mesiacov</t>
  </si>
  <si>
    <t>od 6 mesiacov           do 1 roka</t>
  </si>
  <si>
    <t>od 1 do 2 rokov</t>
  </si>
  <si>
    <t>viac ako 2 roky</t>
  </si>
  <si>
    <t>Priemer    v dňoch</t>
  </si>
  <si>
    <t>počet</t>
  </si>
  <si>
    <t>%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</si>
  <si>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</si>
  <si>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</si>
  <si>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</si>
  <si>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</si>
  <si>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</si>
  <si>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</si>
  <si>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</si>
  <si>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</si>
  <si>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</si>
  <si>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PREHĽAD O DĹŽKE VÄZBY V PRÍPRAVNOM KONANÍ NA KRAJSKÝCH SÚDOCH V ROKU 2010</t>
  </si>
  <si>
    <t>-</t>
  </si>
  <si>
    <t>ŠP.TR.SÚD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</si>
</sst>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30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9" fontId="23" fillId="0" borderId="0" applyFont="0" applyFill="0" applyBorder="0" applyAlignment="0" applyProtection="0"/>
    <xf numFmtId="0" fontId="23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0" fillId="24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5" fillId="25" borderId="9" applyNumberFormat="0" applyAlignment="0" applyProtection="0"/>
    <xf numFmtId="0" fontId="36" fillId="26" borderId="9" applyNumberFormat="0" applyAlignment="0" applyProtection="0"/>
    <xf numFmtId="0" fontId="37" fillId="26" borderId="10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3" fontId="19" fillId="0" borderId="20" xfId="46" applyNumberFormat="1" applyFont="1" applyFill="1" applyBorder="1" applyAlignment="1">
      <alignment horizontal="center" vertical="center" wrapText="1"/>
      <protection/>
    </xf>
    <xf numFmtId="164" fontId="0" fillId="0" borderId="21" xfId="0" applyNumberFormat="1" applyFont="1" applyBorder="1" applyAlignment="1">
      <alignment horizontal="center" vertical="center" wrapText="1"/>
    </xf>
    <xf numFmtId="3" fontId="19" fillId="0" borderId="22" xfId="46" applyNumberFormat="1" applyFont="1" applyFill="1" applyBorder="1" applyAlignment="1">
      <alignment horizontal="center" vertical="center" wrapText="1"/>
      <protection/>
    </xf>
    <xf numFmtId="164" fontId="0" fillId="0" borderId="20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" fontId="19" fillId="0" borderId="25" xfId="46" applyNumberFormat="1" applyFont="1" applyFill="1" applyBorder="1" applyAlignment="1">
      <alignment horizontal="center" vertical="center" wrapText="1"/>
      <protection/>
    </xf>
    <xf numFmtId="164" fontId="0" fillId="0" borderId="26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3" fontId="19" fillId="0" borderId="18" xfId="46" applyNumberFormat="1" applyFont="1" applyFill="1" applyBorder="1" applyAlignment="1">
      <alignment horizontal="center" vertical="center" wrapText="1"/>
      <protection/>
    </xf>
    <xf numFmtId="164" fontId="0" fillId="0" borderId="28" xfId="0" applyNumberFormat="1" applyFont="1" applyBorder="1" applyAlignment="1">
      <alignment horizontal="center" vertical="center" wrapText="1"/>
    </xf>
    <xf numFmtId="3" fontId="19" fillId="0" borderId="28" xfId="46" applyNumberFormat="1" applyFont="1" applyFill="1" applyBorder="1" applyAlignment="1">
      <alignment horizontal="center" vertical="center" wrapText="1"/>
      <protection/>
    </xf>
    <xf numFmtId="3" fontId="19" fillId="0" borderId="29" xfId="46" applyNumberFormat="1" applyFont="1" applyFill="1" applyBorder="1" applyAlignment="1">
      <alignment horizontal="center" vertical="center" wrapText="1"/>
      <protection/>
    </xf>
    <xf numFmtId="164" fontId="0" fillId="0" borderId="30" xfId="0" applyNumberFormat="1" applyFont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3" fontId="20" fillId="0" borderId="33" xfId="46" applyNumberFormat="1" applyFont="1" applyFill="1" applyBorder="1" applyAlignment="1">
      <alignment horizontal="center" vertical="center" wrapText="1"/>
      <protection/>
    </xf>
    <xf numFmtId="3" fontId="18" fillId="0" borderId="28" xfId="0" applyNumberFormat="1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164" fontId="18" fillId="0" borderId="34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wrapText="1"/>
    </xf>
    <xf numFmtId="3" fontId="18" fillId="0" borderId="36" xfId="54" applyFont="1" applyBorder="1" applyAlignment="1">
      <alignment horizontal="center" wrapText="1"/>
      <protection/>
    </xf>
    <xf numFmtId="0" fontId="0" fillId="0" borderId="3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9" fillId="0" borderId="20" xfId="46" applyFont="1" applyFill="1" applyBorder="1" applyAlignment="1">
      <alignment horizontal="center" vertical="center" wrapText="1"/>
      <protection/>
    </xf>
    <xf numFmtId="0" fontId="19" fillId="0" borderId="20" xfId="46" applyBorder="1" applyAlignment="1">
      <alignment horizontal="center" vertical="center" wrapText="1"/>
      <protection/>
    </xf>
    <xf numFmtId="3" fontId="0" fillId="0" borderId="38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9" fillId="0" borderId="40" xfId="46" applyFont="1" applyFill="1" applyBorder="1" applyAlignment="1">
      <alignment horizontal="center" vertical="center" wrapText="1"/>
      <protection/>
    </xf>
    <xf numFmtId="0" fontId="19" fillId="0" borderId="40" xfId="46" applyBorder="1" applyAlignment="1">
      <alignment horizontal="center" vertical="center" wrapText="1"/>
      <protection/>
    </xf>
    <xf numFmtId="3" fontId="0" fillId="0" borderId="41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SheetLayoutView="100" zoomScalePageLayoutView="0" workbookViewId="0" topLeftCell="A1">
      <selection activeCell="S32" sqref="S32"/>
    </sheetView>
  </sheetViews>
  <sheetFormatPr defaultColWidth="9.140625" defaultRowHeight="12.75"/>
  <cols>
    <col min="1" max="1" width="10.421875" style="0" bestFit="1" customWidth="1"/>
    <col min="2" max="2" width="9.8515625" style="0" customWidth="1"/>
    <col min="3" max="13" width="9.28125" style="0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3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30" customHeight="1" thickTop="1">
      <c r="A3" s="4" t="s">
        <v>1</v>
      </c>
      <c r="B3" s="5" t="s">
        <v>2</v>
      </c>
      <c r="C3" s="6" t="s">
        <v>3</v>
      </c>
      <c r="D3" s="6"/>
      <c r="E3" s="6" t="s">
        <v>4</v>
      </c>
      <c r="F3" s="6"/>
      <c r="G3" s="7" t="s">
        <v>5</v>
      </c>
      <c r="H3" s="5"/>
      <c r="I3" s="6" t="s">
        <v>6</v>
      </c>
      <c r="J3" s="6"/>
      <c r="K3" s="6" t="s">
        <v>7</v>
      </c>
      <c r="L3" s="6"/>
      <c r="M3" s="8" t="s">
        <v>8</v>
      </c>
    </row>
    <row r="4" spans="1:13" s="13" customFormat="1" ht="18" customHeight="1" thickBot="1">
      <c r="A4" s="9"/>
      <c r="B4" s="10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2"/>
    </row>
    <row r="5" spans="1:13" s="3" customFormat="1" ht="18" customHeight="1" thickTop="1">
      <c r="A5" s="14" t="s">
        <v>11</v>
      </c>
      <c r="B5" s="15">
        <f>SUM(C5+E5+G5+I5+K5)</f>
        <v>305</v>
      </c>
      <c r="C5" s="15">
        <v>123</v>
      </c>
      <c r="D5" s="16">
        <f>C5/B5*100</f>
        <v>40.32786885245901</v>
      </c>
      <c r="E5" s="17">
        <v>132</v>
      </c>
      <c r="F5" s="16">
        <f>E5/B5*100</f>
        <v>43.278688524590166</v>
      </c>
      <c r="G5" s="17">
        <v>38</v>
      </c>
      <c r="H5" s="16">
        <f>G5/B5*100</f>
        <v>12.459016393442624</v>
      </c>
      <c r="I5" s="17">
        <v>11</v>
      </c>
      <c r="J5" s="16">
        <f>I5/B5*100</f>
        <v>3.606557377049181</v>
      </c>
      <c r="K5" s="17">
        <v>1</v>
      </c>
      <c r="L5" s="18">
        <f>K5/B5*100</f>
        <v>0.32786885245901637</v>
      </c>
      <c r="M5" s="19">
        <f>(C5*60+E5*135+G5*270+I5*540+K5*1080)/B5</f>
        <v>139.27868852459017</v>
      </c>
    </row>
    <row r="6" spans="1:13" s="3" customFormat="1" ht="18" customHeight="1">
      <c r="A6" s="20" t="s">
        <v>12</v>
      </c>
      <c r="B6" s="15">
        <f aca="true" t="shared" si="0" ref="B6:B12">SUM(C6+E6+G6+I6+K6)</f>
        <v>181</v>
      </c>
      <c r="C6" s="21">
        <v>77</v>
      </c>
      <c r="D6" s="18">
        <f aca="true" t="shared" si="1" ref="D6:D13">C6/B6*100</f>
        <v>42.5414364640884</v>
      </c>
      <c r="E6" s="15">
        <v>89</v>
      </c>
      <c r="F6" s="18">
        <f aca="true" t="shared" si="2" ref="F6:F13">E6/B6*100</f>
        <v>49.171270718232044</v>
      </c>
      <c r="G6" s="15">
        <v>13</v>
      </c>
      <c r="H6" s="18">
        <f aca="true" t="shared" si="3" ref="H6:H13">G6/B6*100</f>
        <v>7.18232044198895</v>
      </c>
      <c r="I6" s="15">
        <v>2</v>
      </c>
      <c r="J6" s="18">
        <f aca="true" t="shared" si="4" ref="J6:J13">I6/B6*100</f>
        <v>1.1049723756906076</v>
      </c>
      <c r="K6" s="15">
        <v>0</v>
      </c>
      <c r="L6" s="22">
        <f aca="true" t="shared" si="5" ref="L6:L13">K6/B6*100</f>
        <v>0</v>
      </c>
      <c r="M6" s="19">
        <f aca="true" t="shared" si="6" ref="M6:M13">(C6*60+E6*135+G6*270+I6*540+K6*1080)/B6</f>
        <v>117.26519337016575</v>
      </c>
    </row>
    <row r="7" spans="1:13" s="3" customFormat="1" ht="18" customHeight="1">
      <c r="A7" s="20" t="s">
        <v>13</v>
      </c>
      <c r="B7" s="15">
        <f t="shared" si="0"/>
        <v>189</v>
      </c>
      <c r="C7" s="21">
        <v>88</v>
      </c>
      <c r="D7" s="18">
        <f t="shared" si="1"/>
        <v>46.56084656084656</v>
      </c>
      <c r="E7" s="15">
        <v>91</v>
      </c>
      <c r="F7" s="18">
        <f t="shared" si="2"/>
        <v>48.148148148148145</v>
      </c>
      <c r="G7" s="15">
        <v>5</v>
      </c>
      <c r="H7" s="18">
        <f t="shared" si="3"/>
        <v>2.6455026455026456</v>
      </c>
      <c r="I7" s="15">
        <v>4</v>
      </c>
      <c r="J7" s="18">
        <f t="shared" si="4"/>
        <v>2.1164021164021163</v>
      </c>
      <c r="K7" s="15">
        <v>1</v>
      </c>
      <c r="L7" s="22">
        <f t="shared" si="5"/>
        <v>0.5291005291005291</v>
      </c>
      <c r="M7" s="19">
        <f t="shared" si="6"/>
        <v>117.22222222222223</v>
      </c>
    </row>
    <row r="8" spans="1:13" s="3" customFormat="1" ht="18" customHeight="1">
      <c r="A8" s="20" t="s">
        <v>14</v>
      </c>
      <c r="B8" s="15">
        <f t="shared" si="0"/>
        <v>243</v>
      </c>
      <c r="C8" s="21">
        <v>88</v>
      </c>
      <c r="D8" s="18">
        <f t="shared" si="1"/>
        <v>36.21399176954733</v>
      </c>
      <c r="E8" s="15">
        <v>130</v>
      </c>
      <c r="F8" s="18">
        <f t="shared" si="2"/>
        <v>53.49794238683128</v>
      </c>
      <c r="G8" s="15">
        <v>18</v>
      </c>
      <c r="H8" s="18">
        <f t="shared" si="3"/>
        <v>7.4074074074074066</v>
      </c>
      <c r="I8" s="15">
        <v>5</v>
      </c>
      <c r="J8" s="18">
        <f t="shared" si="4"/>
        <v>2.05761316872428</v>
      </c>
      <c r="K8" s="15">
        <v>2</v>
      </c>
      <c r="L8" s="22">
        <f t="shared" si="5"/>
        <v>0.823045267489712</v>
      </c>
      <c r="M8" s="19">
        <f t="shared" si="6"/>
        <v>133.9506172839506</v>
      </c>
    </row>
    <row r="9" spans="1:13" s="3" customFormat="1" ht="18" customHeight="1">
      <c r="A9" s="20" t="s">
        <v>15</v>
      </c>
      <c r="B9" s="15">
        <f t="shared" si="0"/>
        <v>236</v>
      </c>
      <c r="C9" s="21">
        <v>96</v>
      </c>
      <c r="D9" s="18">
        <f t="shared" si="1"/>
        <v>40.67796610169492</v>
      </c>
      <c r="E9" s="15">
        <v>105</v>
      </c>
      <c r="F9" s="18">
        <f t="shared" si="2"/>
        <v>44.49152542372881</v>
      </c>
      <c r="G9" s="15">
        <v>31</v>
      </c>
      <c r="H9" s="18">
        <f t="shared" si="3"/>
        <v>13.135593220338984</v>
      </c>
      <c r="I9" s="15">
        <v>4</v>
      </c>
      <c r="J9" s="18">
        <f t="shared" si="4"/>
        <v>1.694915254237288</v>
      </c>
      <c r="K9" s="15">
        <v>0</v>
      </c>
      <c r="L9" s="22">
        <f t="shared" si="5"/>
        <v>0</v>
      </c>
      <c r="M9" s="19">
        <f t="shared" si="6"/>
        <v>129.08898305084745</v>
      </c>
    </row>
    <row r="10" spans="1:13" s="3" customFormat="1" ht="18" customHeight="1">
      <c r="A10" s="20" t="s">
        <v>16</v>
      </c>
      <c r="B10" s="15">
        <f t="shared" si="0"/>
        <v>274</v>
      </c>
      <c r="C10" s="21">
        <v>108</v>
      </c>
      <c r="D10" s="18">
        <f t="shared" si="1"/>
        <v>39.416058394160586</v>
      </c>
      <c r="E10" s="15">
        <v>147</v>
      </c>
      <c r="F10" s="18">
        <f t="shared" si="2"/>
        <v>53.64963503649635</v>
      </c>
      <c r="G10" s="15">
        <v>10</v>
      </c>
      <c r="H10" s="18">
        <f t="shared" si="3"/>
        <v>3.64963503649635</v>
      </c>
      <c r="I10" s="15">
        <v>9</v>
      </c>
      <c r="J10" s="18">
        <f t="shared" si="4"/>
        <v>3.2846715328467155</v>
      </c>
      <c r="K10" s="15">
        <v>0</v>
      </c>
      <c r="L10" s="22">
        <f t="shared" si="5"/>
        <v>0</v>
      </c>
      <c r="M10" s="19">
        <f t="shared" si="6"/>
        <v>123.66788321167883</v>
      </c>
    </row>
    <row r="11" spans="1:13" s="3" customFormat="1" ht="18" customHeight="1">
      <c r="A11" s="20" t="s">
        <v>17</v>
      </c>
      <c r="B11" s="15">
        <f t="shared" si="0"/>
        <v>245</v>
      </c>
      <c r="C11" s="21">
        <v>95</v>
      </c>
      <c r="D11" s="18">
        <f t="shared" si="1"/>
        <v>38.775510204081634</v>
      </c>
      <c r="E11" s="15">
        <v>136</v>
      </c>
      <c r="F11" s="18">
        <f t="shared" si="2"/>
        <v>55.51020408163265</v>
      </c>
      <c r="G11" s="15">
        <v>10</v>
      </c>
      <c r="H11" s="18">
        <f t="shared" si="3"/>
        <v>4.081632653061225</v>
      </c>
      <c r="I11" s="15">
        <v>4</v>
      </c>
      <c r="J11" s="18">
        <f t="shared" si="4"/>
        <v>1.6326530612244898</v>
      </c>
      <c r="K11" s="15">
        <v>0</v>
      </c>
      <c r="L11" s="22">
        <f t="shared" si="5"/>
        <v>0</v>
      </c>
      <c r="M11" s="19">
        <f t="shared" si="6"/>
        <v>118.04081632653062</v>
      </c>
    </row>
    <row r="12" spans="1:13" s="3" customFormat="1" ht="18" customHeight="1" thickBot="1">
      <c r="A12" s="23" t="s">
        <v>18</v>
      </c>
      <c r="B12" s="17">
        <f t="shared" si="0"/>
        <v>345</v>
      </c>
      <c r="C12" s="24">
        <v>185</v>
      </c>
      <c r="D12" s="25">
        <f t="shared" si="1"/>
        <v>53.62318840579711</v>
      </c>
      <c r="E12" s="26">
        <v>146</v>
      </c>
      <c r="F12" s="25">
        <f t="shared" si="2"/>
        <v>42.31884057971014</v>
      </c>
      <c r="G12" s="27">
        <v>11</v>
      </c>
      <c r="H12" s="25">
        <f t="shared" si="3"/>
        <v>3.1884057971014492</v>
      </c>
      <c r="I12" s="26">
        <v>1</v>
      </c>
      <c r="J12" s="28">
        <f t="shared" si="4"/>
        <v>0.2898550724637681</v>
      </c>
      <c r="K12" s="26">
        <v>2</v>
      </c>
      <c r="L12" s="29">
        <f t="shared" si="5"/>
        <v>0.5797101449275363</v>
      </c>
      <c r="M12" s="30">
        <f t="shared" si="6"/>
        <v>105.73913043478261</v>
      </c>
    </row>
    <row r="13" spans="1:13" s="3" customFormat="1" ht="19.5" customHeight="1" thickBot="1" thickTop="1">
      <c r="A13" s="31" t="s">
        <v>19</v>
      </c>
      <c r="B13" s="32">
        <f>SUM(B5:B12)</f>
        <v>2018</v>
      </c>
      <c r="C13" s="33">
        <f>SUM(C5:C12)</f>
        <v>860</v>
      </c>
      <c r="D13" s="34">
        <f t="shared" si="1"/>
        <v>42.616451932606545</v>
      </c>
      <c r="E13" s="35">
        <f>SUM(E5:E12)</f>
        <v>976</v>
      </c>
      <c r="F13" s="34">
        <f t="shared" si="2"/>
        <v>48.364717542120914</v>
      </c>
      <c r="G13" s="33">
        <f>SUM(G5:G12)</f>
        <v>136</v>
      </c>
      <c r="H13" s="34">
        <f t="shared" si="3"/>
        <v>6.739345887016849</v>
      </c>
      <c r="I13" s="35">
        <f>SUM(I5:I12)</f>
        <v>40</v>
      </c>
      <c r="J13" s="34">
        <f t="shared" si="4"/>
        <v>1.9821605550049552</v>
      </c>
      <c r="K13" s="35">
        <f>SUM(K5:K12)</f>
        <v>6</v>
      </c>
      <c r="L13" s="36">
        <f t="shared" si="5"/>
        <v>0.29732408325074333</v>
      </c>
      <c r="M13" s="37">
        <f t="shared" si="6"/>
        <v>122.97324083250743</v>
      </c>
    </row>
    <row r="14" spans="1:13" s="3" customFormat="1" ht="18" customHeight="1" thickTop="1">
      <c r="A14" s="38" t="s">
        <v>20</v>
      </c>
      <c r="B14" s="38"/>
      <c r="C14" s="38"/>
      <c r="D14" s="38"/>
      <c r="E14" s="38"/>
      <c r="F14" s="39"/>
      <c r="G14" s="38"/>
      <c r="H14" s="39"/>
      <c r="I14" s="38"/>
      <c r="J14" s="39"/>
      <c r="K14" s="38"/>
      <c r="L14" s="38"/>
      <c r="M14" s="38"/>
    </row>
    <row r="15" spans="1:13" s="3" customFormat="1" ht="3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s="3" customFormat="1" ht="30" customHeight="1" thickTop="1">
      <c r="A16" s="4" t="s">
        <v>1</v>
      </c>
      <c r="B16" s="5" t="s">
        <v>2</v>
      </c>
      <c r="C16" s="6" t="s">
        <v>3</v>
      </c>
      <c r="D16" s="6"/>
      <c r="E16" s="6" t="s">
        <v>4</v>
      </c>
      <c r="F16" s="6"/>
      <c r="G16" s="7" t="s">
        <v>5</v>
      </c>
      <c r="H16" s="5"/>
      <c r="I16" s="6" t="s">
        <v>6</v>
      </c>
      <c r="J16" s="6"/>
      <c r="K16" s="6" t="s">
        <v>7</v>
      </c>
      <c r="L16" s="6"/>
      <c r="M16" s="8" t="s">
        <v>8</v>
      </c>
    </row>
    <row r="17" spans="1:13" s="13" customFormat="1" ht="18" customHeight="1" thickBot="1">
      <c r="A17" s="9"/>
      <c r="B17" s="10"/>
      <c r="C17" s="11" t="s">
        <v>9</v>
      </c>
      <c r="D17" s="11" t="s">
        <v>10</v>
      </c>
      <c r="E17" s="11" t="s">
        <v>9</v>
      </c>
      <c r="F17" s="11" t="s">
        <v>10</v>
      </c>
      <c r="G17" s="11" t="s">
        <v>9</v>
      </c>
      <c r="H17" s="11" t="s">
        <v>10</v>
      </c>
      <c r="I17" s="11" t="s">
        <v>9</v>
      </c>
      <c r="J17" s="11" t="s">
        <v>10</v>
      </c>
      <c r="K17" s="11" t="s">
        <v>9</v>
      </c>
      <c r="L17" s="11" t="s">
        <v>10</v>
      </c>
      <c r="M17" s="12"/>
    </row>
    <row r="18" spans="1:13" s="13" customFormat="1" ht="18" customHeight="1" thickTop="1">
      <c r="A18" s="20" t="s">
        <v>11</v>
      </c>
      <c r="B18" s="40">
        <f>SUM(C18+E18+G18+I18+K18)</f>
        <v>7</v>
      </c>
      <c r="C18" s="41">
        <v>0</v>
      </c>
      <c r="D18" s="29">
        <f>C18/B18*100</f>
        <v>0</v>
      </c>
      <c r="E18" s="41">
        <v>0</v>
      </c>
      <c r="F18" s="29">
        <f>E18/B18*100</f>
        <v>0</v>
      </c>
      <c r="G18" s="41">
        <v>1</v>
      </c>
      <c r="H18" s="29">
        <f>G18/B18*100</f>
        <v>14.285714285714285</v>
      </c>
      <c r="I18" s="41">
        <v>6</v>
      </c>
      <c r="J18" s="29">
        <f>I18/B18*100</f>
        <v>85.71428571428571</v>
      </c>
      <c r="K18" s="41">
        <v>0</v>
      </c>
      <c r="L18" s="29">
        <f>K18/B18*100</f>
        <v>0</v>
      </c>
      <c r="M18" s="19">
        <f>(C18*60+E18*135+G18*270+I18*540+K18*1080)/B18</f>
        <v>501.42857142857144</v>
      </c>
    </row>
    <row r="19" spans="1:13" s="3" customFormat="1" ht="18" customHeight="1">
      <c r="A19" s="20" t="s">
        <v>12</v>
      </c>
      <c r="B19" s="40">
        <f aca="true" t="shared" si="7" ref="B19:B26">SUM(C19+E19+G19+I19+K19)</f>
        <v>8</v>
      </c>
      <c r="C19" s="42">
        <v>2</v>
      </c>
      <c r="D19" s="29">
        <f aca="true" t="shared" si="8" ref="D19:D27">C19/B19*100</f>
        <v>25</v>
      </c>
      <c r="E19" s="43">
        <v>4</v>
      </c>
      <c r="F19" s="29">
        <f aca="true" t="shared" si="9" ref="F19:F27">E19/B19*100</f>
        <v>50</v>
      </c>
      <c r="G19" s="42">
        <v>2</v>
      </c>
      <c r="H19" s="29">
        <f aca="true" t="shared" si="10" ref="H19:H27">G19/B19*100</f>
        <v>25</v>
      </c>
      <c r="I19" s="42">
        <v>0</v>
      </c>
      <c r="J19" s="29">
        <f aca="true" t="shared" si="11" ref="J19:J27">I19/B19*100</f>
        <v>0</v>
      </c>
      <c r="K19" s="42">
        <v>0</v>
      </c>
      <c r="L19" s="29">
        <f aca="true" t="shared" si="12" ref="L19:L27">K19/B19*100</f>
        <v>0</v>
      </c>
      <c r="M19" s="44">
        <f aca="true" t="shared" si="13" ref="M19:M27">(C19*60+E19*135+G19*270+I19*540+K19*1080)/B19</f>
        <v>150</v>
      </c>
    </row>
    <row r="20" spans="1:13" s="3" customFormat="1" ht="18" customHeight="1">
      <c r="A20" s="20" t="s">
        <v>13</v>
      </c>
      <c r="B20" s="40">
        <f t="shared" si="7"/>
        <v>3</v>
      </c>
      <c r="C20" s="42">
        <v>0</v>
      </c>
      <c r="D20" s="29">
        <f t="shared" si="8"/>
        <v>0</v>
      </c>
      <c r="E20" s="43">
        <v>1</v>
      </c>
      <c r="F20" s="29">
        <f t="shared" si="9"/>
        <v>33.33333333333333</v>
      </c>
      <c r="G20" s="42">
        <v>0</v>
      </c>
      <c r="H20" s="29">
        <f t="shared" si="10"/>
        <v>0</v>
      </c>
      <c r="I20" s="42">
        <v>1</v>
      </c>
      <c r="J20" s="29">
        <f t="shared" si="11"/>
        <v>33.33333333333333</v>
      </c>
      <c r="K20" s="42">
        <v>1</v>
      </c>
      <c r="L20" s="29">
        <f t="shared" si="12"/>
        <v>33.33333333333333</v>
      </c>
      <c r="M20" s="44">
        <f t="shared" si="13"/>
        <v>585</v>
      </c>
    </row>
    <row r="21" spans="1:13" s="3" customFormat="1" ht="18" customHeight="1">
      <c r="A21" s="20" t="s">
        <v>14</v>
      </c>
      <c r="B21" s="40">
        <f t="shared" si="7"/>
        <v>9</v>
      </c>
      <c r="C21" s="42">
        <v>0</v>
      </c>
      <c r="D21" s="29">
        <f t="shared" si="8"/>
        <v>0</v>
      </c>
      <c r="E21" s="42">
        <v>2</v>
      </c>
      <c r="F21" s="29">
        <f t="shared" si="9"/>
        <v>22.22222222222222</v>
      </c>
      <c r="G21" s="42">
        <v>1</v>
      </c>
      <c r="H21" s="29">
        <f t="shared" si="10"/>
        <v>11.11111111111111</v>
      </c>
      <c r="I21" s="42">
        <v>4</v>
      </c>
      <c r="J21" s="29">
        <f t="shared" si="11"/>
        <v>44.44444444444444</v>
      </c>
      <c r="K21" s="43">
        <v>2</v>
      </c>
      <c r="L21" s="29">
        <f t="shared" si="12"/>
        <v>22.22222222222222</v>
      </c>
      <c r="M21" s="44">
        <f t="shared" si="13"/>
        <v>540</v>
      </c>
    </row>
    <row r="22" spans="1:13" s="3" customFormat="1" ht="18" customHeight="1">
      <c r="A22" s="20" t="s">
        <v>15</v>
      </c>
      <c r="B22" s="40">
        <f t="shared" si="7"/>
        <v>4</v>
      </c>
      <c r="C22" s="42">
        <v>0</v>
      </c>
      <c r="D22" s="29">
        <f t="shared" si="8"/>
        <v>0</v>
      </c>
      <c r="E22" s="42">
        <v>0</v>
      </c>
      <c r="F22" s="29">
        <f t="shared" si="9"/>
        <v>0</v>
      </c>
      <c r="G22" s="42">
        <v>1</v>
      </c>
      <c r="H22" s="29">
        <f t="shared" si="10"/>
        <v>25</v>
      </c>
      <c r="I22" s="43">
        <v>3</v>
      </c>
      <c r="J22" s="29">
        <f t="shared" si="11"/>
        <v>75</v>
      </c>
      <c r="K22" s="42">
        <v>0</v>
      </c>
      <c r="L22" s="29">
        <f t="shared" si="12"/>
        <v>0</v>
      </c>
      <c r="M22" s="44">
        <f t="shared" si="13"/>
        <v>472.5</v>
      </c>
    </row>
    <row r="23" spans="1:13" s="3" customFormat="1" ht="18" customHeight="1">
      <c r="A23" s="20" t="s">
        <v>16</v>
      </c>
      <c r="B23" s="40">
        <f t="shared" si="7"/>
        <v>0</v>
      </c>
      <c r="C23" s="42">
        <v>0</v>
      </c>
      <c r="D23" s="29" t="s">
        <v>21</v>
      </c>
      <c r="E23" s="42">
        <v>0</v>
      </c>
      <c r="F23" s="29" t="s">
        <v>21</v>
      </c>
      <c r="G23" s="42">
        <v>0</v>
      </c>
      <c r="H23" s="29" t="s">
        <v>21</v>
      </c>
      <c r="I23" s="42">
        <v>0</v>
      </c>
      <c r="J23" s="29" t="s">
        <v>21</v>
      </c>
      <c r="K23" s="43">
        <v>0</v>
      </c>
      <c r="L23" s="29" t="s">
        <v>21</v>
      </c>
      <c r="M23" s="45" t="s">
        <v>21</v>
      </c>
    </row>
    <row r="24" spans="1:13" s="3" customFormat="1" ht="18" customHeight="1">
      <c r="A24" s="20" t="s">
        <v>17</v>
      </c>
      <c r="B24" s="40">
        <f t="shared" si="7"/>
        <v>0</v>
      </c>
      <c r="C24" s="42">
        <v>0</v>
      </c>
      <c r="D24" s="29" t="s">
        <v>21</v>
      </c>
      <c r="E24" s="42">
        <v>0</v>
      </c>
      <c r="F24" s="29" t="s">
        <v>21</v>
      </c>
      <c r="G24" s="43">
        <v>0</v>
      </c>
      <c r="H24" s="29" t="s">
        <v>21</v>
      </c>
      <c r="I24" s="43">
        <v>0</v>
      </c>
      <c r="J24" s="29" t="s">
        <v>21</v>
      </c>
      <c r="K24" s="43">
        <v>0</v>
      </c>
      <c r="L24" s="29" t="s">
        <v>21</v>
      </c>
      <c r="M24" s="45" t="s">
        <v>21</v>
      </c>
    </row>
    <row r="25" spans="1:13" s="3" customFormat="1" ht="18" customHeight="1">
      <c r="A25" s="20" t="s">
        <v>18</v>
      </c>
      <c r="B25" s="40">
        <f t="shared" si="7"/>
        <v>3</v>
      </c>
      <c r="C25" s="42">
        <v>0</v>
      </c>
      <c r="D25" s="29">
        <f t="shared" si="8"/>
        <v>0</v>
      </c>
      <c r="E25" s="43">
        <v>0</v>
      </c>
      <c r="F25" s="29">
        <f t="shared" si="9"/>
        <v>0</v>
      </c>
      <c r="G25" s="43">
        <v>1</v>
      </c>
      <c r="H25" s="29">
        <f t="shared" si="10"/>
        <v>33.33333333333333</v>
      </c>
      <c r="I25" s="42">
        <v>0</v>
      </c>
      <c r="J25" s="29">
        <f t="shared" si="11"/>
        <v>0</v>
      </c>
      <c r="K25" s="43">
        <v>2</v>
      </c>
      <c r="L25" s="29">
        <f t="shared" si="12"/>
        <v>66.66666666666666</v>
      </c>
      <c r="M25" s="44">
        <f t="shared" si="13"/>
        <v>810</v>
      </c>
    </row>
    <row r="26" spans="1:13" s="3" customFormat="1" ht="18" customHeight="1" thickBot="1">
      <c r="A26" s="46" t="s">
        <v>22</v>
      </c>
      <c r="B26" s="40">
        <f t="shared" si="7"/>
        <v>23</v>
      </c>
      <c r="C26" s="47">
        <v>4</v>
      </c>
      <c r="D26" s="29">
        <f t="shared" si="8"/>
        <v>17.391304347826086</v>
      </c>
      <c r="E26" s="48">
        <v>3</v>
      </c>
      <c r="F26" s="29">
        <f t="shared" si="9"/>
        <v>13.043478260869565</v>
      </c>
      <c r="G26" s="48">
        <v>11</v>
      </c>
      <c r="H26" s="29">
        <f t="shared" si="10"/>
        <v>47.82608695652174</v>
      </c>
      <c r="I26" s="47">
        <v>3</v>
      </c>
      <c r="J26" s="29">
        <f t="shared" si="11"/>
        <v>13.043478260869565</v>
      </c>
      <c r="K26" s="48">
        <v>2</v>
      </c>
      <c r="L26" s="29">
        <f t="shared" si="12"/>
        <v>8.695652173913043</v>
      </c>
      <c r="M26" s="49">
        <f t="shared" si="13"/>
        <v>321.5217391304348</v>
      </c>
    </row>
    <row r="27" spans="1:13" s="3" customFormat="1" ht="19.5" customHeight="1" thickBot="1" thickTop="1">
      <c r="A27" s="50" t="s">
        <v>19</v>
      </c>
      <c r="B27" s="51">
        <f>SUM(B18:B26)</f>
        <v>57</v>
      </c>
      <c r="C27" s="51">
        <f>SUM(C18:C26)</f>
        <v>6</v>
      </c>
      <c r="D27" s="36">
        <f t="shared" si="8"/>
        <v>10.526315789473683</v>
      </c>
      <c r="E27" s="51">
        <f>SUM(E18:E26)</f>
        <v>10</v>
      </c>
      <c r="F27" s="36">
        <f t="shared" si="9"/>
        <v>17.543859649122805</v>
      </c>
      <c r="G27" s="51">
        <f>SUM(G18:G26)</f>
        <v>17</v>
      </c>
      <c r="H27" s="36">
        <f t="shared" si="10"/>
        <v>29.82456140350877</v>
      </c>
      <c r="I27" s="51">
        <f>SUM(I18:I26)</f>
        <v>17</v>
      </c>
      <c r="J27" s="36">
        <f t="shared" si="11"/>
        <v>29.82456140350877</v>
      </c>
      <c r="K27" s="51">
        <f>SUM(K18:K26)</f>
        <v>7</v>
      </c>
      <c r="L27" s="36">
        <f t="shared" si="12"/>
        <v>12.280701754385964</v>
      </c>
      <c r="M27" s="37">
        <f t="shared" si="13"/>
        <v>404.2105263157895</v>
      </c>
    </row>
    <row r="28" spans="4:13" ht="13.5" thickTop="1">
      <c r="D28" s="52"/>
      <c r="F28" s="52"/>
      <c r="H28" s="52"/>
      <c r="J28" s="52"/>
      <c r="M28" s="52"/>
    </row>
    <row r="29" ht="12.75">
      <c r="A29" s="53"/>
    </row>
    <row r="30" ht="12.75">
      <c r="A30" s="54"/>
    </row>
    <row r="31" ht="12.75">
      <c r="A31" s="54"/>
    </row>
    <row r="32" ht="12.75">
      <c r="A32" s="54"/>
    </row>
  </sheetData>
  <sheetProtection/>
  <mergeCells count="20">
    <mergeCell ref="A14:M14"/>
    <mergeCell ref="A15:M15"/>
    <mergeCell ref="A16:A17"/>
    <mergeCell ref="B16:B17"/>
    <mergeCell ref="C16:D16"/>
    <mergeCell ref="E16:F16"/>
    <mergeCell ref="G16:H16"/>
    <mergeCell ref="I16:J16"/>
    <mergeCell ref="K16:L16"/>
    <mergeCell ref="M16:M17"/>
    <mergeCell ref="A1:M1"/>
    <mergeCell ref="A2:M2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r:id="rId1"/>
  <ignoredErrors>
    <ignoredError sqref="D13 F13 H13 J13 D27 F27 H27 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2011-04-12T06:11:42Z</dcterms:created>
  <dcterms:modified xsi:type="dcterms:W3CDTF">2011-04-12T06:12:31Z</dcterms:modified>
  <cp:category/>
  <cp:version/>
  <cp:contentType/>
  <cp:contentStatus/>
</cp:coreProperties>
</file>