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0" yWindow="255" windowWidth="15180" windowHeight="11895" tabRatio="756" firstSheet="20" activeTab="25"/>
  </bookViews>
  <sheets>
    <sheet name="Komentár" sheetId="1" r:id="rId1"/>
    <sheet name="PR-Vybavene (1)" sheetId="2" r:id="rId2"/>
    <sheet name="PR - Vybavene (2)" sheetId="3" r:id="rId3"/>
    <sheet name="PR - rychl.kon_s3" sheetId="4" r:id="rId4"/>
    <sheet name="GRAF-spôs_vyb.vecí_s4" sheetId="5" r:id="rId5"/>
    <sheet name="PR-pocet,sp_vybav.(SR)_s5" sheetId="6" r:id="rId6"/>
    <sheet name="PR-pocet,sp_vyb.(BA)s6" sheetId="7" r:id="rId7"/>
    <sheet name="PR-pocet,sp_vyb.(TT)s7" sheetId="8" r:id="rId8"/>
    <sheet name="PR-pocet,sp_vyb.(TN)s8" sheetId="9" r:id="rId9"/>
    <sheet name="PR-pocet,sp_vyb.(NR)s9" sheetId="10" r:id="rId10"/>
    <sheet name="PR-pocet,sp_vyb.(ZA)s10" sheetId="11" r:id="rId11"/>
    <sheet name="PR-pocet,sp_vyb.(BB)s11" sheetId="12" r:id="rId12"/>
    <sheet name="PR-pocet,sp_vyb.(PO)s12" sheetId="13" r:id="rId13"/>
    <sheet name="PR-pocet,sp_vyb.(KE)s13" sheetId="14" r:id="rId14"/>
    <sheet name="A-Obchod.spory_s14" sheetId="15" r:id="rId15"/>
    <sheet name="B-Prac.spory_s15" sheetId="16" r:id="rId16"/>
    <sheet name="C-Rod_pravo_s16" sheetId="17" r:id="rId17"/>
    <sheet name="D-Spory obč.práv.pov_17" sheetId="18" r:id="rId18"/>
    <sheet name="E-vec.práva_18" sheetId="19" r:id="rId19"/>
    <sheet name="F-Spory o náhr.škody_19" sheetId="20" r:id="rId20"/>
    <sheet name="G-Nároky byty_20" sheetId="21" r:id="rId21"/>
    <sheet name="H-duš.vlast_21" sheetId="22" r:id="rId22"/>
    <sheet name="I-Ostatné_22" sheetId="23" r:id="rId23"/>
    <sheet name="PR-vysl OK C-OS_23" sheetId="24" r:id="rId24"/>
    <sheet name="PR-vysl.OK Cb-OS_24" sheetId="25" r:id="rId25"/>
    <sheet name="PR-Rychl.kon(Kraje)_25" sheetId="26" r:id="rId26"/>
  </sheets>
  <definedNames>
    <definedName name="_xlnm.Print_Area" localSheetId="15">'B-Prac.spory_s15'!$A$1:$R$18</definedName>
    <definedName name="_xlnm.Print_Area" localSheetId="20">'G-Nároky byty_20'!$A$1:$G$15</definedName>
    <definedName name="_xlnm.Print_Area" localSheetId="4">'GRAF-spôs_vyb.vecí_s4'!$A$1:$M$34</definedName>
    <definedName name="_xlnm.Print_Area" localSheetId="21">'H-duš.vlast_21'!$A$1:$I$16</definedName>
    <definedName name="_xlnm.Print_Area" localSheetId="22">'I-Ostatné_22'!$A$1:$G$15</definedName>
    <definedName name="_xlnm.Print_Area" localSheetId="5">'PR-pocet,sp_vybav.(SR)_s5'!$A$1:$M$15</definedName>
    <definedName name="_xlnm.Print_Area" localSheetId="25">'PR-Rychl.kon(Kraje)_25'!$A$1:$I$16</definedName>
    <definedName name="_xlnm.Print_Area" localSheetId="1">'PR-Vybavene (1)'!$A$1:$K$15</definedName>
    <definedName name="_xlnm.Print_Area" localSheetId="23">'PR-vysl OK C-OS_23'!$A$1:$J$19</definedName>
  </definedNames>
  <calcPr fullCalcOnLoad="1"/>
</workbook>
</file>

<file path=xl/sharedStrings.xml><?xml version="1.0" encoding="utf-8"?>
<sst xmlns="http://schemas.openxmlformats.org/spreadsheetml/2006/main" count="720" uniqueCount="200">
  <si>
    <t>Kraj</t>
  </si>
  <si>
    <t>PO</t>
  </si>
  <si>
    <t>KE</t>
  </si>
  <si>
    <t>SR</t>
  </si>
  <si>
    <t>BA</t>
  </si>
  <si>
    <t>TT</t>
  </si>
  <si>
    <t>TN</t>
  </si>
  <si>
    <t>NR</t>
  </si>
  <si>
    <t>ZA</t>
  </si>
  <si>
    <t>BB</t>
  </si>
  <si>
    <t>Spolu</t>
  </si>
  <si>
    <t>Druh sporu</t>
  </si>
  <si>
    <t>Bratislavský kraj</t>
  </si>
  <si>
    <t>Trnavský kraj</t>
  </si>
  <si>
    <t>Trenčiansky kraj</t>
  </si>
  <si>
    <t>Nitriansky kraj</t>
  </si>
  <si>
    <t>Počet</t>
  </si>
  <si>
    <t xml:space="preserve">vecí </t>
  </si>
  <si>
    <t>nárokov</t>
  </si>
  <si>
    <t>vecí</t>
  </si>
  <si>
    <t xml:space="preserve">nárokov </t>
  </si>
  <si>
    <t>Žilinský kraj</t>
  </si>
  <si>
    <t>Banskobystrický kraj</t>
  </si>
  <si>
    <t>Prešovský kraj</t>
  </si>
  <si>
    <t>Košický kraj</t>
  </si>
  <si>
    <t>Počet vybavených vecí +</t>
  </si>
  <si>
    <t>Od dôjdenia veci na súd do právoplatnosti rozhodnutia uplynulo</t>
  </si>
  <si>
    <t>Priemer v mes.</t>
  </si>
  <si>
    <t>do 1 mesiaca</t>
  </si>
  <si>
    <t>od 1 do 3 mesiacov</t>
  </si>
  <si>
    <t>od 3 do 6 mesiacov</t>
  </si>
  <si>
    <t>od 6 mes. do 1 roku</t>
  </si>
  <si>
    <t>od 1 do 2 rokov</t>
  </si>
  <si>
    <t>viac ako 2 roky</t>
  </si>
  <si>
    <t>+ bez vecí s medzinárodným prvkom</t>
  </si>
  <si>
    <t>iné</t>
  </si>
  <si>
    <t>vyhovené úplne</t>
  </si>
  <si>
    <t>zmier</t>
  </si>
  <si>
    <t>vyhovené čiastočne</t>
  </si>
  <si>
    <t>%</t>
  </si>
  <si>
    <t>Druh sporov</t>
  </si>
  <si>
    <t>Počet vybav. vecí</t>
  </si>
  <si>
    <t>Spôsob vybavenia</t>
  </si>
  <si>
    <t>Počet sporov vo vybav. veciach</t>
  </si>
  <si>
    <t>zamietnutie</t>
  </si>
  <si>
    <t>inak</t>
  </si>
  <si>
    <t>počet</t>
  </si>
  <si>
    <t>BRATISLAVSKÝ KRAJ</t>
  </si>
  <si>
    <t>TRNAVSKÝ KRAJ</t>
  </si>
  <si>
    <t>TRENČIANSKY KRAJ</t>
  </si>
  <si>
    <t>NITRIANSKY KRAJ</t>
  </si>
  <si>
    <t>ŽILINSKÝ KRAJ</t>
  </si>
  <si>
    <t>BANSKOBYSTRICKÝ KRAJ</t>
  </si>
  <si>
    <t>PREŠOVSKÝ KRAJ</t>
  </si>
  <si>
    <t>KOŠICKÝ KRAJ</t>
  </si>
  <si>
    <t>Vybrané nároky</t>
  </si>
  <si>
    <t>vnútorné spory</t>
  </si>
  <si>
    <t>vonkajšie spory</t>
  </si>
  <si>
    <t>všeobecné</t>
  </si>
  <si>
    <t>nekalá súťaž</t>
  </si>
  <si>
    <t>spolu</t>
  </si>
  <si>
    <t>mzda, nároky</t>
  </si>
  <si>
    <t>písm.         a - c</t>
  </si>
  <si>
    <t>písm.         d</t>
  </si>
  <si>
    <t>písm.         e</t>
  </si>
  <si>
    <t>všeobecná zodpovednosť</t>
  </si>
  <si>
    <t>osobitná zodpovednosť</t>
  </si>
  <si>
    <t>z toho</t>
  </si>
  <si>
    <t>z trestnej činnosti</t>
  </si>
  <si>
    <t>nájom a podnájom nebytových priestorov</t>
  </si>
  <si>
    <t>BSM</t>
  </si>
  <si>
    <t>určenie vlastníctva</t>
  </si>
  <si>
    <t>Počet vecí vybavených odvolacím súdom</t>
  </si>
  <si>
    <t>Spôsob vybavenia odvolania</t>
  </si>
  <si>
    <t>potvrdené +</t>
  </si>
  <si>
    <t>zmenené</t>
  </si>
  <si>
    <t>zrušené a vrátené</t>
  </si>
  <si>
    <t xml:space="preserve">% </t>
  </si>
  <si>
    <t>(OKRESNÉ SÚDY)</t>
  </si>
  <si>
    <t xml:space="preserve"> a veci, v ktorých vzali odvolanie späť</t>
  </si>
  <si>
    <t>do 1 mes.</t>
  </si>
  <si>
    <t>od 1 mes. do 3 mes.</t>
  </si>
  <si>
    <t>od 3 mes. do 6 mes.</t>
  </si>
  <si>
    <t>od 6 mes. do 1 r.</t>
  </si>
  <si>
    <t>nad 2 r.</t>
  </si>
  <si>
    <t>z porušenia zmluvy</t>
  </si>
  <si>
    <t>I. Obchodné právo</t>
  </si>
  <si>
    <t>II. Pracovné právo</t>
  </si>
  <si>
    <t>III. Rodinné právo</t>
  </si>
  <si>
    <t>c) byty a iné miestnosti</t>
  </si>
  <si>
    <t>V. Právo duševného vlastníctva</t>
  </si>
  <si>
    <t>z toho: a) vecné práva</t>
  </si>
  <si>
    <t>b) zodpovednosť za škodu</t>
  </si>
  <si>
    <t>SLOVENSKÁ  REPUBLIKA</t>
  </si>
  <si>
    <t>IV. Spory občianskoprávnej povahy</t>
  </si>
  <si>
    <t>od 1 r.         do 2 r.</t>
  </si>
  <si>
    <t>spory s medzi-    národným prvkom</t>
  </si>
  <si>
    <t>nedovo-     lené obmedz.    hospod. súťaže</t>
  </si>
  <si>
    <t>ostatné konštit.         a deklar. rozhod. súdu</t>
  </si>
  <si>
    <t>ochrana obchod. mena</t>
  </si>
  <si>
    <t>ochrana obchod. tajomstva</t>
  </si>
  <si>
    <t>zodpo-vednostné</t>
  </si>
  <si>
    <t>ostatné</t>
  </si>
  <si>
    <t>konšti-      tučné rozhod.   súdu</t>
  </si>
  <si>
    <t>zodpovednosť za škodu</t>
  </si>
  <si>
    <t>spôsobenú zamestnávateľom</t>
  </si>
  <si>
    <t>pracovný úraz</t>
  </si>
  <si>
    <t>pracovný úraz-smrť</t>
  </si>
  <si>
    <t>okamžité skončenie pracovného pomeru zo strany</t>
  </si>
  <si>
    <t>výpoveď zo strany zamest-nanca</t>
  </si>
  <si>
    <t>zamest-nanca</t>
  </si>
  <si>
    <t>spôso-benú zamest-nancom</t>
  </si>
  <si>
    <t>vyživovacia povinnosť v ostatných prípadoch</t>
  </si>
  <si>
    <t>rodičov voči plnoletým deťom</t>
  </si>
  <si>
    <t>detí voči rodičom</t>
  </si>
  <si>
    <t>medzi ostatnými príbuznými</t>
  </si>
  <si>
    <t>zrušenie vyživovacej povinnosti</t>
  </si>
  <si>
    <t>ochrana osobnosti</t>
  </si>
  <si>
    <t>dedenie</t>
  </si>
  <si>
    <t>práva a povinnosti vyplývajúce z BSM</t>
  </si>
  <si>
    <t>dohody o vzniku a vyporiadaní BSM</t>
  </si>
  <si>
    <t>zrušenie BSM za trvania manželstva</t>
  </si>
  <si>
    <t>spory o vydržaní      (§ 134 OZ)</t>
  </si>
  <si>
    <t>zrušenie      a vyporia-    danie spolu-    vlastníctva</t>
  </si>
  <si>
    <t>ostatné spory           z BSM</t>
  </si>
  <si>
    <t>za škodu spôsobenú maloletou osobou, duševnou chorobou alebo zanedbaním dohľadu nad nimi</t>
  </si>
  <si>
    <t>za škodu spôsobenú osobou uvedenou do stavu, kedy nie je schopná ovládať svoje konanie, alebo posúdiť jeho následky</t>
  </si>
  <si>
    <t>za škodu spôsobenú       v doprave</t>
  </si>
  <si>
    <t>zrušenie práva spoločného nájmu manželov po rozvode manželstva (§ 705)</t>
  </si>
  <si>
    <t>vznik, trvanie            a zánik nájmu, neplatnosť výpovede z nájmu</t>
  </si>
  <si>
    <t>spory                               o určenie          nájomného</t>
  </si>
  <si>
    <t>I - OSTATNÉ SPORY OBČIANSKOPRÁVNEJ POVAHY</t>
  </si>
  <si>
    <t>konania                  týkajúce sa vlastníctva bytov        a nebytových priestorov         (podľa zákona         č. 182/1993 Z. z.)</t>
  </si>
  <si>
    <t>spory                            z doplnkového dôchodkového poistenia         (podľa zákona         č. 650/2004 Z. z.)</t>
  </si>
  <si>
    <t>spory                     zo starobného dôchodkového sporenia         (podľa zákona         č. 43/2004 Z. z.)</t>
  </si>
  <si>
    <t>určenie autorstva</t>
  </si>
  <si>
    <t>zákaz ohrozenia</t>
  </si>
  <si>
    <t>licenčná zmluva</t>
  </si>
  <si>
    <t>zlepšovacie návrhy</t>
  </si>
  <si>
    <t>ochranná známka</t>
  </si>
  <si>
    <t>právo                                                           priemyselného vlastníctva</t>
  </si>
  <si>
    <t>príspevok       na výživu rozvedeného manžela</t>
  </si>
  <si>
    <t>vyživovacia povinnosť medzi manželmi      za trvania manželstva</t>
  </si>
  <si>
    <t>príspevok      na výživu      a úhradu niektorých nákladov nevydatej matke</t>
  </si>
  <si>
    <t>vydanie                        alebo vrátenie      veci</t>
  </si>
  <si>
    <t>za škodu podľa zákona         č. 514/2003       Z. z.</t>
  </si>
  <si>
    <t>autorské právo                                              (podľa zákona č. 618/2003 Z. z.)</t>
  </si>
  <si>
    <t>výpoveď                                  podľa § 63, ods.1 Zák.práce</t>
  </si>
  <si>
    <t>zamest-návateľa</t>
  </si>
  <si>
    <t>spory            zo zmlúv           o preprave osôb</t>
  </si>
  <si>
    <t>patenty</t>
  </si>
  <si>
    <t>vyporia-       danie           po zániku manželstva</t>
  </si>
  <si>
    <t>vznik,  trvanie</t>
  </si>
  <si>
    <t>zmena, zánik, zrušenie</t>
  </si>
  <si>
    <t>A - OBCHODNÉ SPORY (podľa Obchodného zákonníka účinného po 1.1.1992)</t>
  </si>
  <si>
    <t>B - PRACOVNÉ SPORY</t>
  </si>
  <si>
    <t>C - SPORY Z RODINNÉHO PRÁVA</t>
  </si>
  <si>
    <t>D - SPORY OBČIANSKOPRÁVNEJ POVAHY</t>
  </si>
  <si>
    <t>E - VECNÉ PRÁVA</t>
  </si>
  <si>
    <t>F - SPORY O NÁHRADU ŠKODY</t>
  </si>
  <si>
    <t>G - VYBRANÉ DRUHY NÁROKOV Z NÁJMU BYTOV A INÝCH OBYTNÝCH MIESNOSTÍ</t>
  </si>
  <si>
    <t>H - SPORY Z PRÁVA DUŠEVNÉHO VLASTNÍCTVA</t>
  </si>
  <si>
    <t>ochrana spotrebiteľa         (podľa zákona         č. 634/1992 Zb.)</t>
  </si>
  <si>
    <t>-</t>
  </si>
  <si>
    <t>mzda</t>
  </si>
  <si>
    <t>min. mzda</t>
  </si>
  <si>
    <t>odstupné</t>
  </si>
  <si>
    <t xml:space="preserve">choroba    z povol.     </t>
  </si>
  <si>
    <t>spory              z darovacích zmlúv</t>
  </si>
  <si>
    <t>spory              z poistných zmlúv</t>
  </si>
  <si>
    <t xml:space="preserve">PREHĽAD </t>
  </si>
  <si>
    <t>+  Do kategórie potvrdených rozhodnutí sú započítané aj veci, v ktorých účastníci v odvolacom konaní uzavreli zmier</t>
  </si>
  <si>
    <t xml:space="preserve">     V rámci vybavovania občianskoprávnych vecí súdy Slovenskej republiky rozhodovali o nárokoch zahrnutých do týchto skupín:</t>
  </si>
  <si>
    <t>I.     Obchodné právo</t>
  </si>
  <si>
    <t>II.    Pracovné právo</t>
  </si>
  <si>
    <t>III.   Rodinné právo</t>
  </si>
  <si>
    <t>IV.  Spory občianskoprávnej povahy</t>
  </si>
  <si>
    <t>z toho:  a) vecné práva</t>
  </si>
  <si>
    <t xml:space="preserve">c) byty a iné miestnosti </t>
  </si>
  <si>
    <t>V.   Právo duševného vlastníctva</t>
  </si>
  <si>
    <t>návrh zamietnutý</t>
  </si>
  <si>
    <t xml:space="preserve">O POČTE VYBAVENÝCH OBČIANSKOPRÁVNYCH VECÍ A POČET NÁROKOV V TÝCHTO VECIACH V ROKU 2007 </t>
  </si>
  <si>
    <t>O POČTE VYBAVENÝCH OBČIANSKOPRÁVNYCH VECÍ A POČET NÁROKOV V TÝCHTO VECIACH V ROKU 2007</t>
  </si>
  <si>
    <t>O RÝCHLOSTI KONANIA V OBČIANSKOPRÁVNYCH VECIACH ZA SR V ROKU 2007</t>
  </si>
  <si>
    <t>O POČTE A SPÔSOBE VYBAVENIA OBČIANSKOPRÁVNYCH VECÍ PODĽA JEDNOTLIVÝCH DRUHOV SPOROV V ROKU 2007</t>
  </si>
  <si>
    <t>O POČTE VYBRANÝCH NÁROKOV V NIEKTORÝCH DRUHOCH SPOROV V ROKU 2007</t>
  </si>
  <si>
    <t xml:space="preserve">O VÝSLEDKOCH ODVOLACIEHO KONANIA V OBČIANSKOPRÁVNEJ AGENDE V ROKU 2007 </t>
  </si>
  <si>
    <t>O VÝSLEDKOCH ODVOLACIEHO KONANIA V OBCHODNEJ AGENDE V ROKU 2007</t>
  </si>
  <si>
    <t>O RÝCHLOSTI KONANIA V OBČIANSKOPRÁVNYCH VECIACH V JEDNOTLIVÝCH KRAJOCH V ROKU 2007</t>
  </si>
  <si>
    <t xml:space="preserve">     Toto delenie vychádza z číselníka druhov nárokov podľa  Smernice 31/2005 Ministerstva spravodlivosti SR z 20. decembra 2005 o súdnej štatistike, účinnej od 1. januára 2006.</t>
  </si>
  <si>
    <t xml:space="preserve">     V roku 2007 súdy v Slovenskej republike vybavili 80 120 občianskoprávnych vecí so 124 776 nárokmi (vrátane obchodných vecí).</t>
  </si>
  <si>
    <t xml:space="preserve">     Najmenej vybavených vecí sa týkalo práva duševného vlstníctva - 31 vecí, ktoré sa týkali 159 práv. </t>
  </si>
  <si>
    <t xml:space="preserve">     Pokiaľ ide o  skladbu občianskoprávnej agendy, ktorú vybavili súdy v roku 2007, prevažujú spory občianskoprávnej povahy - 52 543 vybavených vecí s 87 083 nárokmi. Z týchto nárokov až 18 993 sa týkalo sporov zo zmlúv o preprave osôb, 2 849 nárokov  sa týkalo sporov z poistných zmlúv, dedenia sa týkalo 2 046 nárokov a ochrany osobnosti 293. </t>
  </si>
  <si>
    <t xml:space="preserve">     V tejto veľkej skupine najpočetnejšiu podskupinu tvoria spory z užívania bytov a iných obytných miestností s počtom 5 122 vecí s 9 611 uplatňovanými nárokmi. Druhú najpočetnejšiu podskupinu tvoria spory zodpovednosti za škodu - 3 472 vybavených vecí so  7 945 nárokmi. Tretiu najpočetnejšiu podskupinu tvoria spory vecného práva - 3 349 vecí so  16 375 nárokmi. Z nich 8 736 nárokov sa týkalo určenia vlastníctva a 1 868 bezpodielového spoluvlastníctva manželov.</t>
  </si>
  <si>
    <t xml:space="preserve">     Po sporoch občianskoprávnej povahy druhou najpočetnejšou skupinou boli veci obchodného práva. V roku 2007 bolo vybavených 20 169 vecí s                                                       26 617 právami. V tejto skupine najpočetnejšie boli tzv. všeobecné vonkajšie spory, vybavených bolo  22 619 takýchto nárokov, zodpovednostných vonkajších sporov bolo 1 350 a 1 197 konštitučných rozhodnutí súdu. Z celkového počtu 26 617 vybavených obchodných sporov bolo  558 (2,09 %) s medzinárodným prvkom.</t>
  </si>
  <si>
    <t xml:space="preserve">     V poradí vybavených vecí nasleduje skupina  sporov týkajúcich sa rodinného práva - 5 484 vecí so  7 853 nárokmi. Z celkového počtu sporov z rodinného práva 2 148 sa týkalo vyživovacej povinnosti medzi manželmi za trvania manželstva, 2 141 príspevku na výživu rozvedeného manžela a                                                      2 347 rodičov voči plnoletým deťom. </t>
  </si>
  <si>
    <t xml:space="preserve">     Z prehľadu o rýchlosti konania v občianskoprávnych veciach v roku 2007 vyplýva, že priemerná dĺžka právoplatného vybavenia týchto vecí na súdoch bola 15,06 mesiaca. Najdlhšie trvalo priemerné vybavenie jednej veci od jej nápadu do právoplatného skončenia vo veciach práva duševného vlastníctva -  52,24 mesiaca, v  pracovných sporoch - 34,66 mesiaca, vo veciach vecných práv - 30,40 mesiaca, vo veciach zodpovednosti za škodu - 25,28 mesiaca.   </t>
  </si>
  <si>
    <t xml:space="preserve">     Najdlhšie boli vybavované občianskoprávne veci na súdoch v obvode Krajského súdu v   Bratislave - 18,56 mesiaca, na súdoch v obvode Krajského súdu v Trenčíne -  16,00 mesiaca a na súdoch  v obvode Krajského súdu v Žiline - 15,85 mesiaca. Najrýchlejšie sa vybavovali občianskoprávne veci na súdoch v obvode Krajského súdu v Banskej Bystrici - 10,11 mesiaca.</t>
  </si>
  <si>
    <t xml:space="preserve">     V roku 2007 krajské súdy v Slovenskej republike vybavili 27 500  odvolaní proti rozhodnutiam okresných súdov v občianskoprávnych veciach (bez obchodných vecí). Z tohto počtu bolo 13 135 (47,76 %) prvostupňových rozhodnutí potvrdených, 3 351 (12,19 %) prvostupňových rozhodnutí zmenených, 4 851 (17,64 %) prvostupňových rozhodnutí zrušených a vrátených na ďalšie konanie a rozhodnutie a 6 163 (22,41 %) vybavili odvolacie súdy inak. Najviac potvrdených rozhodnutí mali okresné súdy v obvode Krajského súdu v Trenčíne  - 66,54 %, najviac zrušených a vrátených rozhodnutí zaznamenali okresné súdy v obvode Krajského súdu v Žiline - 27,06 %. </t>
  </si>
  <si>
    <t xml:space="preserve">     V roku 2007 krajské súdy v Slovenskej republike vybavili 5 569 odvolaní proti rozhodnutiam okresných súdov v obchodných  veciach. Z tohto počtu bolo 2 743 (49,25 %) prvostupňových rozhodnutí potvrdených, 613 (11,01 %) prvostupňových rozhodnutí zmenených, 809 (14,53 %) prvostupňových rozhodnutí zrušených a vrátených na ďalšie konanie a rozhodnutie a 1 404 (25,21 %) vybavili odvolacie súdy inak. Najviac potvrdených rozhodnutí mali okresné súdy v obvode Krajského súdu v Banskej Bystrici  -  71,20 %, najviac zrušených a vrátených rozhodnutí zaznamenali okresné súdy v obvode Krajského súdu v Prešove - 27,02 %. </t>
  </si>
</sst>
</file>

<file path=xl/styles.xml><?xml version="1.0" encoding="utf-8"?>
<styleSheet xmlns="http://schemas.openxmlformats.org/spreadsheetml/2006/main">
  <numFmts count="15">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Yes&quot;;&quot;Yes&quot;;&quot;No&quot;"/>
    <numFmt numFmtId="165" formatCode="&quot;True&quot;;&quot;True&quot;;&quot;False&quot;"/>
    <numFmt numFmtId="166" formatCode="&quot;On&quot;;&quot;On&quot;;&quot;Off&quot;"/>
    <numFmt numFmtId="167" formatCode="000\ 00"/>
    <numFmt numFmtId="168" formatCode="[$-41B]d\.\ mmmm\ yyyy"/>
    <numFmt numFmtId="169" formatCode="yyyy"/>
    <numFmt numFmtId="170" formatCode="#,##0.0000"/>
  </numFmts>
  <fonts count="14">
    <font>
      <sz val="10"/>
      <name val="Arial"/>
      <family val="0"/>
    </font>
    <font>
      <sz val="10"/>
      <name val="Times New Roman"/>
      <family val="1"/>
    </font>
    <font>
      <b/>
      <sz val="10"/>
      <name val="Times New Roman"/>
      <family val="1"/>
    </font>
    <font>
      <u val="single"/>
      <sz val="10"/>
      <color indexed="12"/>
      <name val="Arial"/>
      <family val="0"/>
    </font>
    <font>
      <u val="single"/>
      <sz val="10"/>
      <color indexed="36"/>
      <name val="Arial"/>
      <family val="0"/>
    </font>
    <font>
      <sz val="8"/>
      <name val="Arial"/>
      <family val="0"/>
    </font>
    <font>
      <sz val="10"/>
      <color indexed="63"/>
      <name val="Times New Roman"/>
      <family val="1"/>
    </font>
    <font>
      <b/>
      <sz val="10"/>
      <color indexed="63"/>
      <name val="Times New Roman"/>
      <family val="1"/>
    </font>
    <font>
      <sz val="10"/>
      <name val="CG Times"/>
      <family val="0"/>
    </font>
    <font>
      <b/>
      <sz val="14"/>
      <name val="Arial"/>
      <family val="2"/>
    </font>
    <font>
      <b/>
      <sz val="10"/>
      <name val="Arial"/>
      <family val="2"/>
    </font>
    <font>
      <b/>
      <i/>
      <sz val="8"/>
      <name val="Arial"/>
      <family val="2"/>
    </font>
    <font>
      <sz val="9"/>
      <name val="Arial"/>
      <family val="2"/>
    </font>
    <font>
      <b/>
      <sz val="8"/>
      <name val="Arial"/>
      <family val="0"/>
    </font>
  </fonts>
  <fills count="2">
    <fill>
      <patternFill/>
    </fill>
    <fill>
      <patternFill patternType="gray125"/>
    </fill>
  </fills>
  <borders count="61">
    <border>
      <left/>
      <right/>
      <top/>
      <bottom/>
      <diagonal/>
    </border>
    <border>
      <left>
        <color indexed="63"/>
      </left>
      <right style="thin"/>
      <top style="thin"/>
      <bottom style="double"/>
    </border>
    <border>
      <left style="thin"/>
      <right style="thin"/>
      <top style="thin"/>
      <bottom style="double"/>
    </border>
    <border>
      <left style="double"/>
      <right style="double"/>
      <top style="double"/>
      <bottom style="double"/>
    </border>
    <border>
      <left style="double"/>
      <right style="double"/>
      <top style="double"/>
      <bottom style="thin"/>
    </border>
    <border>
      <left style="thin"/>
      <right style="double"/>
      <top style="thin"/>
      <bottom style="double"/>
    </border>
    <border>
      <left style="double"/>
      <right style="double"/>
      <top style="thin"/>
      <bottom style="thin"/>
    </border>
    <border>
      <left style="double"/>
      <right style="double"/>
      <top style="thin"/>
      <bottom>
        <color indexed="63"/>
      </bottom>
    </border>
    <border>
      <left style="double"/>
      <right style="double"/>
      <top>
        <color indexed="63"/>
      </top>
      <bottom style="thin"/>
    </border>
    <border>
      <left style="thin"/>
      <right style="thin"/>
      <top>
        <color indexed="63"/>
      </top>
      <bottom style="thin"/>
    </border>
    <border>
      <left style="thin"/>
      <right style="double"/>
      <top>
        <color indexed="63"/>
      </top>
      <bottom style="thin"/>
    </border>
    <border>
      <left style="thin"/>
      <right style="thin"/>
      <top>
        <color indexed="63"/>
      </top>
      <bottom>
        <color indexed="63"/>
      </bottom>
    </border>
    <border>
      <left style="thin"/>
      <right style="double"/>
      <top>
        <color indexed="63"/>
      </top>
      <bottom>
        <color indexed="63"/>
      </bottom>
    </border>
    <border>
      <left style="thin"/>
      <right style="thin"/>
      <top style="double"/>
      <bottom style="double"/>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double"/>
      <bottom style="double"/>
    </border>
    <border>
      <left style="thin"/>
      <right style="thin"/>
      <top style="thin"/>
      <bottom>
        <color indexed="63"/>
      </bottom>
    </border>
    <border>
      <left style="thin"/>
      <right style="double"/>
      <top style="thin"/>
      <bottom style="thin"/>
    </border>
    <border>
      <left style="thin"/>
      <right style="double"/>
      <top style="thin"/>
      <bottom>
        <color indexed="63"/>
      </bottom>
    </border>
    <border>
      <left>
        <color indexed="63"/>
      </left>
      <right style="thin"/>
      <top style="thin"/>
      <bottom>
        <color indexed="63"/>
      </bottom>
    </border>
    <border>
      <left style="thin"/>
      <right style="double"/>
      <top style="double"/>
      <bottom style="double"/>
    </border>
    <border>
      <left style="double"/>
      <right style="thin"/>
      <top style="double"/>
      <bottom style="double"/>
    </border>
    <border>
      <left>
        <color indexed="63"/>
      </left>
      <right style="double"/>
      <top>
        <color indexed="63"/>
      </top>
      <bottom style="thin"/>
    </border>
    <border>
      <left style="double"/>
      <right style="thin"/>
      <top style="thin"/>
      <bottom style="double"/>
    </border>
    <border>
      <left style="double"/>
      <right style="double"/>
      <top style="thin"/>
      <bottom style="double"/>
    </border>
    <border>
      <left>
        <color indexed="63"/>
      </left>
      <right style="thin"/>
      <top>
        <color indexed="63"/>
      </top>
      <bottom>
        <color indexed="63"/>
      </bottom>
    </border>
    <border>
      <left style="thin"/>
      <right style="thin"/>
      <top>
        <color indexed="63"/>
      </top>
      <bottom style="double"/>
    </border>
    <border>
      <left>
        <color indexed="63"/>
      </left>
      <right>
        <color indexed="63"/>
      </right>
      <top style="double"/>
      <bottom>
        <color indexed="63"/>
      </bottom>
    </border>
    <border>
      <left style="double"/>
      <right style="thin"/>
      <top>
        <color indexed="63"/>
      </top>
      <bottom style="double"/>
    </border>
    <border>
      <left style="thin"/>
      <right>
        <color indexed="63"/>
      </right>
      <top style="thin"/>
      <bottom style="double"/>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double"/>
      <right style="thin"/>
      <top style="thin"/>
      <bottom style="thin"/>
    </border>
    <border>
      <left style="double"/>
      <right style="thin"/>
      <top>
        <color indexed="63"/>
      </top>
      <bottom style="thin"/>
    </border>
    <border>
      <left>
        <color indexed="63"/>
      </left>
      <right style="double"/>
      <top style="double"/>
      <bottom style="double"/>
    </border>
    <border>
      <left style="double"/>
      <right>
        <color indexed="63"/>
      </right>
      <top>
        <color indexed="63"/>
      </top>
      <bottom>
        <color indexed="63"/>
      </bottom>
    </border>
    <border>
      <left style="thin"/>
      <right style="thin"/>
      <top style="double"/>
      <bottom style="thin"/>
    </border>
    <border>
      <left style="thin"/>
      <right style="double"/>
      <top style="double"/>
      <bottom style="thin"/>
    </border>
    <border>
      <left style="thin"/>
      <right style="double"/>
      <top>
        <color indexed="63"/>
      </top>
      <bottom style="double"/>
    </border>
    <border>
      <left>
        <color indexed="63"/>
      </left>
      <right style="double"/>
      <top style="thin"/>
      <bottom style="double"/>
    </border>
    <border>
      <left>
        <color indexed="63"/>
      </left>
      <right style="thin"/>
      <top style="double"/>
      <bottom style="thin"/>
    </border>
    <border>
      <left>
        <color indexed="63"/>
      </left>
      <right>
        <color indexed="63"/>
      </right>
      <top>
        <color indexed="63"/>
      </top>
      <bottom style="double"/>
    </border>
    <border>
      <left>
        <color indexed="63"/>
      </left>
      <right style="double"/>
      <top style="double"/>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double"/>
      <top style="double"/>
      <bottom>
        <color indexed="63"/>
      </bottom>
    </border>
    <border>
      <left style="thin"/>
      <right>
        <color indexed="63"/>
      </right>
      <top style="double"/>
      <bottom style="thin"/>
    </border>
    <border>
      <left>
        <color indexed="63"/>
      </left>
      <right>
        <color indexed="63"/>
      </right>
      <top style="double"/>
      <bottom style="thin"/>
    </border>
    <border>
      <left style="double"/>
      <right style="thin"/>
      <top style="double"/>
      <bottom>
        <color indexed="63"/>
      </bottom>
    </border>
    <border>
      <left style="double"/>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double"/>
      <top style="thin"/>
      <bottom style="thin"/>
    </border>
    <border>
      <left>
        <color indexed="63"/>
      </left>
      <right>
        <color indexed="63"/>
      </right>
      <top style="thin"/>
      <bottom>
        <color indexed="63"/>
      </bottom>
    </border>
    <border>
      <left>
        <color indexed="63"/>
      </left>
      <right>
        <color indexed="63"/>
      </right>
      <top>
        <color indexed="63"/>
      </top>
      <bottom style="thin"/>
    </border>
    <border>
      <left style="double"/>
      <right style="thin"/>
      <top style="double"/>
      <bottom style="thin"/>
    </border>
    <border>
      <left style="double"/>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cellStyleXfs>
  <cellXfs count="344">
    <xf numFmtId="0" fontId="0" fillId="0" borderId="0" xfId="0" applyAlignment="1">
      <alignment/>
    </xf>
    <xf numFmtId="0" fontId="0" fillId="0" borderId="0" xfId="0" applyBorder="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1"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center" vertical="center" wrapText="1"/>
    </xf>
    <xf numFmtId="3" fontId="6" fillId="0" borderId="0" xfId="0" applyNumberFormat="1" applyFont="1" applyFill="1" applyBorder="1" applyAlignment="1">
      <alignment horizontal="center" vertical="center" wrapText="1"/>
    </xf>
    <xf numFmtId="3" fontId="1"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3" fontId="7" fillId="0"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wrapText="1"/>
    </xf>
    <xf numFmtId="49" fontId="1" fillId="0" borderId="0" xfId="0" applyNumberFormat="1" applyFont="1" applyBorder="1" applyAlignment="1">
      <alignment wrapText="1"/>
    </xf>
    <xf numFmtId="49" fontId="1" fillId="0" borderId="0" xfId="0" applyNumberFormat="1" applyFont="1" applyBorder="1" applyAlignment="1">
      <alignment/>
    </xf>
    <xf numFmtId="0" fontId="2" fillId="0" borderId="0" xfId="0" applyFont="1" applyBorder="1" applyAlignment="1">
      <alignment wrapText="1"/>
    </xf>
    <xf numFmtId="0" fontId="8" fillId="0" borderId="0" xfId="0" applyFont="1" applyBorder="1" applyAlignment="1">
      <alignment wrapText="1"/>
    </xf>
    <xf numFmtId="0" fontId="1" fillId="0" borderId="0" xfId="0" applyFont="1" applyBorder="1" applyAlignment="1">
      <alignment wrapText="1"/>
    </xf>
    <xf numFmtId="0" fontId="0" fillId="0" borderId="0" xfId="0" applyAlignment="1">
      <alignment horizontal="center" vertical="center"/>
    </xf>
    <xf numFmtId="0" fontId="2" fillId="0" borderId="0" xfId="0" applyFont="1" applyAlignment="1">
      <alignment vertical="center"/>
    </xf>
    <xf numFmtId="0" fontId="0" fillId="0" borderId="0" xfId="0" applyAlignment="1">
      <alignment/>
    </xf>
    <xf numFmtId="0" fontId="2" fillId="0" borderId="0" xfId="0" applyFont="1" applyAlignment="1">
      <alignment/>
    </xf>
    <xf numFmtId="4" fontId="0" fillId="0" borderId="0" xfId="0" applyNumberFormat="1" applyAlignment="1">
      <alignment/>
    </xf>
    <xf numFmtId="0" fontId="0" fillId="0" borderId="0" xfId="0" applyFont="1" applyAlignment="1">
      <alignment/>
    </xf>
    <xf numFmtId="0" fontId="10" fillId="0" borderId="1"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10" fillId="0" borderId="3"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Border="1" applyAlignment="1">
      <alignment vertical="center" wrapText="1"/>
    </xf>
    <xf numFmtId="0" fontId="1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2" fontId="0" fillId="0" borderId="9"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2" fontId="0" fillId="0" borderId="11" xfId="0" applyNumberFormat="1" applyFont="1" applyFill="1" applyBorder="1" applyAlignment="1">
      <alignment horizontal="center" vertical="center" wrapText="1"/>
    </xf>
    <xf numFmtId="2" fontId="0" fillId="0" borderId="12"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2" fontId="10" fillId="0" borderId="13"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3" fontId="0" fillId="0" borderId="14" xfId="0" applyNumberFormat="1" applyFont="1" applyBorder="1" applyAlignment="1">
      <alignment horizontal="right" vertical="center" indent="1"/>
    </xf>
    <xf numFmtId="3" fontId="0" fillId="0" borderId="9" xfId="0" applyNumberFormat="1" applyFont="1" applyBorder="1" applyAlignment="1">
      <alignment horizontal="right" vertical="center" indent="1"/>
    </xf>
    <xf numFmtId="3" fontId="0" fillId="0" borderId="15" xfId="0" applyNumberFormat="1" applyFont="1" applyBorder="1" applyAlignment="1">
      <alignment horizontal="right" vertical="center" indent="1"/>
    </xf>
    <xf numFmtId="3" fontId="0" fillId="0" borderId="16" xfId="0" applyNumberFormat="1" applyFont="1" applyBorder="1" applyAlignment="1">
      <alignment horizontal="right" vertical="center" indent="1"/>
    </xf>
    <xf numFmtId="3" fontId="10" fillId="0" borderId="17" xfId="0" applyNumberFormat="1" applyFont="1" applyBorder="1" applyAlignment="1">
      <alignment horizontal="right" vertical="center" indent="1"/>
    </xf>
    <xf numFmtId="3" fontId="0" fillId="0" borderId="14" xfId="0" applyNumberFormat="1" applyFont="1" applyBorder="1" applyAlignment="1">
      <alignment horizontal="right" vertical="center" wrapText="1" indent="1"/>
    </xf>
    <xf numFmtId="3" fontId="0" fillId="0" borderId="9" xfId="0" applyNumberFormat="1" applyFont="1" applyBorder="1" applyAlignment="1">
      <alignment horizontal="right" vertical="center" wrapText="1" indent="1"/>
    </xf>
    <xf numFmtId="3" fontId="0" fillId="0" borderId="15" xfId="0" applyNumberFormat="1" applyFont="1" applyBorder="1" applyAlignment="1">
      <alignment horizontal="right" vertical="center" wrapText="1" indent="1"/>
    </xf>
    <xf numFmtId="3" fontId="0" fillId="0" borderId="16" xfId="0" applyNumberFormat="1" applyFont="1" applyBorder="1" applyAlignment="1">
      <alignment horizontal="right" vertical="center" wrapText="1" indent="1"/>
    </xf>
    <xf numFmtId="3" fontId="0" fillId="0" borderId="2" xfId="0" applyNumberFormat="1" applyFont="1" applyBorder="1" applyAlignment="1">
      <alignment horizontal="right" vertical="center" wrapText="1" indent="1"/>
    </xf>
    <xf numFmtId="3" fontId="0" fillId="0" borderId="9" xfId="0" applyNumberFormat="1" applyFont="1" applyBorder="1" applyAlignment="1">
      <alignment horizontal="right" vertical="center" wrapText="1" indent="2"/>
    </xf>
    <xf numFmtId="3" fontId="0" fillId="0" borderId="16" xfId="0" applyNumberFormat="1" applyFont="1" applyBorder="1" applyAlignment="1">
      <alignment horizontal="right" vertical="center" wrapText="1" indent="2"/>
    </xf>
    <xf numFmtId="3" fontId="0" fillId="0" borderId="18" xfId="0" applyNumberFormat="1" applyFont="1" applyBorder="1" applyAlignment="1">
      <alignment horizontal="right" vertical="center" wrapText="1" indent="2"/>
    </xf>
    <xf numFmtId="3" fontId="10" fillId="0" borderId="17" xfId="0" applyNumberFormat="1" applyFont="1" applyBorder="1" applyAlignment="1">
      <alignment horizontal="right" vertical="center" wrapText="1" indent="2"/>
    </xf>
    <xf numFmtId="3" fontId="0" fillId="0" borderId="10" xfId="0" applyNumberFormat="1" applyFont="1" applyBorder="1" applyAlignment="1">
      <alignment horizontal="right" vertical="center" wrapText="1" indent="2"/>
    </xf>
    <xf numFmtId="3" fontId="0" fillId="0" borderId="19" xfId="0" applyNumberFormat="1" applyFont="1" applyBorder="1" applyAlignment="1">
      <alignment horizontal="right" vertical="center" wrapText="1" indent="2"/>
    </xf>
    <xf numFmtId="3" fontId="0" fillId="0" borderId="20" xfId="0" applyNumberFormat="1" applyFont="1" applyBorder="1" applyAlignment="1">
      <alignment horizontal="right" vertical="center" wrapText="1" indent="2"/>
    </xf>
    <xf numFmtId="3" fontId="0" fillId="0" borderId="21" xfId="0" applyNumberFormat="1" applyFont="1" applyBorder="1" applyAlignment="1">
      <alignment horizontal="right" vertical="center" wrapText="1" indent="1"/>
    </xf>
    <xf numFmtId="3" fontId="0" fillId="0" borderId="18" xfId="0" applyNumberFormat="1" applyFont="1" applyBorder="1" applyAlignment="1">
      <alignment horizontal="right" vertical="center" wrapText="1" indent="1"/>
    </xf>
    <xf numFmtId="3" fontId="10" fillId="0" borderId="17" xfId="0" applyNumberFormat="1" applyFont="1" applyBorder="1" applyAlignment="1">
      <alignment horizontal="right" vertical="center" wrapText="1" indent="1"/>
    </xf>
    <xf numFmtId="3" fontId="10" fillId="0" borderId="22" xfId="0" applyNumberFormat="1" applyFont="1" applyBorder="1" applyAlignment="1">
      <alignment horizontal="right" vertical="center" wrapText="1" indent="2"/>
    </xf>
    <xf numFmtId="3" fontId="0" fillId="0" borderId="14" xfId="0" applyNumberFormat="1" applyFont="1" applyBorder="1" applyAlignment="1">
      <alignment horizontal="right" vertical="center" wrapText="1" indent="3"/>
    </xf>
    <xf numFmtId="3" fontId="0" fillId="0" borderId="9" xfId="0" applyNumberFormat="1" applyFont="1" applyBorder="1" applyAlignment="1">
      <alignment horizontal="right" vertical="center" wrapText="1" indent="3"/>
    </xf>
    <xf numFmtId="3" fontId="0" fillId="0" borderId="10" xfId="0" applyNumberFormat="1" applyFont="1" applyBorder="1" applyAlignment="1">
      <alignment horizontal="right" vertical="center" wrapText="1" indent="3"/>
    </xf>
    <xf numFmtId="3" fontId="0" fillId="0" borderId="15" xfId="0" applyNumberFormat="1" applyFont="1" applyBorder="1" applyAlignment="1">
      <alignment horizontal="right" vertical="center" wrapText="1" indent="3"/>
    </xf>
    <xf numFmtId="3" fontId="0" fillId="0" borderId="16" xfId="0" applyNumberFormat="1" applyFont="1" applyBorder="1" applyAlignment="1">
      <alignment horizontal="right" vertical="center" wrapText="1" indent="3"/>
    </xf>
    <xf numFmtId="3" fontId="0" fillId="0" borderId="19" xfId="0" applyNumberFormat="1" applyFont="1" applyBorder="1" applyAlignment="1">
      <alignment horizontal="right" vertical="center" wrapText="1" indent="3"/>
    </xf>
    <xf numFmtId="3" fontId="0" fillId="0" borderId="21" xfId="0" applyNumberFormat="1" applyFont="1" applyBorder="1" applyAlignment="1">
      <alignment horizontal="right" vertical="center" wrapText="1" indent="3"/>
    </xf>
    <xf numFmtId="3" fontId="0" fillId="0" borderId="18" xfId="0" applyNumberFormat="1" applyFont="1" applyBorder="1" applyAlignment="1">
      <alignment horizontal="right" vertical="center" wrapText="1" indent="3"/>
    </xf>
    <xf numFmtId="3" fontId="0" fillId="0" borderId="20" xfId="0" applyNumberFormat="1" applyFont="1" applyBorder="1" applyAlignment="1">
      <alignment horizontal="right" vertical="center" wrapText="1" indent="3"/>
    </xf>
    <xf numFmtId="3" fontId="10" fillId="0" borderId="17" xfId="0" applyNumberFormat="1" applyFont="1" applyBorder="1" applyAlignment="1">
      <alignment horizontal="right" vertical="center" wrapText="1" indent="3"/>
    </xf>
    <xf numFmtId="2" fontId="0" fillId="0" borderId="0" xfId="0" applyNumberFormat="1" applyBorder="1" applyAlignment="1">
      <alignment/>
    </xf>
    <xf numFmtId="3" fontId="0" fillId="0" borderId="0" xfId="0" applyNumberFormat="1" applyAlignment="1">
      <alignment/>
    </xf>
    <xf numFmtId="3" fontId="0" fillId="0" borderId="10" xfId="0" applyNumberFormat="1" applyFont="1" applyBorder="1" applyAlignment="1">
      <alignment horizontal="right" vertical="center" wrapText="1" indent="4"/>
    </xf>
    <xf numFmtId="3" fontId="0" fillId="0" borderId="19" xfId="0" applyNumberFormat="1" applyFont="1" applyBorder="1" applyAlignment="1">
      <alignment horizontal="right" vertical="center" wrapText="1" indent="4"/>
    </xf>
    <xf numFmtId="3" fontId="0" fillId="0" borderId="20" xfId="0" applyNumberFormat="1" applyFont="1" applyBorder="1" applyAlignment="1">
      <alignment horizontal="right" vertical="center" wrapText="1" indent="4"/>
    </xf>
    <xf numFmtId="3" fontId="0" fillId="0" borderId="14" xfId="0" applyNumberFormat="1" applyFont="1" applyBorder="1" applyAlignment="1">
      <alignment horizontal="right" vertical="center" wrapText="1" indent="2"/>
    </xf>
    <xf numFmtId="3" fontId="0" fillId="0" borderId="14" xfId="0" applyNumberFormat="1" applyFont="1" applyFill="1" applyBorder="1" applyAlignment="1">
      <alignment horizontal="right" vertical="center" wrapText="1" indent="2"/>
    </xf>
    <xf numFmtId="3" fontId="10" fillId="0" borderId="17" xfId="0" applyNumberFormat="1" applyFont="1" applyFill="1" applyBorder="1" applyAlignment="1">
      <alignment horizontal="right" vertical="center" wrapText="1" indent="1"/>
    </xf>
    <xf numFmtId="3" fontId="0" fillId="0" borderId="14" xfId="0" applyNumberFormat="1" applyFont="1" applyBorder="1" applyAlignment="1">
      <alignment horizontal="right" vertical="center" wrapText="1" indent="4"/>
    </xf>
    <xf numFmtId="3" fontId="0" fillId="0" borderId="9" xfId="0" applyNumberFormat="1" applyFont="1" applyBorder="1" applyAlignment="1">
      <alignment horizontal="right" vertical="center" wrapText="1" indent="4"/>
    </xf>
    <xf numFmtId="3" fontId="0" fillId="0" borderId="15" xfId="0" applyNumberFormat="1" applyFont="1" applyBorder="1" applyAlignment="1">
      <alignment horizontal="right" vertical="center" wrapText="1" indent="4"/>
    </xf>
    <xf numFmtId="3" fontId="0" fillId="0" borderId="16" xfId="0" applyNumberFormat="1" applyFont="1" applyBorder="1" applyAlignment="1">
      <alignment horizontal="right" vertical="center" wrapText="1" indent="4"/>
    </xf>
    <xf numFmtId="3" fontId="0" fillId="0" borderId="21" xfId="0" applyNumberFormat="1" applyFont="1" applyBorder="1" applyAlignment="1">
      <alignment horizontal="right" vertical="center" wrapText="1" indent="4"/>
    </xf>
    <xf numFmtId="3" fontId="0" fillId="0" borderId="18" xfId="0" applyNumberFormat="1" applyFont="1" applyBorder="1" applyAlignment="1">
      <alignment horizontal="right" vertical="center" wrapText="1" indent="4"/>
    </xf>
    <xf numFmtId="3" fontId="10" fillId="0" borderId="23" xfId="0" applyNumberFormat="1" applyFont="1" applyFill="1" applyBorder="1" applyAlignment="1">
      <alignment horizontal="right" vertical="center" wrapText="1" indent="2"/>
    </xf>
    <xf numFmtId="3" fontId="10" fillId="0" borderId="14" xfId="0" applyNumberFormat="1" applyFont="1" applyBorder="1" applyAlignment="1">
      <alignment horizontal="right" vertical="center" indent="1"/>
    </xf>
    <xf numFmtId="4" fontId="0" fillId="0" borderId="24" xfId="0" applyNumberFormat="1" applyFont="1" applyBorder="1" applyAlignment="1">
      <alignment horizontal="center" vertical="center" wrapText="1"/>
    </xf>
    <xf numFmtId="3" fontId="0" fillId="0" borderId="25" xfId="0" applyNumberFormat="1" applyFont="1" applyBorder="1" applyAlignment="1">
      <alignment horizontal="right" vertical="center" wrapText="1" indent="1"/>
    </xf>
    <xf numFmtId="0" fontId="0" fillId="0" borderId="4" xfId="0" applyNumberFormat="1" applyFont="1" applyBorder="1" applyAlignment="1">
      <alignment horizontal="left" vertical="center" wrapText="1" indent="1"/>
    </xf>
    <xf numFmtId="0" fontId="0" fillId="0" borderId="6" xfId="0" applyNumberFormat="1" applyFont="1" applyBorder="1" applyAlignment="1">
      <alignment horizontal="left" vertical="center" wrapText="1" indent="1"/>
    </xf>
    <xf numFmtId="0" fontId="0" fillId="0" borderId="6" xfId="0" applyNumberFormat="1" applyFont="1" applyBorder="1" applyAlignment="1">
      <alignment horizontal="right" vertical="center" wrapText="1"/>
    </xf>
    <xf numFmtId="0" fontId="0" fillId="0" borderId="6" xfId="0" applyNumberFormat="1" applyFont="1" applyBorder="1" applyAlignment="1">
      <alignment horizontal="left" vertical="center" wrapText="1" indent="5"/>
    </xf>
    <xf numFmtId="0" fontId="0" fillId="0" borderId="26" xfId="0" applyNumberFormat="1" applyFont="1" applyBorder="1" applyAlignment="1">
      <alignment horizontal="left" vertical="center" wrapText="1" indent="1"/>
    </xf>
    <xf numFmtId="0" fontId="10" fillId="0" borderId="0" xfId="0" applyFont="1" applyFill="1" applyBorder="1" applyAlignment="1">
      <alignment horizontal="center" vertical="center" wrapText="1"/>
    </xf>
    <xf numFmtId="2" fontId="10" fillId="0" borderId="22" xfId="0" applyNumberFormat="1" applyFont="1" applyFill="1" applyBorder="1" applyAlignment="1">
      <alignment horizontal="center" vertical="center" wrapText="1"/>
    </xf>
    <xf numFmtId="3" fontId="10" fillId="0" borderId="22" xfId="0" applyNumberFormat="1" applyFont="1" applyBorder="1" applyAlignment="1">
      <alignment horizontal="right" vertical="center" wrapText="1" indent="4"/>
    </xf>
    <xf numFmtId="3" fontId="0" fillId="0" borderId="15" xfId="0" applyNumberFormat="1" applyFont="1" applyBorder="1" applyAlignment="1">
      <alignment horizontal="right" vertical="center" wrapText="1" indent="2"/>
    </xf>
    <xf numFmtId="3" fontId="0" fillId="0" borderId="21" xfId="0" applyNumberFormat="1" applyFont="1" applyBorder="1" applyAlignment="1">
      <alignment horizontal="right" vertical="center" wrapText="1" indent="2"/>
    </xf>
    <xf numFmtId="4" fontId="0" fillId="0" borderId="18" xfId="0" applyNumberFormat="1" applyFont="1" applyBorder="1" applyAlignment="1">
      <alignment horizontal="right" vertical="center" wrapText="1" indent="1"/>
    </xf>
    <xf numFmtId="3" fontId="0" fillId="0" borderId="27" xfId="0" applyNumberFormat="1" applyFont="1" applyBorder="1" applyAlignment="1">
      <alignment horizontal="right" vertical="center" wrapText="1" indent="1"/>
    </xf>
    <xf numFmtId="4" fontId="0" fillId="0" borderId="28" xfId="0" applyNumberFormat="1" applyFont="1" applyBorder="1" applyAlignment="1">
      <alignment horizontal="right" vertical="center" wrapText="1" indent="1"/>
    </xf>
    <xf numFmtId="4" fontId="0" fillId="0" borderId="16" xfId="0" applyNumberFormat="1" applyFont="1" applyBorder="1" applyAlignment="1">
      <alignment horizontal="right" vertical="center" wrapText="1" indent="1"/>
    </xf>
    <xf numFmtId="3" fontId="0" fillId="0" borderId="11" xfId="0" applyNumberFormat="1" applyFont="1" applyBorder="1" applyAlignment="1">
      <alignment horizontal="right" vertical="center" wrapText="1" indent="1"/>
    </xf>
    <xf numFmtId="3" fontId="0" fillId="0" borderId="28" xfId="0" applyNumberFormat="1" applyFont="1" applyBorder="1" applyAlignment="1">
      <alignment horizontal="right" vertical="center" wrapText="1" indent="1"/>
    </xf>
    <xf numFmtId="0" fontId="0" fillId="0" borderId="6" xfId="0" applyNumberFormat="1" applyFont="1" applyBorder="1" applyAlignment="1">
      <alignment horizontal="right" vertical="center" wrapText="1" indent="1"/>
    </xf>
    <xf numFmtId="4" fontId="0" fillId="0" borderId="5" xfId="0" applyNumberFormat="1" applyFont="1" applyBorder="1" applyAlignment="1">
      <alignment horizontal="center" vertical="center" wrapText="1"/>
    </xf>
    <xf numFmtId="3" fontId="0" fillId="0" borderId="9" xfId="0" applyNumberFormat="1" applyFont="1" applyFill="1" applyBorder="1" applyAlignment="1">
      <alignment horizontal="right" vertical="center" wrapText="1" indent="1"/>
    </xf>
    <xf numFmtId="3" fontId="0" fillId="0" borderId="9" xfId="0" applyNumberFormat="1" applyFont="1" applyFill="1" applyBorder="1" applyAlignment="1">
      <alignment horizontal="right" vertical="center" wrapText="1" indent="2"/>
    </xf>
    <xf numFmtId="3" fontId="0" fillId="0" borderId="16" xfId="0" applyNumberFormat="1" applyFont="1" applyFill="1" applyBorder="1" applyAlignment="1">
      <alignment horizontal="right" vertical="center" wrapText="1" indent="1"/>
    </xf>
    <xf numFmtId="3" fontId="0" fillId="0" borderId="16" xfId="0" applyNumberFormat="1" applyFont="1" applyFill="1" applyBorder="1" applyAlignment="1">
      <alignment horizontal="right" vertical="center" wrapText="1" indent="2"/>
    </xf>
    <xf numFmtId="3" fontId="0" fillId="0" borderId="18" xfId="0" applyNumberFormat="1" applyFont="1" applyFill="1" applyBorder="1" applyAlignment="1">
      <alignment horizontal="right" vertical="center" wrapText="1" indent="1"/>
    </xf>
    <xf numFmtId="3" fontId="0" fillId="0" borderId="18" xfId="0" applyNumberFormat="1" applyFont="1" applyFill="1" applyBorder="1" applyAlignment="1">
      <alignment horizontal="right" vertical="center" wrapText="1" indent="2"/>
    </xf>
    <xf numFmtId="3" fontId="10" fillId="0" borderId="13" xfId="0" applyNumberFormat="1" applyFont="1" applyFill="1" applyBorder="1" applyAlignment="1">
      <alignment horizontal="right" vertical="center" wrapText="1" indent="1"/>
    </xf>
    <xf numFmtId="3" fontId="10" fillId="0" borderId="13" xfId="0" applyNumberFormat="1" applyFont="1" applyFill="1" applyBorder="1" applyAlignment="1">
      <alignment horizontal="right" vertical="center" wrapText="1" indent="2"/>
    </xf>
    <xf numFmtId="3" fontId="1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3" fontId="10"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lignment vertical="center"/>
    </xf>
    <xf numFmtId="0" fontId="0" fillId="0" borderId="0" xfId="0" applyFill="1" applyAlignment="1">
      <alignment/>
    </xf>
    <xf numFmtId="0" fontId="1" fillId="0" borderId="0" xfId="0" applyFont="1" applyFill="1" applyBorder="1" applyAlignment="1">
      <alignment vertical="center"/>
    </xf>
    <xf numFmtId="0" fontId="0" fillId="0" borderId="0" xfId="0" applyFill="1" applyBorder="1" applyAlignment="1">
      <alignment/>
    </xf>
    <xf numFmtId="2" fontId="0" fillId="0" borderId="0" xfId="0" applyNumberFormat="1" applyFill="1" applyBorder="1" applyAlignment="1">
      <alignment/>
    </xf>
    <xf numFmtId="3" fontId="10" fillId="0" borderId="17" xfId="0" applyNumberFormat="1" applyFont="1" applyFill="1" applyBorder="1" applyAlignment="1">
      <alignment horizontal="right" vertical="center" wrapText="1" indent="2"/>
    </xf>
    <xf numFmtId="3" fontId="10" fillId="0" borderId="29" xfId="0" applyNumberFormat="1" applyFont="1" applyFill="1" applyBorder="1" applyAlignment="1">
      <alignment horizontal="right" vertical="center" wrapText="1" indent="2"/>
    </xf>
    <xf numFmtId="2" fontId="0" fillId="0" borderId="29" xfId="0" applyNumberFormat="1" applyFont="1" applyFill="1" applyBorder="1" applyAlignment="1">
      <alignment horizontal="center" vertical="center" wrapText="1"/>
    </xf>
    <xf numFmtId="0" fontId="0" fillId="0" borderId="0" xfId="0" applyFont="1" applyFill="1" applyAlignment="1">
      <alignment/>
    </xf>
    <xf numFmtId="3" fontId="0" fillId="0" borderId="0" xfId="0" applyNumberFormat="1" applyFill="1" applyAlignment="1">
      <alignment/>
    </xf>
    <xf numFmtId="0" fontId="0" fillId="0" borderId="28" xfId="0" applyFont="1" applyFill="1" applyBorder="1" applyAlignment="1">
      <alignment horizontal="center" vertical="center" wrapText="1"/>
    </xf>
    <xf numFmtId="0" fontId="10" fillId="0" borderId="30" xfId="0" applyFont="1" applyBorder="1" applyAlignment="1">
      <alignment horizontal="center" vertical="center" wrapText="1"/>
    </xf>
    <xf numFmtId="0" fontId="0" fillId="0" borderId="31" xfId="0" applyFont="1" applyBorder="1" applyAlignment="1">
      <alignment horizontal="center" vertical="center" wrapText="1"/>
    </xf>
    <xf numFmtId="3" fontId="0" fillId="0" borderId="9" xfId="0" applyNumberFormat="1" applyFont="1" applyBorder="1" applyAlignment="1">
      <alignment horizontal="center" vertical="center" wrapText="1"/>
    </xf>
    <xf numFmtId="3" fontId="10" fillId="0" borderId="17" xfId="0" applyNumberFormat="1" applyFont="1" applyBorder="1" applyAlignment="1">
      <alignment horizontal="center" vertical="center" wrapText="1"/>
    </xf>
    <xf numFmtId="3" fontId="0" fillId="0" borderId="32" xfId="0" applyNumberFormat="1" applyFont="1" applyBorder="1" applyAlignment="1">
      <alignment horizontal="right" vertical="center" wrapText="1" indent="3"/>
    </xf>
    <xf numFmtId="3" fontId="0" fillId="0" borderId="33" xfId="0" applyNumberFormat="1" applyFont="1" applyBorder="1" applyAlignment="1">
      <alignment horizontal="right" vertical="center" wrapText="1" indent="3"/>
    </xf>
    <xf numFmtId="3" fontId="0" fillId="0" borderId="34" xfId="0" applyNumberFormat="1" applyFont="1" applyBorder="1" applyAlignment="1">
      <alignment horizontal="right" vertical="center" wrapText="1" indent="3"/>
    </xf>
    <xf numFmtId="0" fontId="10" fillId="0" borderId="35"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6" xfId="0" applyFont="1" applyBorder="1" applyAlignment="1">
      <alignment horizontal="center" vertical="center" wrapText="1"/>
    </xf>
    <xf numFmtId="3" fontId="10" fillId="0" borderId="37" xfId="0" applyNumberFormat="1" applyFont="1" applyBorder="1" applyAlignment="1">
      <alignment horizontal="right" vertical="center" wrapText="1" indent="3"/>
    </xf>
    <xf numFmtId="3" fontId="10" fillId="0" borderId="13" xfId="0" applyNumberFormat="1" applyFont="1" applyBorder="1" applyAlignment="1">
      <alignment horizontal="right" vertical="center" wrapText="1" indent="3"/>
    </xf>
    <xf numFmtId="0" fontId="10" fillId="0" borderId="2" xfId="0" applyNumberFormat="1" applyFont="1" applyFill="1" applyBorder="1" applyAlignment="1">
      <alignment horizontal="center" vertical="center" wrapText="1"/>
    </xf>
    <xf numFmtId="3" fontId="0" fillId="0" borderId="9" xfId="0" applyNumberFormat="1" applyFont="1" applyFill="1" applyBorder="1" applyAlignment="1">
      <alignment horizontal="right" vertical="center" indent="1"/>
    </xf>
    <xf numFmtId="3" fontId="0" fillId="0" borderId="16" xfId="0" applyNumberFormat="1" applyFont="1" applyFill="1" applyBorder="1" applyAlignment="1">
      <alignment horizontal="right" vertical="center" indent="1"/>
    </xf>
    <xf numFmtId="3" fontId="10" fillId="0" borderId="17" xfId="0" applyNumberFormat="1" applyFont="1" applyFill="1" applyBorder="1" applyAlignment="1">
      <alignment horizontal="right" vertical="center" indent="1"/>
    </xf>
    <xf numFmtId="0" fontId="10" fillId="0" borderId="5"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indent="1"/>
    </xf>
    <xf numFmtId="3" fontId="0" fillId="0" borderId="19" xfId="0" applyNumberFormat="1" applyFont="1" applyFill="1" applyBorder="1" applyAlignment="1">
      <alignment horizontal="right" vertical="center" indent="1"/>
    </xf>
    <xf numFmtId="3" fontId="10" fillId="0" borderId="22" xfId="0" applyNumberFormat="1" applyFont="1" applyFill="1" applyBorder="1" applyAlignment="1">
      <alignment horizontal="right" vertical="center" indent="1"/>
    </xf>
    <xf numFmtId="3" fontId="10" fillId="0" borderId="10" xfId="0" applyNumberFormat="1" applyFont="1" applyFill="1" applyBorder="1" applyAlignment="1">
      <alignment horizontal="right" vertical="center" indent="1"/>
    </xf>
    <xf numFmtId="0" fontId="10" fillId="0" borderId="4" xfId="0" applyFont="1" applyFill="1" applyBorder="1" applyAlignment="1">
      <alignment horizontal="center" vertical="center" wrapText="1"/>
    </xf>
    <xf numFmtId="49" fontId="0" fillId="0" borderId="28" xfId="0" applyNumberFormat="1" applyFont="1" applyBorder="1" applyAlignment="1">
      <alignment horizontal="center" vertical="center" wrapText="1"/>
    </xf>
    <xf numFmtId="4" fontId="0" fillId="0" borderId="28"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2" fillId="0" borderId="0" xfId="0" applyFont="1" applyFill="1" applyAlignment="1">
      <alignment/>
    </xf>
    <xf numFmtId="0" fontId="0" fillId="0" borderId="0" xfId="0" applyBorder="1" applyAlignment="1">
      <alignment horizontal="center" vertical="center"/>
    </xf>
    <xf numFmtId="3" fontId="0" fillId="0" borderId="32" xfId="0" applyNumberFormat="1" applyFont="1" applyBorder="1" applyAlignment="1">
      <alignment horizontal="right" vertical="center" wrapText="1" indent="2"/>
    </xf>
    <xf numFmtId="3" fontId="0" fillId="0" borderId="33" xfId="0" applyNumberFormat="1" applyFont="1" applyBorder="1" applyAlignment="1">
      <alignment horizontal="right" vertical="center" wrapText="1" indent="2"/>
    </xf>
    <xf numFmtId="3" fontId="0" fillId="0" borderId="34" xfId="0" applyNumberFormat="1" applyFont="1" applyBorder="1" applyAlignment="1">
      <alignment horizontal="right" vertical="center" wrapText="1" indent="2"/>
    </xf>
    <xf numFmtId="0" fontId="2" fillId="0" borderId="38" xfId="0" applyFont="1" applyBorder="1" applyAlignment="1">
      <alignment wrapText="1"/>
    </xf>
    <xf numFmtId="0" fontId="1" fillId="0" borderId="38" xfId="0" applyFont="1" applyBorder="1" applyAlignment="1">
      <alignment wrapText="1"/>
    </xf>
    <xf numFmtId="3" fontId="0" fillId="0" borderId="39" xfId="0" applyNumberFormat="1" applyFont="1" applyBorder="1" applyAlignment="1">
      <alignment horizontal="right" vertical="center" wrapText="1" indent="1"/>
    </xf>
    <xf numFmtId="3" fontId="0" fillId="0" borderId="39" xfId="0" applyNumberFormat="1" applyFont="1" applyBorder="1" applyAlignment="1">
      <alignment horizontal="right" vertical="center" wrapText="1" indent="2"/>
    </xf>
    <xf numFmtId="3" fontId="0" fillId="0" borderId="32" xfId="0" applyNumberFormat="1" applyFont="1" applyBorder="1" applyAlignment="1">
      <alignment horizontal="right" vertical="center" wrapText="1" indent="1"/>
    </xf>
    <xf numFmtId="3" fontId="0" fillId="0" borderId="33" xfId="0" applyNumberFormat="1" applyFont="1" applyBorder="1" applyAlignment="1">
      <alignment horizontal="right" vertical="center" wrapText="1" indent="1"/>
    </xf>
    <xf numFmtId="3" fontId="0" fillId="0" borderId="34" xfId="0" applyNumberFormat="1" applyFont="1" applyBorder="1" applyAlignment="1">
      <alignment horizontal="right" vertical="center" wrapText="1" indent="1"/>
    </xf>
    <xf numFmtId="3" fontId="0" fillId="0" borderId="40" xfId="0" applyNumberFormat="1" applyFont="1" applyBorder="1" applyAlignment="1">
      <alignment horizontal="right" vertical="center" wrapText="1" indent="2"/>
    </xf>
    <xf numFmtId="3" fontId="0" fillId="0" borderId="2" xfId="0" applyNumberFormat="1" applyFont="1" applyBorder="1" applyAlignment="1">
      <alignment horizontal="right" vertical="center" wrapText="1" indent="2"/>
    </xf>
    <xf numFmtId="3" fontId="0" fillId="0" borderId="5" xfId="0" applyNumberFormat="1" applyFont="1" applyBorder="1" applyAlignment="1">
      <alignment horizontal="right" vertical="center" wrapText="1" indent="2"/>
    </xf>
    <xf numFmtId="3" fontId="10" fillId="0" borderId="28" xfId="0" applyNumberFormat="1" applyFont="1" applyBorder="1" applyAlignment="1">
      <alignment horizontal="right" vertical="center" wrapText="1" indent="2"/>
    </xf>
    <xf numFmtId="3" fontId="10" fillId="0" borderId="41" xfId="0" applyNumberFormat="1" applyFont="1" applyBorder="1" applyAlignment="1">
      <alignment horizontal="right" vertical="center" wrapText="1" indent="2"/>
    </xf>
    <xf numFmtId="3" fontId="10" fillId="0" borderId="28" xfId="0" applyNumberFormat="1" applyFont="1" applyBorder="1" applyAlignment="1">
      <alignment horizontal="right" vertical="center" wrapText="1" indent="1"/>
    </xf>
    <xf numFmtId="3" fontId="10" fillId="0" borderId="17" xfId="0" applyNumberFormat="1" applyFont="1" applyBorder="1" applyAlignment="1">
      <alignment horizontal="right" vertical="center" wrapText="1" indent="4"/>
    </xf>
    <xf numFmtId="3" fontId="0" fillId="0" borderId="9" xfId="0" applyNumberFormat="1" applyFont="1" applyFill="1" applyBorder="1" applyAlignment="1">
      <alignment horizontal="right" vertical="center" wrapText="1" indent="4"/>
    </xf>
    <xf numFmtId="3" fontId="0" fillId="0" borderId="10" xfId="0" applyNumberFormat="1" applyFont="1" applyFill="1" applyBorder="1" applyAlignment="1">
      <alignment horizontal="right" vertical="center" wrapText="1" indent="4"/>
    </xf>
    <xf numFmtId="3" fontId="0" fillId="0" borderId="16" xfId="0" applyNumberFormat="1" applyFont="1" applyFill="1" applyBorder="1" applyAlignment="1">
      <alignment horizontal="right" vertical="center" wrapText="1" indent="4"/>
    </xf>
    <xf numFmtId="3" fontId="0" fillId="0" borderId="19" xfId="0" applyNumberFormat="1" applyFont="1" applyFill="1" applyBorder="1" applyAlignment="1">
      <alignment horizontal="right" vertical="center" wrapText="1" indent="4"/>
    </xf>
    <xf numFmtId="3" fontId="0" fillId="0" borderId="18" xfId="0" applyNumberFormat="1" applyFont="1" applyFill="1" applyBorder="1" applyAlignment="1">
      <alignment horizontal="right" vertical="center" wrapText="1" indent="4"/>
    </xf>
    <xf numFmtId="3" fontId="0" fillId="0" borderId="20" xfId="0" applyNumberFormat="1" applyFont="1" applyFill="1" applyBorder="1" applyAlignment="1">
      <alignment horizontal="right" vertical="center" wrapText="1" indent="4"/>
    </xf>
    <xf numFmtId="3" fontId="10" fillId="0" borderId="17" xfId="0" applyNumberFormat="1" applyFont="1" applyFill="1" applyBorder="1" applyAlignment="1">
      <alignment horizontal="right" vertical="center" wrapText="1" indent="4"/>
    </xf>
    <xf numFmtId="3" fontId="10" fillId="0" borderId="22" xfId="0" applyNumberFormat="1" applyFont="1" applyFill="1" applyBorder="1" applyAlignment="1">
      <alignment horizontal="right" vertical="center" wrapText="1" indent="4"/>
    </xf>
    <xf numFmtId="0" fontId="10" fillId="0" borderId="0" xfId="0" applyFont="1" applyAlignment="1">
      <alignment horizontal="left" vertical="center" wrapText="1"/>
    </xf>
    <xf numFmtId="3" fontId="0" fillId="0" borderId="14" xfId="0" applyNumberFormat="1" applyFont="1" applyFill="1" applyBorder="1" applyAlignment="1">
      <alignment horizontal="right" vertical="center" wrapText="1" indent="3"/>
    </xf>
    <xf numFmtId="3" fontId="0" fillId="0" borderId="9" xfId="0" applyNumberFormat="1" applyFont="1" applyFill="1" applyBorder="1" applyAlignment="1">
      <alignment horizontal="right" vertical="center" wrapText="1" indent="3"/>
    </xf>
    <xf numFmtId="3" fontId="0" fillId="0" borderId="15" xfId="0" applyNumberFormat="1" applyFont="1" applyFill="1" applyBorder="1" applyAlignment="1">
      <alignment horizontal="right" vertical="center" wrapText="1" indent="3"/>
    </xf>
    <xf numFmtId="3" fontId="0" fillId="0" borderId="16" xfId="0" applyNumberFormat="1" applyFont="1" applyFill="1" applyBorder="1" applyAlignment="1">
      <alignment horizontal="right" vertical="center" wrapText="1" indent="3"/>
    </xf>
    <xf numFmtId="3" fontId="0" fillId="0" borderId="21" xfId="0" applyNumberFormat="1" applyFont="1" applyFill="1" applyBorder="1" applyAlignment="1">
      <alignment horizontal="right" vertical="center" wrapText="1" indent="3"/>
    </xf>
    <xf numFmtId="3" fontId="0" fillId="0" borderId="18" xfId="0" applyNumberFormat="1" applyFont="1" applyFill="1" applyBorder="1" applyAlignment="1">
      <alignment horizontal="right" vertical="center" wrapText="1" indent="3"/>
    </xf>
    <xf numFmtId="3" fontId="10" fillId="0" borderId="17" xfId="0" applyNumberFormat="1" applyFont="1" applyFill="1" applyBorder="1" applyAlignment="1">
      <alignment horizontal="right" vertical="center" wrapText="1" indent="3"/>
    </xf>
    <xf numFmtId="3" fontId="0" fillId="0" borderId="1" xfId="0" applyNumberFormat="1" applyFont="1" applyBorder="1" applyAlignment="1">
      <alignment horizontal="right" vertical="center" wrapText="1" indent="1"/>
    </xf>
    <xf numFmtId="4" fontId="0" fillId="0" borderId="2" xfId="0" applyNumberFormat="1" applyFont="1" applyBorder="1" applyAlignment="1">
      <alignment horizontal="right" vertical="center" wrapText="1" indent="1"/>
    </xf>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4" fontId="10" fillId="0" borderId="22" xfId="0" applyNumberFormat="1" applyFont="1" applyBorder="1" applyAlignment="1">
      <alignment horizontal="center" vertical="center" wrapText="1"/>
    </xf>
    <xf numFmtId="4" fontId="0" fillId="0" borderId="10" xfId="0" applyNumberFormat="1" applyFont="1" applyBorder="1" applyAlignment="1">
      <alignment horizontal="center" vertical="center" wrapText="1"/>
    </xf>
    <xf numFmtId="4" fontId="0" fillId="0" borderId="19" xfId="0" applyNumberFormat="1" applyFont="1" applyBorder="1" applyAlignment="1">
      <alignment horizontal="center" vertical="center" wrapText="1"/>
    </xf>
    <xf numFmtId="4" fontId="0" fillId="0" borderId="20" xfId="0" applyNumberFormat="1" applyFont="1" applyBorder="1" applyAlignment="1">
      <alignment horizontal="center" vertical="center" wrapText="1"/>
    </xf>
    <xf numFmtId="49" fontId="12" fillId="0" borderId="0" xfId="0" applyNumberFormat="1" applyFont="1" applyBorder="1" applyAlignment="1">
      <alignment vertical="center" wrapText="1"/>
    </xf>
    <xf numFmtId="0" fontId="0" fillId="0" borderId="28" xfId="0" applyFont="1" applyBorder="1" applyAlignment="1">
      <alignment horizontal="center" vertical="center" wrapText="1"/>
    </xf>
    <xf numFmtId="0" fontId="0" fillId="0" borderId="0" xfId="0"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left" vertical="center" wrapText="1" indent="4"/>
    </xf>
    <xf numFmtId="0" fontId="0" fillId="0" borderId="0" xfId="0" applyAlignment="1">
      <alignment horizontal="left" vertical="center" wrapText="1" indent="4"/>
    </xf>
    <xf numFmtId="0" fontId="0" fillId="0" borderId="0" xfId="0" applyFont="1" applyAlignment="1">
      <alignment horizontal="left" vertical="center" wrapText="1" indent="6"/>
    </xf>
    <xf numFmtId="0" fontId="0" fillId="0" borderId="0" xfId="0" applyFont="1" applyAlignment="1">
      <alignment horizontal="left" vertical="center" wrapText="1" indent="10"/>
    </xf>
    <xf numFmtId="3" fontId="0" fillId="0" borderId="25" xfId="0" applyNumberFormat="1" applyFont="1" applyBorder="1" applyAlignment="1">
      <alignment horizontal="right" vertical="center" indent="1"/>
    </xf>
    <xf numFmtId="0" fontId="0" fillId="0" borderId="29" xfId="0" applyBorder="1" applyAlignment="1">
      <alignment/>
    </xf>
    <xf numFmtId="3" fontId="0" fillId="0" borderId="40" xfId="0" applyNumberFormat="1" applyFont="1" applyFill="1" applyBorder="1" applyAlignment="1">
      <alignment horizontal="right" vertical="center" indent="1"/>
    </xf>
    <xf numFmtId="3" fontId="0" fillId="0" borderId="20" xfId="0" applyNumberFormat="1" applyFont="1" applyFill="1" applyBorder="1" applyAlignment="1">
      <alignment horizontal="right" vertical="center" indent="1"/>
    </xf>
    <xf numFmtId="3" fontId="0" fillId="0" borderId="10" xfId="0" applyNumberFormat="1" applyFont="1" applyBorder="1" applyAlignment="1">
      <alignment horizontal="right" vertical="center" indent="1"/>
    </xf>
    <xf numFmtId="3" fontId="0" fillId="0" borderId="12" xfId="0" applyNumberFormat="1" applyFont="1" applyBorder="1" applyAlignment="1">
      <alignment horizontal="right" vertical="center" indent="1"/>
    </xf>
    <xf numFmtId="3" fontId="0" fillId="0" borderId="11" xfId="0" applyNumberFormat="1" applyFont="1" applyBorder="1" applyAlignment="1">
      <alignment horizontal="right" vertical="center" indent="1"/>
    </xf>
    <xf numFmtId="3" fontId="0" fillId="0" borderId="40" xfId="0" applyNumberFormat="1" applyFont="1" applyBorder="1" applyAlignment="1">
      <alignment horizontal="right" vertical="center" indent="1"/>
    </xf>
    <xf numFmtId="3" fontId="0" fillId="0" borderId="41" xfId="0" applyNumberFormat="1" applyFont="1" applyBorder="1" applyAlignment="1">
      <alignment horizontal="right" vertical="center" indent="1"/>
    </xf>
    <xf numFmtId="3" fontId="0" fillId="0" borderId="5" xfId="0" applyNumberFormat="1" applyFont="1" applyBorder="1" applyAlignment="1">
      <alignment horizontal="right" vertical="center" indent="1"/>
    </xf>
    <xf numFmtId="3" fontId="0" fillId="0" borderId="27" xfId="0" applyNumberFormat="1" applyFont="1" applyBorder="1" applyAlignment="1">
      <alignment horizontal="right" vertical="center" indent="1"/>
    </xf>
    <xf numFmtId="4" fontId="0" fillId="0" borderId="18" xfId="0" applyNumberFormat="1" applyFont="1" applyBorder="1" applyAlignment="1">
      <alignment horizontal="center" vertical="center" wrapText="1"/>
    </xf>
    <xf numFmtId="4" fontId="0" fillId="0" borderId="2" xfId="0" applyNumberFormat="1" applyFont="1" applyBorder="1" applyAlignment="1">
      <alignment horizontal="center" vertical="center" wrapText="1"/>
    </xf>
    <xf numFmtId="3" fontId="0" fillId="0" borderId="5" xfId="0" applyNumberFormat="1" applyFont="1" applyFill="1" applyBorder="1" applyAlignment="1">
      <alignment horizontal="right" vertical="center" indent="1"/>
    </xf>
    <xf numFmtId="3" fontId="0" fillId="0" borderId="27" xfId="0" applyNumberFormat="1" applyFont="1" applyBorder="1" applyAlignment="1">
      <alignment horizontal="right" vertical="center" wrapText="1" indent="2"/>
    </xf>
    <xf numFmtId="3" fontId="10" fillId="0" borderId="23" xfId="0" applyNumberFormat="1" applyFont="1" applyBorder="1" applyAlignment="1">
      <alignment horizontal="right" vertical="center" wrapText="1" indent="2"/>
    </xf>
    <xf numFmtId="3" fontId="13" fillId="0" borderId="16" xfId="0" applyNumberFormat="1" applyFont="1" applyBorder="1" applyAlignment="1">
      <alignment horizontal="right" vertical="center" wrapText="1" indent="1"/>
    </xf>
    <xf numFmtId="10" fontId="5" fillId="0" borderId="16" xfId="0" applyNumberFormat="1" applyFont="1" applyBorder="1" applyAlignment="1">
      <alignment horizontal="right" vertical="center" wrapText="1" indent="1"/>
    </xf>
    <xf numFmtId="0" fontId="5" fillId="0" borderId="0" xfId="0" applyFont="1" applyAlignment="1">
      <alignment/>
    </xf>
    <xf numFmtId="3" fontId="10" fillId="0" borderId="13" xfId="0" applyNumberFormat="1" applyFont="1" applyBorder="1" applyAlignment="1">
      <alignment horizontal="right" vertical="center" wrapText="1" indent="1"/>
    </xf>
    <xf numFmtId="3" fontId="0" fillId="0" borderId="33" xfId="0" applyNumberFormat="1" applyFont="1" applyFill="1" applyBorder="1" applyAlignment="1">
      <alignment horizontal="right" vertical="center" wrapText="1" indent="1"/>
    </xf>
    <xf numFmtId="3" fontId="0" fillId="0" borderId="19" xfId="0" applyNumberFormat="1" applyFont="1" applyFill="1" applyBorder="1" applyAlignment="1">
      <alignment horizontal="right" vertical="center" wrapText="1" indent="2"/>
    </xf>
    <xf numFmtId="0" fontId="10" fillId="0" borderId="0" xfId="0" applyFont="1" applyAlignment="1">
      <alignment horizontal="center" vertical="center"/>
    </xf>
    <xf numFmtId="0" fontId="10" fillId="0" borderId="16"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2" xfId="0" applyFont="1" applyBorder="1" applyAlignment="1">
      <alignment horizontal="center" vertical="center" wrapText="1"/>
    </xf>
    <xf numFmtId="0" fontId="5" fillId="0" borderId="33"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left" vertical="center" indent="1"/>
    </xf>
    <xf numFmtId="0" fontId="5" fillId="0" borderId="16" xfId="0" applyFont="1" applyBorder="1" applyAlignment="1">
      <alignment horizontal="left" vertical="center" wrapText="1" inden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4"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0" fontId="10" fillId="0" borderId="26" xfId="0" applyNumberFormat="1" applyFont="1" applyBorder="1" applyAlignment="1">
      <alignment horizontal="center" vertical="center" wrapText="1"/>
    </xf>
    <xf numFmtId="0" fontId="10" fillId="0" borderId="43" xfId="0" applyNumberFormat="1" applyFont="1" applyBorder="1" applyAlignment="1">
      <alignment horizontal="center" vertical="center" wrapText="1"/>
    </xf>
    <xf numFmtId="0" fontId="10" fillId="0" borderId="40" xfId="0" applyNumberFormat="1" applyFont="1" applyBorder="1" applyAlignment="1">
      <alignment horizontal="center" vertical="center" wrapText="1"/>
    </xf>
    <xf numFmtId="0" fontId="10" fillId="0" borderId="15" xfId="0" applyNumberFormat="1" applyFont="1" applyBorder="1" applyAlignment="1">
      <alignment horizontal="center" vertical="center" wrapText="1"/>
    </xf>
    <xf numFmtId="0" fontId="10" fillId="0" borderId="16" xfId="0" applyNumberFormat="1" applyFont="1" applyBorder="1" applyAlignment="1">
      <alignment horizontal="center" vertical="center" wrapText="1"/>
    </xf>
    <xf numFmtId="0" fontId="10" fillId="0" borderId="19" xfId="0" applyNumberFormat="1" applyFont="1" applyBorder="1" applyAlignment="1">
      <alignment horizontal="center" vertical="center" wrapText="1"/>
    </xf>
    <xf numFmtId="0" fontId="10" fillId="0" borderId="39"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0" fillId="0" borderId="44" xfId="0" applyFont="1" applyBorder="1" applyAlignment="1">
      <alignment horizontal="center" vertical="center"/>
    </xf>
    <xf numFmtId="0" fontId="10" fillId="0" borderId="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4" xfId="0" applyFont="1" applyBorder="1" applyAlignment="1">
      <alignment horizontal="left" vertical="center" wrapText="1"/>
    </xf>
    <xf numFmtId="0" fontId="10" fillId="0" borderId="0" xfId="0" applyFont="1" applyAlignment="1">
      <alignment horizontal="left"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0" fillId="0" borderId="0" xfId="0" applyFont="1" applyBorder="1" applyAlignment="1">
      <alignment horizontal="center"/>
    </xf>
    <xf numFmtId="0" fontId="10" fillId="0" borderId="7" xfId="0" applyFont="1" applyBorder="1" applyAlignment="1">
      <alignment horizontal="center" vertical="center" wrapText="1"/>
    </xf>
    <xf numFmtId="0" fontId="0" fillId="0" borderId="44" xfId="0" applyFont="1" applyBorder="1" applyAlignment="1">
      <alignment horizontal="center"/>
    </xf>
    <xf numFmtId="0" fontId="10" fillId="0" borderId="59"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Font="1" applyBorder="1" applyAlignment="1">
      <alignment horizontal="center" vertical="center"/>
    </xf>
    <xf numFmtId="0" fontId="10" fillId="0" borderId="8"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10" fillId="0" borderId="0" xfId="0" applyFont="1" applyFill="1" applyAlignment="1">
      <alignment horizontal="center" vertical="center" wrapText="1"/>
    </xf>
    <xf numFmtId="0" fontId="0" fillId="0" borderId="0"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0" fillId="0" borderId="0" xfId="0" applyFont="1" applyBorder="1" applyAlignment="1">
      <alignment horizontal="center"/>
    </xf>
    <xf numFmtId="0" fontId="10" fillId="0" borderId="6" xfId="0" applyFont="1" applyFill="1" applyBorder="1" applyAlignment="1">
      <alignment horizontal="center" vertical="center" wrapText="1"/>
    </xf>
    <xf numFmtId="0" fontId="0" fillId="0" borderId="0" xfId="0" applyAlignment="1">
      <alignment horizontal="center"/>
    </xf>
    <xf numFmtId="49" fontId="12" fillId="0" borderId="0" xfId="0" applyNumberFormat="1" applyFont="1" applyAlignment="1">
      <alignment horizontal="left" vertical="center" wrapText="1" indent="1"/>
    </xf>
    <xf numFmtId="49" fontId="12" fillId="0" borderId="0" xfId="0" applyNumberFormat="1" applyFont="1" applyBorder="1" applyAlignment="1">
      <alignment horizontal="left" vertical="center" wrapText="1"/>
    </xf>
    <xf numFmtId="0" fontId="0" fillId="0" borderId="1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0" xfId="0" applyFill="1" applyAlignment="1">
      <alignment horizontal="center"/>
    </xf>
    <xf numFmtId="49" fontId="12" fillId="0" borderId="0" xfId="0" applyNumberFormat="1" applyFont="1" applyFill="1" applyAlignment="1">
      <alignment horizontal="left" vertical="center" wrapText="1" indent="1"/>
    </xf>
    <xf numFmtId="49" fontId="12" fillId="0" borderId="0"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center"/>
    </xf>
    <xf numFmtId="49" fontId="0" fillId="0" borderId="29" xfId="0" applyNumberFormat="1" applyFont="1" applyBorder="1" applyAlignment="1">
      <alignment horizontal="left"/>
    </xf>
    <xf numFmtId="0" fontId="10" fillId="0" borderId="44" xfId="0" applyFont="1" applyBorder="1" applyAlignment="1">
      <alignment horizontal="center" vertical="center"/>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latin typeface="Arial"/>
                <a:ea typeface="Arial"/>
                <a:cs typeface="Arial"/>
              </a:rPr>
              <a:t>Podiel spôsobu vybavovania z celkového počtu  
vybavených vecí C na súdoch SR za rok 2007</a:t>
            </a:r>
          </a:p>
        </c:rich>
      </c:tx>
      <c:layout>
        <c:manualLayout>
          <c:xMode val="factor"/>
          <c:yMode val="factor"/>
          <c:x val="0"/>
          <c:y val="0.042"/>
        </c:manualLayout>
      </c:layout>
      <c:spPr>
        <a:noFill/>
        <a:ln>
          <a:noFill/>
        </a:ln>
      </c:spPr>
    </c:title>
    <c:view3D>
      <c:rotX val="20"/>
      <c:hPercent val="100"/>
      <c:rotY val="130"/>
      <c:depthPercent val="100"/>
      <c:rAngAx val="1"/>
    </c:view3D>
    <c:plotArea>
      <c:layout>
        <c:manualLayout>
          <c:xMode val="edge"/>
          <c:yMode val="edge"/>
          <c:x val="0.141"/>
          <c:y val="0.25775"/>
          <c:w val="0.6865"/>
          <c:h val="0.59425"/>
        </c:manualLayout>
      </c:layout>
      <c:pie3DChart>
        <c:varyColors val="1"/>
        <c:ser>
          <c:idx val="0"/>
          <c:order val="0"/>
          <c:spPr>
            <a:pattFill prst="lgConfetti">
              <a:fgClr>
                <a:srgbClr val="008000"/>
              </a:fgClr>
              <a:bgClr>
                <a:srgbClr val="FFFFFF"/>
              </a:bgClr>
            </a:pattFill>
          </c:spPr>
          <c:explosion val="25"/>
          <c:extLst>
            <c:ext xmlns:c14="http://schemas.microsoft.com/office/drawing/2007/8/2/chart" uri="{6F2FDCE9-48DA-4B69-8628-5D25D57E5C99}">
              <c14:invertSolidFillFmt>
                <c14:spPr>
                  <a:solidFill>
                    <a:srgbClr val="FFFFFF"/>
                  </a:solidFill>
                </c14:spPr>
              </c14:invertSolidFillFmt>
            </c:ext>
          </c:extLst>
          <c:dPt>
            <c:idx val="0"/>
            <c:spPr>
              <a:pattFill prst="dkDnDiag">
                <a:fgClr>
                  <a:srgbClr val="FF0000"/>
                </a:fgClr>
                <a:bgClr>
                  <a:srgbClr val="FFFFFF"/>
                </a:bgClr>
              </a:pattFill>
              <a:ln w="12700">
                <a:solidFill>
                  <a:srgbClr val="FFFFFF"/>
                </a:solidFill>
              </a:ln>
            </c:spPr>
          </c:dPt>
          <c:dPt>
            <c:idx val="1"/>
            <c:spPr>
              <a:pattFill prst="shingle">
                <a:fgClr>
                  <a:srgbClr val="FFFFFF"/>
                </a:fgClr>
                <a:bgClr>
                  <a:srgbClr val="CC99FF"/>
                </a:bgClr>
              </a:pattFill>
              <a:ln w="12700">
                <a:solidFill>
                  <a:srgbClr val="FFFFFF"/>
                </a:solidFill>
              </a:ln>
            </c:spPr>
          </c:dPt>
          <c:dPt>
            <c:idx val="2"/>
            <c:spPr>
              <a:pattFill prst="diagBrick">
                <a:fgClr>
                  <a:srgbClr val="FFFFFF"/>
                </a:fgClr>
                <a:bgClr>
                  <a:srgbClr val="FFCC00"/>
                </a:bgClr>
              </a:pattFill>
              <a:ln w="12700">
                <a:solidFill>
                  <a:srgbClr val="FFFFFF"/>
                </a:solidFill>
              </a:ln>
            </c:spPr>
          </c:dPt>
          <c:dPt>
            <c:idx val="3"/>
            <c:spPr>
              <a:pattFill prst="sphere">
                <a:fgClr>
                  <a:srgbClr val="3366FF"/>
                </a:fgClr>
                <a:bgClr>
                  <a:srgbClr val="FFFFFF"/>
                </a:bgClr>
              </a:pattFill>
              <a:ln w="12700">
                <a:solidFill>
                  <a:srgbClr val="FFFFFF"/>
                </a:solidFill>
              </a:ln>
            </c:spPr>
          </c:dPt>
          <c:dPt>
            <c:idx val="4"/>
            <c:spPr>
              <a:pattFill prst="pct30">
                <a:fgClr>
                  <a:srgbClr val="00FF00"/>
                </a:fgClr>
                <a:bgClr>
                  <a:srgbClr val="FFFFFF"/>
                </a:bgClr>
              </a:pattFill>
              <a:ln w="12700">
                <a:solidFill>
                  <a:srgbClr val="FFFFFF"/>
                </a:solidFill>
              </a:ln>
            </c:spPr>
          </c:dPt>
          <c:dLbls>
            <c:dLbl>
              <c:idx val="0"/>
              <c:layout>
                <c:manualLayout>
                  <c:x val="0"/>
                  <c:y val="0"/>
                </c:manualLayout>
              </c:layout>
              <c:tx>
                <c:rich>
                  <a:bodyPr vert="horz" rot="0" anchor="ctr"/>
                  <a:lstStyle/>
                  <a:p>
                    <a:pPr algn="ctr">
                      <a:defRPr/>
                    </a:pPr>
                    <a:r>
                      <a:rPr lang="en-US" cap="none" sz="800" b="0" i="0" u="none" baseline="0">
                        <a:latin typeface="Arial"/>
                        <a:ea typeface="Arial"/>
                        <a:cs typeface="Arial"/>
                      </a:rPr>
                      <a:t>návrh zamietnutý
10 027
11,73%</a:t>
                    </a:r>
                  </a:p>
                </c:rich>
              </c:tx>
              <c:numFmt formatCode="General" sourceLinked="1"/>
              <c:spPr>
                <a:solidFill>
                  <a:srgbClr val="FFFFFF"/>
                </a:solidFill>
                <a:ln w="3175">
                  <a:noFill/>
                </a:ln>
                <a:effectLst>
                  <a:outerShdw dist="35921" dir="2700000" algn="br">
                    <a:prstClr val="black"/>
                  </a:outerShdw>
                </a:effectLst>
              </c:spPr>
              <c:showLegendKey val="0"/>
              <c:showVal val="1"/>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latin typeface="Arial"/>
                        <a:ea typeface="Arial"/>
                        <a:cs typeface="Arial"/>
                      </a:rPr>
                      <a:t>iné
6 957
8,14%</a:t>
                    </a:r>
                  </a:p>
                </c:rich>
              </c:tx>
              <c:numFmt formatCode="General" sourceLinked="1"/>
              <c:spPr>
                <a:solidFill>
                  <a:srgbClr val="FFFFFF"/>
                </a:solidFill>
                <a:ln w="3175">
                  <a:noFill/>
                </a:ln>
                <a:effectLst>
                  <a:outerShdw dist="35921" dir="2700000" algn="br">
                    <a:prstClr val="black"/>
                  </a:outerShdw>
                </a:effectLst>
              </c:spPr>
              <c:showLegendKey val="0"/>
              <c:showVal val="1"/>
              <c:showBubbleSize val="0"/>
              <c:showCatName val="1"/>
              <c:showSerName val="0"/>
              <c:showPercent val="1"/>
            </c:dLbl>
            <c:dLbl>
              <c:idx val="2"/>
              <c:layout>
                <c:manualLayout>
                  <c:x val="0"/>
                  <c:y val="0"/>
                </c:manualLayout>
              </c:layout>
              <c:tx>
                <c:rich>
                  <a:bodyPr vert="horz" rot="0" anchor="ctr"/>
                  <a:lstStyle/>
                  <a:p>
                    <a:pPr algn="ctr">
                      <a:defRPr/>
                    </a:pPr>
                    <a:r>
                      <a:rPr lang="en-US" cap="none" sz="800" b="0" i="0" u="none" baseline="0">
                        <a:latin typeface="Arial"/>
                        <a:ea typeface="Arial"/>
                        <a:cs typeface="Arial"/>
                      </a:rPr>
                      <a:t>vyhovené čiastočne
8 545
10,00%</a:t>
                    </a:r>
                  </a:p>
                </c:rich>
              </c:tx>
              <c:numFmt formatCode="General" sourceLinked="1"/>
              <c:spPr>
                <a:solidFill>
                  <a:srgbClr val="FFFFFF"/>
                </a:solidFill>
                <a:ln w="3175">
                  <a:noFill/>
                </a:ln>
                <a:effectLst>
                  <a:outerShdw dist="35921" dir="2700000" algn="br">
                    <a:prstClr val="black"/>
                  </a:outerShdw>
                </a:effectLst>
              </c:spPr>
              <c:showLegendKey val="0"/>
              <c:showVal val="1"/>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latin typeface="Arial"/>
                        <a:ea typeface="Arial"/>
                        <a:cs typeface="Arial"/>
                      </a:rPr>
                      <a:t>vyhovené úplne
57 204
66,92%</a:t>
                    </a:r>
                  </a:p>
                </c:rich>
              </c:tx>
              <c:numFmt formatCode="General" sourceLinked="1"/>
              <c:spPr>
                <a:solidFill>
                  <a:srgbClr val="FFFFFF"/>
                </a:solidFill>
                <a:ln w="3175">
                  <a:noFill/>
                </a:ln>
                <a:effectLst>
                  <a:outerShdw dist="35921" dir="2700000" algn="br">
                    <a:prstClr val="black"/>
                  </a:outerShdw>
                </a:effectLst>
              </c:spPr>
              <c:showLegendKey val="0"/>
              <c:showVal val="1"/>
              <c:showBubbleSize val="0"/>
              <c:showCatName val="1"/>
              <c:showSerName val="0"/>
              <c:showPercent val="1"/>
            </c:dLbl>
            <c:dLbl>
              <c:idx val="4"/>
              <c:layout>
                <c:manualLayout>
                  <c:x val="0"/>
                  <c:y val="0"/>
                </c:manualLayout>
              </c:layout>
              <c:tx>
                <c:rich>
                  <a:bodyPr vert="horz" rot="0" anchor="ctr"/>
                  <a:lstStyle/>
                  <a:p>
                    <a:pPr algn="ctr">
                      <a:defRPr/>
                    </a:pPr>
                    <a:r>
                      <a:rPr lang="en-US" cap="none" sz="800" b="0" i="0" u="none" baseline="0">
                        <a:latin typeface="Arial"/>
                        <a:ea typeface="Arial"/>
                        <a:cs typeface="Arial"/>
                      </a:rPr>
                      <a:t>zmier
2 743
3,21%</a:t>
                    </a:r>
                  </a:p>
                </c:rich>
              </c:tx>
              <c:numFmt formatCode="General" sourceLinked="1"/>
              <c:spPr>
                <a:solidFill>
                  <a:srgbClr val="FFFFFF"/>
                </a:solidFill>
                <a:ln w="3175">
                  <a:noFill/>
                </a:ln>
                <a:effectLst>
                  <a:outerShdw dist="35921" dir="2700000" algn="br">
                    <a:prstClr val="black"/>
                  </a:outerShdw>
                </a:effectLst>
              </c:spPr>
              <c:showLegendKey val="0"/>
              <c:showVal val="1"/>
              <c:showBubbleSize val="0"/>
              <c:showCatName val="1"/>
              <c:showSerName val="0"/>
              <c:showPercent val="1"/>
            </c:dLbl>
            <c:numFmt formatCode="0%" sourceLinked="0"/>
            <c:spPr>
              <a:solidFill>
                <a:srgbClr val="FFFFFF"/>
              </a:solidFill>
              <a:ln w="3175">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1"/>
            <c:showSerName val="0"/>
            <c:showLeaderLines val="1"/>
            <c:showPercent val="1"/>
          </c:dLbls>
          <c:cat>
            <c:strRef>
              <c:f>'GRAF-spôs_vyb.vecí_s4'!$A$27:$A$31</c:f>
              <c:strCache/>
            </c:strRef>
          </c:cat>
          <c:val>
            <c:numRef>
              <c:f>'GRAF-spôs_vyb.vecí_s4'!$C$27:$C$31</c:f>
              <c:numCache/>
            </c:numRef>
          </c:val>
        </c:ser>
        <c:firstSliceAng val="130"/>
      </c:pie3DChart>
      <c:spPr>
        <a:noFill/>
        <a:ln>
          <a:noFill/>
        </a:ln>
      </c:spPr>
    </c:plotArea>
    <c:sideWall>
      <c:thickness val="0"/>
    </c:sideWall>
    <c:backWall>
      <c:thickness val="0"/>
    </c:backWall>
    <c:plotVisOnly val="1"/>
    <c:dispBlanksAs val="gap"/>
    <c:showDLblsOverMax val="0"/>
  </c:chart>
  <c:spPr>
    <a:gradFill rotWithShape="1">
      <a:gsLst>
        <a:gs pos="0">
          <a:srgbClr val="FFFFFF"/>
        </a:gs>
        <a:gs pos="100000">
          <a:srgbClr val="C0C0C0"/>
        </a:gs>
      </a:gsLst>
      <a:lin ang="5400000" scaled="1"/>
    </a:gradFill>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12</xdr:col>
      <xdr:colOff>571500</xdr:colOff>
      <xdr:row>33</xdr:row>
      <xdr:rowOff>85725</xdr:rowOff>
    </xdr:to>
    <xdr:graphicFrame>
      <xdr:nvGraphicFramePr>
        <xdr:cNvPr id="1" name="Chart 3"/>
        <xdr:cNvGraphicFramePr/>
      </xdr:nvGraphicFramePr>
      <xdr:xfrm>
        <a:off x="0" y="28575"/>
        <a:ext cx="7924800" cy="5286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zoomScaleSheetLayoutView="100" workbookViewId="0" topLeftCell="A1">
      <selection activeCell="P33" sqref="P33"/>
    </sheetView>
  </sheetViews>
  <sheetFormatPr defaultColWidth="9.140625" defaultRowHeight="12.75"/>
  <cols>
    <col min="1" max="1" width="120.8515625" style="0" customWidth="1"/>
  </cols>
  <sheetData>
    <row r="1" ht="12.75">
      <c r="A1" s="211" t="s">
        <v>172</v>
      </c>
    </row>
    <row r="2" ht="7.5" customHeight="1">
      <c r="A2" s="212"/>
    </row>
    <row r="3" ht="12.75">
      <c r="A3" s="213" t="s">
        <v>173</v>
      </c>
    </row>
    <row r="4" ht="12.75">
      <c r="A4" s="213" t="s">
        <v>174</v>
      </c>
    </row>
    <row r="5" ht="12.75">
      <c r="A5" s="213" t="s">
        <v>175</v>
      </c>
    </row>
    <row r="6" ht="12.75">
      <c r="A6" s="214" t="s">
        <v>176</v>
      </c>
    </row>
    <row r="7" ht="12.75">
      <c r="A7" s="215" t="s">
        <v>177</v>
      </c>
    </row>
    <row r="8" ht="12.75">
      <c r="A8" s="216" t="s">
        <v>92</v>
      </c>
    </row>
    <row r="9" ht="12.75">
      <c r="A9" s="216" t="s">
        <v>178</v>
      </c>
    </row>
    <row r="10" ht="12.75">
      <c r="A10" s="213" t="s">
        <v>179</v>
      </c>
    </row>
    <row r="11" ht="7.5" customHeight="1">
      <c r="A11" s="212"/>
    </row>
    <row r="12" ht="25.5">
      <c r="A12" s="212" t="s">
        <v>189</v>
      </c>
    </row>
    <row r="13" ht="7.5" customHeight="1">
      <c r="A13" s="212"/>
    </row>
    <row r="14" ht="12.75">
      <c r="A14" s="212" t="s">
        <v>190</v>
      </c>
    </row>
    <row r="15" ht="7.5" customHeight="1">
      <c r="A15" s="212"/>
    </row>
    <row r="16" ht="38.25">
      <c r="A16" s="212" t="s">
        <v>192</v>
      </c>
    </row>
    <row r="17" ht="51">
      <c r="A17" s="212" t="s">
        <v>193</v>
      </c>
    </row>
    <row r="18" ht="7.5" customHeight="1">
      <c r="A18" s="212"/>
    </row>
    <row r="19" ht="51">
      <c r="A19" s="211" t="s">
        <v>194</v>
      </c>
    </row>
    <row r="20" ht="7.5" customHeight="1">
      <c r="A20" s="211"/>
    </row>
    <row r="21" ht="38.25">
      <c r="A21" s="211" t="s">
        <v>195</v>
      </c>
    </row>
    <row r="22" ht="7.5" customHeight="1">
      <c r="A22" s="211"/>
    </row>
    <row r="23" ht="12.75">
      <c r="A23" s="211" t="s">
        <v>191</v>
      </c>
    </row>
    <row r="24" ht="7.5" customHeight="1">
      <c r="A24" s="211"/>
    </row>
    <row r="25" ht="51">
      <c r="A25" s="211" t="s">
        <v>196</v>
      </c>
    </row>
    <row r="26" ht="38.25">
      <c r="A26" s="211" t="s">
        <v>197</v>
      </c>
    </row>
    <row r="27" ht="7.5" customHeight="1">
      <c r="A27" s="211"/>
    </row>
    <row r="28" ht="63.75">
      <c r="A28" s="211" t="s">
        <v>198</v>
      </c>
    </row>
    <row r="29" ht="7.5" customHeight="1">
      <c r="A29" s="211"/>
    </row>
    <row r="30" ht="63.75">
      <c r="A30" s="211" t="s">
        <v>199</v>
      </c>
    </row>
  </sheetData>
  <printOptions horizontalCentered="1"/>
  <pageMargins left="0.984251968503937" right="0.984251968503937" top="0.984251968503937" bottom="0.984251968503937" header="0.5118110236220472" footer="0.5118110236220472"/>
  <pageSetup horizontalDpi="1200" verticalDpi="1200" orientation="landscape" paperSize="9" r:id="rId1"/>
</worksheet>
</file>

<file path=xl/worksheets/sheet10.xml><?xml version="1.0" encoding="utf-8"?>
<worksheet xmlns="http://schemas.openxmlformats.org/spreadsheetml/2006/main" xmlns:r="http://schemas.openxmlformats.org/officeDocument/2006/relationships">
  <sheetPr codeName="List10">
    <pageSetUpPr fitToPage="1"/>
  </sheetPr>
  <dimension ref="A1:N34"/>
  <sheetViews>
    <sheetView showGridLines="0" tabSelected="1" zoomScaleSheetLayoutView="100" workbookViewId="0" topLeftCell="A1">
      <selection activeCell="P33" sqref="P33"/>
    </sheetView>
  </sheetViews>
  <sheetFormatPr defaultColWidth="9.140625" defaultRowHeight="12.75"/>
  <cols>
    <col min="1" max="1" width="30.7109375" style="0" customWidth="1"/>
    <col min="2" max="13" width="8.7109375" style="0" customWidth="1"/>
  </cols>
  <sheetData>
    <row r="1" spans="1:13" s="200" customFormat="1" ht="19.5" customHeight="1">
      <c r="A1" s="241" t="s">
        <v>170</v>
      </c>
      <c r="B1" s="239"/>
      <c r="C1" s="239"/>
      <c r="D1" s="239"/>
      <c r="E1" s="239"/>
      <c r="F1" s="239"/>
      <c r="G1" s="239"/>
      <c r="H1" s="239"/>
      <c r="I1" s="239"/>
      <c r="J1" s="239"/>
      <c r="K1" s="239"/>
      <c r="L1" s="239"/>
      <c r="M1" s="239"/>
    </row>
    <row r="2" spans="1:13" s="200" customFormat="1" ht="19.5" customHeight="1">
      <c r="A2" s="241" t="s">
        <v>184</v>
      </c>
      <c r="B2" s="241"/>
      <c r="C2" s="241"/>
      <c r="D2" s="241"/>
      <c r="E2" s="241"/>
      <c r="F2" s="241"/>
      <c r="G2" s="241"/>
      <c r="H2" s="241"/>
      <c r="I2" s="241"/>
      <c r="J2" s="241"/>
      <c r="K2" s="241"/>
      <c r="L2" s="241"/>
      <c r="M2" s="241"/>
    </row>
    <row r="3" spans="1:13" s="200" customFormat="1" ht="19.5" customHeight="1">
      <c r="A3" s="272"/>
      <c r="B3" s="272"/>
      <c r="C3" s="272"/>
      <c r="D3" s="272"/>
      <c r="E3" s="272"/>
      <c r="F3" s="272"/>
      <c r="G3" s="272"/>
      <c r="H3" s="272"/>
      <c r="I3" s="272"/>
      <c r="J3" s="272"/>
      <c r="K3" s="272"/>
      <c r="L3" s="272"/>
      <c r="M3" s="272"/>
    </row>
    <row r="4" spans="1:13" s="200" customFormat="1" ht="19.5" customHeight="1" thickBot="1">
      <c r="A4" s="272" t="s">
        <v>50</v>
      </c>
      <c r="B4" s="272"/>
      <c r="C4" s="272"/>
      <c r="D4" s="272"/>
      <c r="E4" s="272"/>
      <c r="F4" s="272"/>
      <c r="G4" s="272"/>
      <c r="H4" s="272"/>
      <c r="I4" s="272"/>
      <c r="J4" s="272"/>
      <c r="K4" s="272"/>
      <c r="L4" s="272"/>
      <c r="M4" s="272"/>
    </row>
    <row r="5" spans="1:13" ht="16.5" customHeight="1" thickTop="1">
      <c r="A5" s="265" t="s">
        <v>40</v>
      </c>
      <c r="B5" s="267" t="s">
        <v>41</v>
      </c>
      <c r="C5" s="269" t="s">
        <v>42</v>
      </c>
      <c r="D5" s="269"/>
      <c r="E5" s="269"/>
      <c r="F5" s="269"/>
      <c r="G5" s="269"/>
      <c r="H5" s="269"/>
      <c r="I5" s="269"/>
      <c r="J5" s="269"/>
      <c r="K5" s="269"/>
      <c r="L5" s="269"/>
      <c r="M5" s="244" t="s">
        <v>43</v>
      </c>
    </row>
    <row r="6" spans="1:13" ht="27" customHeight="1">
      <c r="A6" s="242"/>
      <c r="B6" s="243"/>
      <c r="C6" s="240" t="s">
        <v>36</v>
      </c>
      <c r="D6" s="240"/>
      <c r="E6" s="240" t="s">
        <v>38</v>
      </c>
      <c r="F6" s="240"/>
      <c r="G6" s="240" t="s">
        <v>37</v>
      </c>
      <c r="H6" s="240"/>
      <c r="I6" s="240" t="s">
        <v>44</v>
      </c>
      <c r="J6" s="240"/>
      <c r="K6" s="240" t="s">
        <v>45</v>
      </c>
      <c r="L6" s="240"/>
      <c r="M6" s="245"/>
    </row>
    <row r="7" spans="1:13" ht="27" customHeight="1" thickBot="1">
      <c r="A7" s="266"/>
      <c r="B7" s="268"/>
      <c r="C7" s="27" t="s">
        <v>46</v>
      </c>
      <c r="D7" s="27" t="s">
        <v>39</v>
      </c>
      <c r="E7" s="27" t="s">
        <v>46</v>
      </c>
      <c r="F7" s="27" t="s">
        <v>39</v>
      </c>
      <c r="G7" s="27" t="s">
        <v>46</v>
      </c>
      <c r="H7" s="27" t="s">
        <v>39</v>
      </c>
      <c r="I7" s="27" t="s">
        <v>46</v>
      </c>
      <c r="J7" s="27" t="s">
        <v>39</v>
      </c>
      <c r="K7" s="27" t="s">
        <v>46</v>
      </c>
      <c r="L7" s="27" t="s">
        <v>39</v>
      </c>
      <c r="M7" s="246"/>
    </row>
    <row r="8" spans="1:13" ht="30" customHeight="1" thickTop="1">
      <c r="A8" s="98" t="s">
        <v>86</v>
      </c>
      <c r="B8" s="50">
        <v>1564</v>
      </c>
      <c r="C8" s="55">
        <v>1315</v>
      </c>
      <c r="D8" s="108">
        <f aca="true" t="shared" si="0" ref="D8:D14">C8/B8*100</f>
        <v>84.07928388746802</v>
      </c>
      <c r="E8" s="55">
        <v>150</v>
      </c>
      <c r="F8" s="108">
        <f aca="true" t="shared" si="1" ref="F8:F14">E8/B8*100</f>
        <v>9.59079283887468</v>
      </c>
      <c r="G8" s="55">
        <v>45</v>
      </c>
      <c r="H8" s="108">
        <f aca="true" t="shared" si="2" ref="H8:H14">G8/B8*100</f>
        <v>2.877237851662404</v>
      </c>
      <c r="I8" s="55">
        <v>120</v>
      </c>
      <c r="J8" s="108">
        <f aca="true" t="shared" si="3" ref="J8:J15">I8/B8*100</f>
        <v>7.672634271099745</v>
      </c>
      <c r="K8" s="55">
        <v>109</v>
      </c>
      <c r="L8" s="108">
        <f aca="true" t="shared" si="4" ref="L8:L14">K8/B8*100</f>
        <v>6.969309462915602</v>
      </c>
      <c r="M8" s="221">
        <f>'PR-Vybavene (1)'!I7</f>
        <v>3750</v>
      </c>
    </row>
    <row r="9" spans="1:13" ht="30" customHeight="1">
      <c r="A9" s="99" t="s">
        <v>87</v>
      </c>
      <c r="B9" s="50">
        <v>131</v>
      </c>
      <c r="C9" s="57">
        <v>81</v>
      </c>
      <c r="D9" s="111">
        <f t="shared" si="0"/>
        <v>61.832061068702295</v>
      </c>
      <c r="E9" s="57">
        <v>29</v>
      </c>
      <c r="F9" s="111">
        <f t="shared" si="1"/>
        <v>22.137404580152673</v>
      </c>
      <c r="G9" s="57">
        <v>13</v>
      </c>
      <c r="H9" s="111">
        <f t="shared" si="2"/>
        <v>9.923664122137405</v>
      </c>
      <c r="I9" s="57">
        <v>53</v>
      </c>
      <c r="J9" s="111">
        <f t="shared" si="3"/>
        <v>40.458015267175576</v>
      </c>
      <c r="K9" s="57">
        <v>27</v>
      </c>
      <c r="L9" s="111">
        <f t="shared" si="4"/>
        <v>20.610687022900763</v>
      </c>
      <c r="M9" s="221">
        <f>'PR-Vybavene (1)'!I8</f>
        <v>244</v>
      </c>
    </row>
    <row r="10" spans="1:13" ht="30" customHeight="1">
      <c r="A10" s="99" t="s">
        <v>88</v>
      </c>
      <c r="B10" s="50">
        <v>730</v>
      </c>
      <c r="C10" s="57">
        <v>437</v>
      </c>
      <c r="D10" s="111">
        <f t="shared" si="0"/>
        <v>59.86301369863014</v>
      </c>
      <c r="E10" s="57">
        <v>160</v>
      </c>
      <c r="F10" s="111">
        <f t="shared" si="1"/>
        <v>21.91780821917808</v>
      </c>
      <c r="G10" s="57">
        <v>124</v>
      </c>
      <c r="H10" s="111">
        <f t="shared" si="2"/>
        <v>16.986301369863014</v>
      </c>
      <c r="I10" s="57">
        <v>311</v>
      </c>
      <c r="J10" s="111">
        <f t="shared" si="3"/>
        <v>42.6027397260274</v>
      </c>
      <c r="K10" s="57">
        <v>90</v>
      </c>
      <c r="L10" s="111">
        <f t="shared" si="4"/>
        <v>12.32876712328767</v>
      </c>
      <c r="M10" s="221">
        <f>'PR-Vybavene (1)'!I9</f>
        <v>1166</v>
      </c>
    </row>
    <row r="11" spans="1:13" ht="30" customHeight="1">
      <c r="A11" s="99" t="s">
        <v>94</v>
      </c>
      <c r="B11" s="50">
        <v>3124</v>
      </c>
      <c r="C11" s="57">
        <v>2553</v>
      </c>
      <c r="D11" s="111">
        <f t="shared" si="0"/>
        <v>81.72215108834827</v>
      </c>
      <c r="E11" s="57">
        <v>538</v>
      </c>
      <c r="F11" s="111">
        <f t="shared" si="1"/>
        <v>17.221510883482715</v>
      </c>
      <c r="G11" s="57">
        <v>185</v>
      </c>
      <c r="H11" s="111">
        <f t="shared" si="2"/>
        <v>5.921895006402049</v>
      </c>
      <c r="I11" s="57">
        <v>601</v>
      </c>
      <c r="J11" s="111">
        <f t="shared" si="3"/>
        <v>19.238156209987196</v>
      </c>
      <c r="K11" s="57">
        <v>461</v>
      </c>
      <c r="L11" s="111">
        <f t="shared" si="4"/>
        <v>14.756722151088347</v>
      </c>
      <c r="M11" s="221">
        <f>'PR-Vybavene (1)'!I10</f>
        <v>6616</v>
      </c>
    </row>
    <row r="12" spans="1:13" ht="30" customHeight="1">
      <c r="A12" s="99" t="s">
        <v>91</v>
      </c>
      <c r="B12" s="50">
        <v>264</v>
      </c>
      <c r="C12" s="57">
        <v>189</v>
      </c>
      <c r="D12" s="111">
        <f t="shared" si="0"/>
        <v>71.5909090909091</v>
      </c>
      <c r="E12" s="57">
        <v>41</v>
      </c>
      <c r="F12" s="111">
        <f t="shared" si="1"/>
        <v>15.530303030303031</v>
      </c>
      <c r="G12" s="57">
        <v>33</v>
      </c>
      <c r="H12" s="111">
        <f t="shared" si="2"/>
        <v>12.5</v>
      </c>
      <c r="I12" s="57">
        <v>82</v>
      </c>
      <c r="J12" s="111">
        <f t="shared" si="3"/>
        <v>31.060606060606062</v>
      </c>
      <c r="K12" s="57">
        <v>39</v>
      </c>
      <c r="L12" s="111">
        <f t="shared" si="4"/>
        <v>14.772727272727273</v>
      </c>
      <c r="M12" s="221">
        <f>'PR-Vybavene (1)'!I11</f>
        <v>1013</v>
      </c>
    </row>
    <row r="13" spans="1:13" ht="30" customHeight="1">
      <c r="A13" s="100" t="s">
        <v>92</v>
      </c>
      <c r="B13" s="50">
        <v>184</v>
      </c>
      <c r="C13" s="57">
        <v>118</v>
      </c>
      <c r="D13" s="111">
        <f t="shared" si="0"/>
        <v>64.13043478260869</v>
      </c>
      <c r="E13" s="57">
        <v>38</v>
      </c>
      <c r="F13" s="111">
        <f t="shared" si="1"/>
        <v>20.652173913043477</v>
      </c>
      <c r="G13" s="57">
        <v>38</v>
      </c>
      <c r="H13" s="111">
        <f t="shared" si="2"/>
        <v>20.652173913043477</v>
      </c>
      <c r="I13" s="57">
        <v>52</v>
      </c>
      <c r="J13" s="111">
        <f t="shared" si="3"/>
        <v>28.26086956521739</v>
      </c>
      <c r="K13" s="57">
        <v>61</v>
      </c>
      <c r="L13" s="111">
        <f t="shared" si="4"/>
        <v>33.15217391304348</v>
      </c>
      <c r="M13" s="221">
        <f>'PR-Vybavene (1)'!I12</f>
        <v>417</v>
      </c>
    </row>
    <row r="14" spans="1:13" ht="30" customHeight="1">
      <c r="A14" s="101" t="s">
        <v>89</v>
      </c>
      <c r="B14" s="50">
        <v>337</v>
      </c>
      <c r="C14" s="57">
        <v>257</v>
      </c>
      <c r="D14" s="111">
        <f t="shared" si="0"/>
        <v>76.26112759643917</v>
      </c>
      <c r="E14" s="57">
        <v>62</v>
      </c>
      <c r="F14" s="111">
        <f t="shared" si="1"/>
        <v>18.397626112759642</v>
      </c>
      <c r="G14" s="57">
        <v>22</v>
      </c>
      <c r="H14" s="111">
        <f t="shared" si="2"/>
        <v>6.528189910979229</v>
      </c>
      <c r="I14" s="57">
        <v>56</v>
      </c>
      <c r="J14" s="111">
        <f t="shared" si="3"/>
        <v>16.61721068249258</v>
      </c>
      <c r="K14" s="57">
        <v>65</v>
      </c>
      <c r="L14" s="111">
        <f t="shared" si="4"/>
        <v>19.287833827893174</v>
      </c>
      <c r="M14" s="221">
        <f>'PR-Vybavene (1)'!I13</f>
        <v>701</v>
      </c>
    </row>
    <row r="15" spans="1:13" ht="30" customHeight="1" thickBot="1">
      <c r="A15" s="102" t="s">
        <v>90</v>
      </c>
      <c r="B15" s="223">
        <v>6</v>
      </c>
      <c r="C15" s="58">
        <v>6</v>
      </c>
      <c r="D15" s="110">
        <f>C15/B15*100</f>
        <v>100</v>
      </c>
      <c r="E15" s="58">
        <v>0</v>
      </c>
      <c r="F15" s="161" t="s">
        <v>163</v>
      </c>
      <c r="G15" s="58">
        <v>0</v>
      </c>
      <c r="H15" s="161" t="s">
        <v>163</v>
      </c>
      <c r="I15" s="58">
        <v>3</v>
      </c>
      <c r="J15" s="108">
        <f t="shared" si="3"/>
        <v>50</v>
      </c>
      <c r="K15" s="58">
        <v>0</v>
      </c>
      <c r="L15" s="161" t="s">
        <v>163</v>
      </c>
      <c r="M15" s="222">
        <f>'PR-Vybavene (1)'!I14</f>
        <v>6</v>
      </c>
    </row>
    <row r="16" spans="2:13" ht="16.5" customHeight="1" thickTop="1">
      <c r="B16" s="218"/>
      <c r="J16" s="218"/>
      <c r="M16" s="218"/>
    </row>
    <row r="17" ht="16.5" customHeight="1"/>
    <row r="18" ht="16.5" customHeight="1"/>
    <row r="19" ht="16.5" customHeight="1"/>
    <row r="20" ht="16.5" customHeight="1"/>
    <row r="21" ht="16.5" customHeight="1"/>
    <row r="22" ht="16.5" customHeight="1"/>
    <row r="23" ht="16.5" customHeight="1"/>
    <row r="24" ht="16.5" customHeight="1"/>
    <row r="25" ht="12.75">
      <c r="N25" s="1"/>
    </row>
    <row r="26" spans="1:14" ht="12.75">
      <c r="A26" s="1"/>
      <c r="B26" s="1"/>
      <c r="C26" s="1"/>
      <c r="D26" s="1"/>
      <c r="E26" s="1"/>
      <c r="F26" s="1"/>
      <c r="G26" s="1"/>
      <c r="H26" s="1"/>
      <c r="I26" s="1"/>
      <c r="J26" s="1"/>
      <c r="K26" s="1"/>
      <c r="L26" s="1"/>
      <c r="M26" s="1"/>
      <c r="N26" s="1"/>
    </row>
    <row r="27" spans="1:14" ht="12.75">
      <c r="A27" s="1"/>
      <c r="B27" s="1"/>
      <c r="C27" s="1"/>
      <c r="D27" s="1"/>
      <c r="E27" s="1"/>
      <c r="F27" s="1"/>
      <c r="G27" s="1"/>
      <c r="H27" s="1"/>
      <c r="I27" s="1"/>
      <c r="J27" s="1"/>
      <c r="K27" s="1"/>
      <c r="L27" s="1"/>
      <c r="M27" s="1"/>
      <c r="N27" s="1"/>
    </row>
    <row r="28" spans="1:14" ht="12.75">
      <c r="A28" s="1"/>
      <c r="B28" s="1"/>
      <c r="C28" s="1"/>
      <c r="D28" s="1"/>
      <c r="E28" s="1"/>
      <c r="F28" s="1"/>
      <c r="G28" s="1"/>
      <c r="H28" s="1"/>
      <c r="I28" s="1"/>
      <c r="J28" s="1"/>
      <c r="K28" s="1"/>
      <c r="L28" s="1"/>
      <c r="M28" s="1"/>
      <c r="N28" s="1"/>
    </row>
    <row r="29" spans="1:14" ht="12.75">
      <c r="A29" s="1"/>
      <c r="B29" s="1"/>
      <c r="C29" s="1"/>
      <c r="D29" s="1"/>
      <c r="E29" s="1"/>
      <c r="F29" s="1"/>
      <c r="G29" s="1"/>
      <c r="H29" s="1"/>
      <c r="I29" s="1"/>
      <c r="J29" s="1"/>
      <c r="K29" s="1"/>
      <c r="L29" s="1"/>
      <c r="M29" s="1"/>
      <c r="N29" s="1"/>
    </row>
    <row r="30" spans="1:14" ht="12.75">
      <c r="A30" s="1"/>
      <c r="B30" s="1"/>
      <c r="C30" s="1"/>
      <c r="D30" s="1"/>
      <c r="E30" s="1"/>
      <c r="F30" s="1"/>
      <c r="G30" s="1"/>
      <c r="H30" s="1"/>
      <c r="I30" s="1"/>
      <c r="J30" s="1"/>
      <c r="K30" s="1"/>
      <c r="L30" s="1"/>
      <c r="M30" s="1"/>
      <c r="N30" s="1"/>
    </row>
    <row r="31" spans="1:14" ht="12.75">
      <c r="A31" s="1"/>
      <c r="B31" s="1"/>
      <c r="C31" s="1"/>
      <c r="D31" s="1"/>
      <c r="E31" s="1"/>
      <c r="F31" s="1"/>
      <c r="G31" s="1"/>
      <c r="H31" s="1"/>
      <c r="I31" s="1"/>
      <c r="J31" s="1"/>
      <c r="K31" s="1"/>
      <c r="L31" s="1"/>
      <c r="M31" s="1"/>
      <c r="N31" s="1"/>
    </row>
    <row r="32" spans="1:14" ht="12.75">
      <c r="A32" s="1"/>
      <c r="B32" s="1"/>
      <c r="C32" s="1"/>
      <c r="D32" s="1"/>
      <c r="E32" s="1"/>
      <c r="F32" s="1"/>
      <c r="G32" s="1"/>
      <c r="H32" s="1"/>
      <c r="I32" s="1"/>
      <c r="J32" s="1"/>
      <c r="K32" s="1"/>
      <c r="L32" s="1"/>
      <c r="M32" s="1"/>
      <c r="N32" s="1"/>
    </row>
    <row r="33" spans="1:14" ht="12.75">
      <c r="A33" s="1"/>
      <c r="B33" s="1"/>
      <c r="C33" s="1"/>
      <c r="D33" s="1"/>
      <c r="E33" s="1"/>
      <c r="F33" s="1"/>
      <c r="G33" s="1"/>
      <c r="H33" s="1"/>
      <c r="I33" s="1"/>
      <c r="J33" s="1"/>
      <c r="K33" s="1"/>
      <c r="L33" s="1"/>
      <c r="M33" s="1"/>
      <c r="N33" s="1"/>
    </row>
    <row r="34" spans="1:13" ht="12.75">
      <c r="A34" s="1"/>
      <c r="B34" s="1"/>
      <c r="C34" s="1"/>
      <c r="D34" s="1"/>
      <c r="E34" s="1"/>
      <c r="F34" s="1"/>
      <c r="G34" s="1"/>
      <c r="H34" s="1"/>
      <c r="I34" s="1"/>
      <c r="J34" s="1"/>
      <c r="K34" s="1"/>
      <c r="L34" s="1"/>
      <c r="M34" s="1"/>
    </row>
  </sheetData>
  <mergeCells count="13">
    <mergeCell ref="A2:M2"/>
    <mergeCell ref="A3:M3"/>
    <mergeCell ref="A1:M1"/>
    <mergeCell ref="A4:M4"/>
    <mergeCell ref="A5:A7"/>
    <mergeCell ref="B5:B7"/>
    <mergeCell ref="C5:L5"/>
    <mergeCell ref="M5:M7"/>
    <mergeCell ref="C6:D6"/>
    <mergeCell ref="E6:F6"/>
    <mergeCell ref="G6:H6"/>
    <mergeCell ref="I6:J6"/>
    <mergeCell ref="K6:L6"/>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sheetPr codeName="List11">
    <pageSetUpPr fitToPage="1"/>
  </sheetPr>
  <dimension ref="A1:N34"/>
  <sheetViews>
    <sheetView showGridLines="0" tabSelected="1" zoomScaleSheetLayoutView="100" workbookViewId="0" topLeftCell="A1">
      <selection activeCell="P33" sqref="P33"/>
    </sheetView>
  </sheetViews>
  <sheetFormatPr defaultColWidth="9.140625" defaultRowHeight="12.75"/>
  <cols>
    <col min="1" max="1" width="30.7109375" style="0" customWidth="1"/>
    <col min="2" max="13" width="8.7109375" style="0" customWidth="1"/>
  </cols>
  <sheetData>
    <row r="1" spans="1:13" s="200" customFormat="1" ht="19.5" customHeight="1">
      <c r="A1" s="241" t="s">
        <v>170</v>
      </c>
      <c r="B1" s="239"/>
      <c r="C1" s="239"/>
      <c r="D1" s="239"/>
      <c r="E1" s="239"/>
      <c r="F1" s="239"/>
      <c r="G1" s="239"/>
      <c r="H1" s="239"/>
      <c r="I1" s="239"/>
      <c r="J1" s="239"/>
      <c r="K1" s="239"/>
      <c r="L1" s="239"/>
      <c r="M1" s="239"/>
    </row>
    <row r="2" spans="1:13" s="200" customFormat="1" ht="19.5" customHeight="1">
      <c r="A2" s="241" t="s">
        <v>184</v>
      </c>
      <c r="B2" s="241"/>
      <c r="C2" s="241"/>
      <c r="D2" s="241"/>
      <c r="E2" s="241"/>
      <c r="F2" s="241"/>
      <c r="G2" s="241"/>
      <c r="H2" s="241"/>
      <c r="I2" s="241"/>
      <c r="J2" s="241"/>
      <c r="K2" s="241"/>
      <c r="L2" s="241"/>
      <c r="M2" s="241"/>
    </row>
    <row r="3" spans="1:13" s="200" customFormat="1" ht="19.5" customHeight="1">
      <c r="A3" s="272"/>
      <c r="B3" s="272"/>
      <c r="C3" s="272"/>
      <c r="D3" s="272"/>
      <c r="E3" s="272"/>
      <c r="F3" s="272"/>
      <c r="G3" s="272"/>
      <c r="H3" s="272"/>
      <c r="I3" s="272"/>
      <c r="J3" s="272"/>
      <c r="K3" s="272"/>
      <c r="L3" s="272"/>
      <c r="M3" s="272"/>
    </row>
    <row r="4" spans="1:13" s="200" customFormat="1" ht="19.5" customHeight="1" thickBot="1">
      <c r="A4" s="272" t="s">
        <v>51</v>
      </c>
      <c r="B4" s="272"/>
      <c r="C4" s="272"/>
      <c r="D4" s="272"/>
      <c r="E4" s="272"/>
      <c r="F4" s="272"/>
      <c r="G4" s="272"/>
      <c r="H4" s="272"/>
      <c r="I4" s="272"/>
      <c r="J4" s="272"/>
      <c r="K4" s="272"/>
      <c r="L4" s="272"/>
      <c r="M4" s="272"/>
    </row>
    <row r="5" spans="1:13" ht="16.5" customHeight="1" thickTop="1">
      <c r="A5" s="265" t="s">
        <v>40</v>
      </c>
      <c r="B5" s="267" t="s">
        <v>41</v>
      </c>
      <c r="C5" s="269" t="s">
        <v>42</v>
      </c>
      <c r="D5" s="269"/>
      <c r="E5" s="269"/>
      <c r="F5" s="269"/>
      <c r="G5" s="269"/>
      <c r="H5" s="269"/>
      <c r="I5" s="269"/>
      <c r="J5" s="269"/>
      <c r="K5" s="269"/>
      <c r="L5" s="269"/>
      <c r="M5" s="244" t="s">
        <v>43</v>
      </c>
    </row>
    <row r="6" spans="1:13" ht="27" customHeight="1">
      <c r="A6" s="242"/>
      <c r="B6" s="243"/>
      <c r="C6" s="240" t="s">
        <v>36</v>
      </c>
      <c r="D6" s="240"/>
      <c r="E6" s="240" t="s">
        <v>38</v>
      </c>
      <c r="F6" s="240"/>
      <c r="G6" s="240" t="s">
        <v>37</v>
      </c>
      <c r="H6" s="240"/>
      <c r="I6" s="240" t="s">
        <v>44</v>
      </c>
      <c r="J6" s="240"/>
      <c r="K6" s="240" t="s">
        <v>45</v>
      </c>
      <c r="L6" s="240"/>
      <c r="M6" s="245"/>
    </row>
    <row r="7" spans="1:13" ht="27" customHeight="1" thickBot="1">
      <c r="A7" s="266"/>
      <c r="B7" s="268"/>
      <c r="C7" s="27" t="s">
        <v>46</v>
      </c>
      <c r="D7" s="27" t="s">
        <v>39</v>
      </c>
      <c r="E7" s="27" t="s">
        <v>46</v>
      </c>
      <c r="F7" s="27" t="s">
        <v>39</v>
      </c>
      <c r="G7" s="27" t="s">
        <v>46</v>
      </c>
      <c r="H7" s="27" t="s">
        <v>39</v>
      </c>
      <c r="I7" s="27" t="s">
        <v>46</v>
      </c>
      <c r="J7" s="27" t="s">
        <v>39</v>
      </c>
      <c r="K7" s="27" t="s">
        <v>46</v>
      </c>
      <c r="L7" s="27" t="s">
        <v>39</v>
      </c>
      <c r="M7" s="246"/>
    </row>
    <row r="8" spans="1:13" ht="30" customHeight="1" thickTop="1">
      <c r="A8" s="98" t="s">
        <v>86</v>
      </c>
      <c r="B8" s="49">
        <v>2160</v>
      </c>
      <c r="C8" s="55">
        <v>1568</v>
      </c>
      <c r="D8" s="108">
        <f aca="true" t="shared" si="0" ref="D8:D14">C8/B8*100</f>
        <v>72.5925925925926</v>
      </c>
      <c r="E8" s="55">
        <v>171</v>
      </c>
      <c r="F8" s="108">
        <f aca="true" t="shared" si="1" ref="F8:F14">E8/B8*100</f>
        <v>7.916666666666666</v>
      </c>
      <c r="G8" s="55">
        <v>103</v>
      </c>
      <c r="H8" s="108">
        <f aca="true" t="shared" si="2" ref="H8:H14">G8/B8*100</f>
        <v>4.768518518518518</v>
      </c>
      <c r="I8" s="55">
        <v>184</v>
      </c>
      <c r="J8" s="108">
        <f aca="true" t="shared" si="3" ref="J8:J14">I8/B8*100</f>
        <v>8.518518518518519</v>
      </c>
      <c r="K8" s="55">
        <v>137</v>
      </c>
      <c r="L8" s="108">
        <f aca="true" t="shared" si="4" ref="L8:L14">K8/B8*100</f>
        <v>6.342592592592593</v>
      </c>
      <c r="M8" s="224">
        <v>2396</v>
      </c>
    </row>
    <row r="9" spans="1:13" ht="30" customHeight="1">
      <c r="A9" s="99" t="s">
        <v>87</v>
      </c>
      <c r="B9" s="49">
        <v>185</v>
      </c>
      <c r="C9" s="57">
        <v>78</v>
      </c>
      <c r="D9" s="111">
        <f t="shared" si="0"/>
        <v>42.16216216216216</v>
      </c>
      <c r="E9" s="57">
        <v>34</v>
      </c>
      <c r="F9" s="111">
        <f t="shared" si="1"/>
        <v>18.37837837837838</v>
      </c>
      <c r="G9" s="57">
        <v>12</v>
      </c>
      <c r="H9" s="111">
        <f t="shared" si="2"/>
        <v>6.486486486486487</v>
      </c>
      <c r="I9" s="57">
        <v>58</v>
      </c>
      <c r="J9" s="111">
        <f t="shared" si="3"/>
        <v>31.351351351351354</v>
      </c>
      <c r="K9" s="57">
        <v>11</v>
      </c>
      <c r="L9" s="111">
        <f t="shared" si="4"/>
        <v>5.9459459459459465</v>
      </c>
      <c r="M9" s="221">
        <v>266</v>
      </c>
    </row>
    <row r="10" spans="1:13" ht="30" customHeight="1">
      <c r="A10" s="99" t="s">
        <v>88</v>
      </c>
      <c r="B10" s="49">
        <v>772</v>
      </c>
      <c r="C10" s="57">
        <v>248</v>
      </c>
      <c r="D10" s="111">
        <f t="shared" si="0"/>
        <v>32.12435233160622</v>
      </c>
      <c r="E10" s="57">
        <v>159</v>
      </c>
      <c r="F10" s="111">
        <f t="shared" si="1"/>
        <v>20.595854922279795</v>
      </c>
      <c r="G10" s="57">
        <v>81</v>
      </c>
      <c r="H10" s="111">
        <f t="shared" si="2"/>
        <v>10.492227979274611</v>
      </c>
      <c r="I10" s="57">
        <v>250</v>
      </c>
      <c r="J10" s="111">
        <f t="shared" si="3"/>
        <v>32.38341968911917</v>
      </c>
      <c r="K10" s="57">
        <v>34</v>
      </c>
      <c r="L10" s="111">
        <f t="shared" si="4"/>
        <v>4.404145077720207</v>
      </c>
      <c r="M10" s="221">
        <v>806</v>
      </c>
    </row>
    <row r="11" spans="1:13" ht="30" customHeight="1">
      <c r="A11" s="99" t="s">
        <v>94</v>
      </c>
      <c r="B11" s="49">
        <v>5186</v>
      </c>
      <c r="C11" s="57">
        <v>3372</v>
      </c>
      <c r="D11" s="111">
        <f t="shared" si="0"/>
        <v>65.0212109525646</v>
      </c>
      <c r="E11" s="57">
        <v>643</v>
      </c>
      <c r="F11" s="111">
        <f t="shared" si="1"/>
        <v>12.398765908214424</v>
      </c>
      <c r="G11" s="57">
        <v>174</v>
      </c>
      <c r="H11" s="111">
        <f t="shared" si="2"/>
        <v>3.3551870420362513</v>
      </c>
      <c r="I11" s="57">
        <v>550</v>
      </c>
      <c r="J11" s="111">
        <f t="shared" si="3"/>
        <v>10.605476282298495</v>
      </c>
      <c r="K11" s="57">
        <v>466</v>
      </c>
      <c r="L11" s="111">
        <f t="shared" si="4"/>
        <v>8.98573081372927</v>
      </c>
      <c r="M11" s="221">
        <v>9406</v>
      </c>
    </row>
    <row r="12" spans="1:13" ht="30" customHeight="1">
      <c r="A12" s="99" t="s">
        <v>91</v>
      </c>
      <c r="B12" s="49">
        <v>573</v>
      </c>
      <c r="C12" s="57">
        <v>317</v>
      </c>
      <c r="D12" s="111">
        <f t="shared" si="0"/>
        <v>55.32286212914486</v>
      </c>
      <c r="E12" s="57">
        <v>38</v>
      </c>
      <c r="F12" s="111">
        <f t="shared" si="1"/>
        <v>6.631762652705062</v>
      </c>
      <c r="G12" s="57">
        <v>53</v>
      </c>
      <c r="H12" s="111">
        <f t="shared" si="2"/>
        <v>9.24956369982548</v>
      </c>
      <c r="I12" s="57">
        <v>111</v>
      </c>
      <c r="J12" s="111">
        <f t="shared" si="3"/>
        <v>19.3717277486911</v>
      </c>
      <c r="K12" s="57">
        <v>59</v>
      </c>
      <c r="L12" s="111">
        <f t="shared" si="4"/>
        <v>10.296684118673648</v>
      </c>
      <c r="M12" s="221">
        <v>3478</v>
      </c>
    </row>
    <row r="13" spans="1:13" ht="30" customHeight="1">
      <c r="A13" s="100" t="s">
        <v>92</v>
      </c>
      <c r="B13" s="49">
        <v>400</v>
      </c>
      <c r="C13" s="57">
        <v>235</v>
      </c>
      <c r="D13" s="111">
        <f t="shared" si="0"/>
        <v>58.75</v>
      </c>
      <c r="E13" s="57">
        <v>56</v>
      </c>
      <c r="F13" s="111">
        <f t="shared" si="1"/>
        <v>14.000000000000002</v>
      </c>
      <c r="G13" s="57">
        <v>20</v>
      </c>
      <c r="H13" s="111">
        <f t="shared" si="2"/>
        <v>5</v>
      </c>
      <c r="I13" s="57">
        <v>71</v>
      </c>
      <c r="J13" s="111">
        <f t="shared" si="3"/>
        <v>17.75</v>
      </c>
      <c r="K13" s="57">
        <v>19</v>
      </c>
      <c r="L13" s="111">
        <f t="shared" si="4"/>
        <v>4.75</v>
      </c>
      <c r="M13" s="221">
        <v>577</v>
      </c>
    </row>
    <row r="14" spans="1:13" ht="30" customHeight="1">
      <c r="A14" s="101" t="s">
        <v>89</v>
      </c>
      <c r="B14" s="49">
        <v>392</v>
      </c>
      <c r="C14" s="57">
        <v>264</v>
      </c>
      <c r="D14" s="111">
        <f t="shared" si="0"/>
        <v>67.3469387755102</v>
      </c>
      <c r="E14" s="57">
        <v>40</v>
      </c>
      <c r="F14" s="111">
        <f t="shared" si="1"/>
        <v>10.204081632653061</v>
      </c>
      <c r="G14" s="57">
        <v>19</v>
      </c>
      <c r="H14" s="111">
        <f t="shared" si="2"/>
        <v>4.846938775510204</v>
      </c>
      <c r="I14" s="57">
        <v>47</v>
      </c>
      <c r="J14" s="111">
        <f t="shared" si="3"/>
        <v>11.989795918367346</v>
      </c>
      <c r="K14" s="57">
        <v>24</v>
      </c>
      <c r="L14" s="111">
        <f t="shared" si="4"/>
        <v>6.122448979591836</v>
      </c>
      <c r="M14" s="221">
        <v>552</v>
      </c>
    </row>
    <row r="15" spans="1:13" ht="30" customHeight="1" thickBot="1">
      <c r="A15" s="102" t="s">
        <v>90</v>
      </c>
      <c r="B15" s="227">
        <v>0</v>
      </c>
      <c r="C15" s="58">
        <v>0</v>
      </c>
      <c r="D15" s="161" t="s">
        <v>163</v>
      </c>
      <c r="E15" s="58">
        <v>0</v>
      </c>
      <c r="F15" s="161" t="s">
        <v>163</v>
      </c>
      <c r="G15" s="58">
        <v>0</v>
      </c>
      <c r="H15" s="161" t="s">
        <v>163</v>
      </c>
      <c r="I15" s="58">
        <v>0</v>
      </c>
      <c r="J15" s="161" t="s">
        <v>163</v>
      </c>
      <c r="K15" s="58">
        <v>0</v>
      </c>
      <c r="L15" s="161" t="s">
        <v>163</v>
      </c>
      <c r="M15" s="225">
        <v>0</v>
      </c>
    </row>
    <row r="16" spans="2:13" ht="16.5" customHeight="1" thickTop="1">
      <c r="B16" s="218"/>
      <c r="M16" s="218"/>
    </row>
    <row r="17" ht="16.5" customHeight="1"/>
    <row r="18" ht="16.5" customHeight="1"/>
    <row r="19" ht="16.5" customHeight="1"/>
    <row r="20" ht="16.5" customHeight="1"/>
    <row r="21" ht="16.5" customHeight="1"/>
    <row r="22" ht="16.5" customHeight="1"/>
    <row r="23" ht="16.5" customHeight="1"/>
    <row r="24" ht="16.5" customHeight="1"/>
    <row r="25" ht="12.75">
      <c r="N25" s="1"/>
    </row>
    <row r="26" spans="1:14" ht="12.75">
      <c r="A26" s="1"/>
      <c r="B26" s="1"/>
      <c r="C26" s="1"/>
      <c r="D26" s="1"/>
      <c r="E26" s="1"/>
      <c r="F26" s="1"/>
      <c r="G26" s="1"/>
      <c r="H26" s="1"/>
      <c r="I26" s="1"/>
      <c r="J26" s="1"/>
      <c r="K26" s="1"/>
      <c r="L26" s="1"/>
      <c r="M26" s="1"/>
      <c r="N26" s="1"/>
    </row>
    <row r="27" spans="1:14" ht="12.75">
      <c r="A27" s="1"/>
      <c r="B27" s="1"/>
      <c r="C27" s="1"/>
      <c r="D27" s="1"/>
      <c r="E27" s="1"/>
      <c r="F27" s="1"/>
      <c r="G27" s="1"/>
      <c r="H27" s="1"/>
      <c r="I27" s="1"/>
      <c r="J27" s="1"/>
      <c r="K27" s="1"/>
      <c r="L27" s="1"/>
      <c r="M27" s="1"/>
      <c r="N27" s="1"/>
    </row>
    <row r="28" spans="1:14" ht="12.75">
      <c r="A28" s="1"/>
      <c r="B28" s="1"/>
      <c r="C28" s="1"/>
      <c r="D28" s="1"/>
      <c r="E28" s="1"/>
      <c r="F28" s="1"/>
      <c r="G28" s="1"/>
      <c r="H28" s="1"/>
      <c r="I28" s="1"/>
      <c r="J28" s="1"/>
      <c r="K28" s="1"/>
      <c r="L28" s="1"/>
      <c r="M28" s="1"/>
      <c r="N28" s="1"/>
    </row>
    <row r="29" spans="1:14" ht="12.75">
      <c r="A29" s="1"/>
      <c r="B29" s="1"/>
      <c r="C29" s="1"/>
      <c r="D29" s="1"/>
      <c r="E29" s="1"/>
      <c r="F29" s="1"/>
      <c r="G29" s="1"/>
      <c r="H29" s="1"/>
      <c r="I29" s="1"/>
      <c r="J29" s="1"/>
      <c r="K29" s="1"/>
      <c r="L29" s="1"/>
      <c r="M29" s="1"/>
      <c r="N29" s="1"/>
    </row>
    <row r="30" spans="1:14" ht="12.75">
      <c r="A30" s="1"/>
      <c r="B30" s="1"/>
      <c r="C30" s="1"/>
      <c r="D30" s="1"/>
      <c r="E30" s="1"/>
      <c r="F30" s="1"/>
      <c r="G30" s="1"/>
      <c r="H30" s="1"/>
      <c r="I30" s="1"/>
      <c r="J30" s="1"/>
      <c r="K30" s="1"/>
      <c r="L30" s="1"/>
      <c r="M30" s="1"/>
      <c r="N30" s="1"/>
    </row>
    <row r="31" spans="1:14" ht="12.75">
      <c r="A31" s="1"/>
      <c r="B31" s="1"/>
      <c r="C31" s="1"/>
      <c r="D31" s="1"/>
      <c r="E31" s="1"/>
      <c r="F31" s="1"/>
      <c r="G31" s="1"/>
      <c r="H31" s="1"/>
      <c r="I31" s="1"/>
      <c r="J31" s="1"/>
      <c r="K31" s="1"/>
      <c r="L31" s="1"/>
      <c r="M31" s="1"/>
      <c r="N31" s="1"/>
    </row>
    <row r="32" spans="1:14" ht="12.75">
      <c r="A32" s="1"/>
      <c r="B32" s="1"/>
      <c r="C32" s="1"/>
      <c r="D32" s="1"/>
      <c r="E32" s="1"/>
      <c r="F32" s="1"/>
      <c r="G32" s="1"/>
      <c r="H32" s="1"/>
      <c r="I32" s="1"/>
      <c r="J32" s="1"/>
      <c r="K32" s="1"/>
      <c r="L32" s="1"/>
      <c r="M32" s="1"/>
      <c r="N32" s="1"/>
    </row>
    <row r="33" spans="1:14" ht="12.75">
      <c r="A33" s="1"/>
      <c r="B33" s="1"/>
      <c r="C33" s="1"/>
      <c r="D33" s="1"/>
      <c r="E33" s="1"/>
      <c r="F33" s="1"/>
      <c r="G33" s="1"/>
      <c r="H33" s="1"/>
      <c r="I33" s="1"/>
      <c r="J33" s="1"/>
      <c r="K33" s="1"/>
      <c r="L33" s="1"/>
      <c r="M33" s="1"/>
      <c r="N33" s="1"/>
    </row>
    <row r="34" spans="1:13" ht="12.75">
      <c r="A34" s="1"/>
      <c r="B34" s="1"/>
      <c r="C34" s="1"/>
      <c r="D34" s="1"/>
      <c r="E34" s="1"/>
      <c r="F34" s="1"/>
      <c r="G34" s="1"/>
      <c r="H34" s="1"/>
      <c r="I34" s="1"/>
      <c r="J34" s="1"/>
      <c r="K34" s="1"/>
      <c r="L34" s="1"/>
      <c r="M34" s="1"/>
    </row>
  </sheetData>
  <mergeCells count="13">
    <mergeCell ref="A5:A7"/>
    <mergeCell ref="B5:B7"/>
    <mergeCell ref="C5:L5"/>
    <mergeCell ref="M5:M7"/>
    <mergeCell ref="C6:D6"/>
    <mergeCell ref="E6:F6"/>
    <mergeCell ref="G6:H6"/>
    <mergeCell ref="I6:J6"/>
    <mergeCell ref="K6:L6"/>
    <mergeCell ref="A2:M2"/>
    <mergeCell ref="A3:M3"/>
    <mergeCell ref="A1:M1"/>
    <mergeCell ref="A4:M4"/>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codeName="List12">
    <pageSetUpPr fitToPage="1"/>
  </sheetPr>
  <dimension ref="A1:N34"/>
  <sheetViews>
    <sheetView showGridLines="0" tabSelected="1" zoomScaleSheetLayoutView="100" workbookViewId="0" topLeftCell="A1">
      <selection activeCell="P33" sqref="P33"/>
    </sheetView>
  </sheetViews>
  <sheetFormatPr defaultColWidth="9.140625" defaultRowHeight="12.75"/>
  <cols>
    <col min="1" max="1" width="30.7109375" style="0" customWidth="1"/>
    <col min="2" max="13" width="8.7109375" style="0" customWidth="1"/>
  </cols>
  <sheetData>
    <row r="1" spans="1:13" s="200" customFormat="1" ht="19.5" customHeight="1">
      <c r="A1" s="241" t="s">
        <v>170</v>
      </c>
      <c r="B1" s="239"/>
      <c r="C1" s="239"/>
      <c r="D1" s="239"/>
      <c r="E1" s="239"/>
      <c r="F1" s="239"/>
      <c r="G1" s="239"/>
      <c r="H1" s="239"/>
      <c r="I1" s="239"/>
      <c r="J1" s="239"/>
      <c r="K1" s="239"/>
      <c r="L1" s="239"/>
      <c r="M1" s="239"/>
    </row>
    <row r="2" spans="1:13" s="200" customFormat="1" ht="19.5" customHeight="1">
      <c r="A2" s="241" t="s">
        <v>184</v>
      </c>
      <c r="B2" s="241"/>
      <c r="C2" s="241"/>
      <c r="D2" s="241"/>
      <c r="E2" s="241"/>
      <c r="F2" s="241"/>
      <c r="G2" s="241"/>
      <c r="H2" s="241"/>
      <c r="I2" s="241"/>
      <c r="J2" s="241"/>
      <c r="K2" s="241"/>
      <c r="L2" s="241"/>
      <c r="M2" s="241"/>
    </row>
    <row r="3" spans="1:13" s="200" customFormat="1" ht="19.5" customHeight="1">
      <c r="A3" s="272"/>
      <c r="B3" s="272"/>
      <c r="C3" s="272"/>
      <c r="D3" s="272"/>
      <c r="E3" s="272"/>
      <c r="F3" s="272"/>
      <c r="G3" s="272"/>
      <c r="H3" s="272"/>
      <c r="I3" s="272"/>
      <c r="J3" s="272"/>
      <c r="K3" s="272"/>
      <c r="L3" s="272"/>
      <c r="M3" s="272"/>
    </row>
    <row r="4" spans="1:13" s="200" customFormat="1" ht="19.5" customHeight="1" thickBot="1">
      <c r="A4" s="272" t="s">
        <v>52</v>
      </c>
      <c r="B4" s="272"/>
      <c r="C4" s="272"/>
      <c r="D4" s="272"/>
      <c r="E4" s="272"/>
      <c r="F4" s="272"/>
      <c r="G4" s="272"/>
      <c r="H4" s="272"/>
      <c r="I4" s="272"/>
      <c r="J4" s="272"/>
      <c r="K4" s="272"/>
      <c r="L4" s="272"/>
      <c r="M4" s="272"/>
    </row>
    <row r="5" spans="1:13" ht="16.5" customHeight="1" thickTop="1">
      <c r="A5" s="265" t="s">
        <v>40</v>
      </c>
      <c r="B5" s="267" t="s">
        <v>41</v>
      </c>
      <c r="C5" s="269" t="s">
        <v>42</v>
      </c>
      <c r="D5" s="269"/>
      <c r="E5" s="269"/>
      <c r="F5" s="269"/>
      <c r="G5" s="269"/>
      <c r="H5" s="269"/>
      <c r="I5" s="269"/>
      <c r="J5" s="269"/>
      <c r="K5" s="269"/>
      <c r="L5" s="269"/>
      <c r="M5" s="244" t="s">
        <v>43</v>
      </c>
    </row>
    <row r="6" spans="1:13" ht="27" customHeight="1">
      <c r="A6" s="242"/>
      <c r="B6" s="243"/>
      <c r="C6" s="240" t="s">
        <v>36</v>
      </c>
      <c r="D6" s="240"/>
      <c r="E6" s="240" t="s">
        <v>38</v>
      </c>
      <c r="F6" s="240"/>
      <c r="G6" s="240" t="s">
        <v>37</v>
      </c>
      <c r="H6" s="240"/>
      <c r="I6" s="240" t="s">
        <v>44</v>
      </c>
      <c r="J6" s="240"/>
      <c r="K6" s="240" t="s">
        <v>45</v>
      </c>
      <c r="L6" s="240"/>
      <c r="M6" s="245"/>
    </row>
    <row r="7" spans="1:13" ht="27" customHeight="1" thickBot="1">
      <c r="A7" s="266"/>
      <c r="B7" s="268"/>
      <c r="C7" s="27" t="s">
        <v>46</v>
      </c>
      <c r="D7" s="27" t="s">
        <v>39</v>
      </c>
      <c r="E7" s="27" t="s">
        <v>46</v>
      </c>
      <c r="F7" s="27" t="s">
        <v>39</v>
      </c>
      <c r="G7" s="27" t="s">
        <v>46</v>
      </c>
      <c r="H7" s="27" t="s">
        <v>39</v>
      </c>
      <c r="I7" s="27" t="s">
        <v>46</v>
      </c>
      <c r="J7" s="27" t="s">
        <v>39</v>
      </c>
      <c r="K7" s="27" t="s">
        <v>46</v>
      </c>
      <c r="L7" s="27" t="s">
        <v>39</v>
      </c>
      <c r="M7" s="246"/>
    </row>
    <row r="8" spans="1:13" ht="30" customHeight="1" thickTop="1">
      <c r="A8" s="98" t="s">
        <v>86</v>
      </c>
      <c r="B8" s="50">
        <v>3086</v>
      </c>
      <c r="C8" s="55">
        <v>2315</v>
      </c>
      <c r="D8" s="108">
        <f aca="true" t="shared" si="0" ref="D8:D14">C8/B8*100</f>
        <v>75.01620220349967</v>
      </c>
      <c r="E8" s="55">
        <v>339</v>
      </c>
      <c r="F8" s="108">
        <f aca="true" t="shared" si="1" ref="F8:F14">E8/B8*100</f>
        <v>10.985093972780298</v>
      </c>
      <c r="G8" s="55">
        <v>100</v>
      </c>
      <c r="H8" s="108">
        <f aca="true" t="shared" si="2" ref="H8:H14">G8/B8*100</f>
        <v>3.240440699935191</v>
      </c>
      <c r="I8" s="55">
        <v>216</v>
      </c>
      <c r="J8" s="108">
        <f aca="true" t="shared" si="3" ref="J8:J14">I8/B8*100</f>
        <v>6.999351911860013</v>
      </c>
      <c r="K8" s="55">
        <v>213</v>
      </c>
      <c r="L8" s="108">
        <f aca="true" t="shared" si="4" ref="L8:L14">K8/B8*100</f>
        <v>6.902138690861957</v>
      </c>
      <c r="M8" s="224">
        <v>3973</v>
      </c>
    </row>
    <row r="9" spans="1:13" ht="30" customHeight="1">
      <c r="A9" s="99" t="s">
        <v>87</v>
      </c>
      <c r="B9" s="50">
        <v>232</v>
      </c>
      <c r="C9" s="57">
        <v>101</v>
      </c>
      <c r="D9" s="111">
        <f t="shared" si="0"/>
        <v>43.53448275862069</v>
      </c>
      <c r="E9" s="57">
        <v>38</v>
      </c>
      <c r="F9" s="111">
        <f t="shared" si="1"/>
        <v>16.379310344827587</v>
      </c>
      <c r="G9" s="57">
        <v>11</v>
      </c>
      <c r="H9" s="111">
        <f t="shared" si="2"/>
        <v>4.741379310344827</v>
      </c>
      <c r="I9" s="57">
        <v>61</v>
      </c>
      <c r="J9" s="111">
        <f t="shared" si="3"/>
        <v>26.29310344827586</v>
      </c>
      <c r="K9" s="57">
        <v>35</v>
      </c>
      <c r="L9" s="111">
        <f t="shared" si="4"/>
        <v>15.086206896551724</v>
      </c>
      <c r="M9" s="221">
        <v>519</v>
      </c>
    </row>
    <row r="10" spans="1:13" ht="30" customHeight="1">
      <c r="A10" s="99" t="s">
        <v>88</v>
      </c>
      <c r="B10" s="50">
        <v>1012</v>
      </c>
      <c r="C10" s="57">
        <v>377</v>
      </c>
      <c r="D10" s="111">
        <f t="shared" si="0"/>
        <v>37.25296442687747</v>
      </c>
      <c r="E10" s="57">
        <v>101</v>
      </c>
      <c r="F10" s="111">
        <f t="shared" si="1"/>
        <v>9.980237154150199</v>
      </c>
      <c r="G10" s="57">
        <v>40</v>
      </c>
      <c r="H10" s="111">
        <f t="shared" si="2"/>
        <v>3.9525691699604746</v>
      </c>
      <c r="I10" s="57">
        <v>495</v>
      </c>
      <c r="J10" s="111">
        <f t="shared" si="3"/>
        <v>48.91304347826087</v>
      </c>
      <c r="K10" s="57">
        <v>1</v>
      </c>
      <c r="L10" s="111">
        <f t="shared" si="4"/>
        <v>0.09881422924901186</v>
      </c>
      <c r="M10" s="221">
        <v>1043</v>
      </c>
    </row>
    <row r="11" spans="1:13" ht="30" customHeight="1">
      <c r="A11" s="99" t="s">
        <v>94</v>
      </c>
      <c r="B11" s="50">
        <v>4904</v>
      </c>
      <c r="C11" s="57">
        <v>3740</v>
      </c>
      <c r="D11" s="111">
        <f t="shared" si="0"/>
        <v>76.2642740619902</v>
      </c>
      <c r="E11" s="57">
        <v>324</v>
      </c>
      <c r="F11" s="111">
        <f t="shared" si="1"/>
        <v>6.606851549755302</v>
      </c>
      <c r="G11" s="57">
        <v>134</v>
      </c>
      <c r="H11" s="111">
        <f t="shared" si="2"/>
        <v>2.732463295269168</v>
      </c>
      <c r="I11" s="57">
        <v>441</v>
      </c>
      <c r="J11" s="111">
        <f t="shared" si="3"/>
        <v>8.992659053833606</v>
      </c>
      <c r="K11" s="57">
        <v>293</v>
      </c>
      <c r="L11" s="111">
        <f t="shared" si="4"/>
        <v>5.974714518760195</v>
      </c>
      <c r="M11" s="221">
        <v>9401</v>
      </c>
    </row>
    <row r="12" spans="1:13" ht="30" customHeight="1">
      <c r="A12" s="99" t="s">
        <v>91</v>
      </c>
      <c r="B12" s="50">
        <v>450</v>
      </c>
      <c r="C12" s="57">
        <v>331</v>
      </c>
      <c r="D12" s="111">
        <f t="shared" si="0"/>
        <v>73.55555555555556</v>
      </c>
      <c r="E12" s="57">
        <v>24</v>
      </c>
      <c r="F12" s="111">
        <f t="shared" si="1"/>
        <v>5.333333333333334</v>
      </c>
      <c r="G12" s="57">
        <v>25</v>
      </c>
      <c r="H12" s="111">
        <f t="shared" si="2"/>
        <v>5.555555555555555</v>
      </c>
      <c r="I12" s="57">
        <v>72</v>
      </c>
      <c r="J12" s="111">
        <f t="shared" si="3"/>
        <v>16</v>
      </c>
      <c r="K12" s="57">
        <v>1</v>
      </c>
      <c r="L12" s="111">
        <f t="shared" si="4"/>
        <v>0.2222222222222222</v>
      </c>
      <c r="M12" s="221">
        <v>3820</v>
      </c>
    </row>
    <row r="13" spans="1:13" ht="30" customHeight="1">
      <c r="A13" s="100" t="s">
        <v>92</v>
      </c>
      <c r="B13" s="50">
        <v>234</v>
      </c>
      <c r="C13" s="57">
        <v>107</v>
      </c>
      <c r="D13" s="111">
        <f t="shared" si="0"/>
        <v>45.72649572649573</v>
      </c>
      <c r="E13" s="57">
        <v>54</v>
      </c>
      <c r="F13" s="111">
        <f t="shared" si="1"/>
        <v>23.076923076923077</v>
      </c>
      <c r="G13" s="57">
        <v>10</v>
      </c>
      <c r="H13" s="111">
        <f t="shared" si="2"/>
        <v>4.273504273504273</v>
      </c>
      <c r="I13" s="57">
        <v>53</v>
      </c>
      <c r="J13" s="111">
        <f t="shared" si="3"/>
        <v>22.64957264957265</v>
      </c>
      <c r="K13" s="57">
        <v>13</v>
      </c>
      <c r="L13" s="111">
        <f t="shared" si="4"/>
        <v>5.555555555555555</v>
      </c>
      <c r="M13" s="221">
        <v>379</v>
      </c>
    </row>
    <row r="14" spans="1:13" ht="30" customHeight="1">
      <c r="A14" s="101" t="s">
        <v>89</v>
      </c>
      <c r="B14" s="50">
        <v>639</v>
      </c>
      <c r="C14" s="57">
        <v>495</v>
      </c>
      <c r="D14" s="111">
        <f t="shared" si="0"/>
        <v>77.46478873239437</v>
      </c>
      <c r="E14" s="57">
        <v>23</v>
      </c>
      <c r="F14" s="111">
        <f t="shared" si="1"/>
        <v>3.599374021909233</v>
      </c>
      <c r="G14" s="57">
        <v>36</v>
      </c>
      <c r="H14" s="111">
        <f t="shared" si="2"/>
        <v>5.633802816901409</v>
      </c>
      <c r="I14" s="57">
        <v>57</v>
      </c>
      <c r="J14" s="111">
        <f t="shared" si="3"/>
        <v>8.92018779342723</v>
      </c>
      <c r="K14" s="57">
        <v>35</v>
      </c>
      <c r="L14" s="111">
        <f t="shared" si="4"/>
        <v>5.477308294209703</v>
      </c>
      <c r="M14" s="221">
        <v>959</v>
      </c>
    </row>
    <row r="15" spans="1:13" ht="30" customHeight="1" thickBot="1">
      <c r="A15" s="102" t="s">
        <v>90</v>
      </c>
      <c r="B15" s="217">
        <v>9</v>
      </c>
      <c r="C15" s="58">
        <v>6</v>
      </c>
      <c r="D15" s="110">
        <f>C15/B15*100</f>
        <v>66.66666666666666</v>
      </c>
      <c r="E15" s="58">
        <v>0</v>
      </c>
      <c r="F15" s="161" t="s">
        <v>163</v>
      </c>
      <c r="G15" s="58">
        <v>0</v>
      </c>
      <c r="H15" s="161" t="s">
        <v>163</v>
      </c>
      <c r="I15" s="58">
        <v>3</v>
      </c>
      <c r="J15" s="110">
        <f>I15/B15*100</f>
        <v>33.33333333333333</v>
      </c>
      <c r="K15" s="58">
        <v>0</v>
      </c>
      <c r="L15" s="161" t="s">
        <v>163</v>
      </c>
      <c r="M15" s="226">
        <v>12</v>
      </c>
    </row>
    <row r="16" ht="16.5" customHeight="1" thickTop="1"/>
    <row r="17" ht="16.5" customHeight="1"/>
    <row r="18" ht="16.5" customHeight="1"/>
    <row r="19" ht="16.5" customHeight="1"/>
    <row r="20" ht="16.5" customHeight="1"/>
    <row r="21" ht="16.5" customHeight="1"/>
    <row r="22" ht="16.5" customHeight="1"/>
    <row r="23" ht="16.5" customHeight="1"/>
    <row r="24" ht="16.5" customHeight="1"/>
    <row r="25" ht="12.75">
      <c r="N25" s="1"/>
    </row>
    <row r="26" spans="1:14" ht="12.75">
      <c r="A26" s="1"/>
      <c r="B26" s="1"/>
      <c r="C26" s="1"/>
      <c r="D26" s="1"/>
      <c r="E26" s="1"/>
      <c r="F26" s="1"/>
      <c r="G26" s="1"/>
      <c r="H26" s="1"/>
      <c r="I26" s="1"/>
      <c r="J26" s="1"/>
      <c r="K26" s="1"/>
      <c r="L26" s="1"/>
      <c r="M26" s="1"/>
      <c r="N26" s="1"/>
    </row>
    <row r="27" spans="1:14" ht="12.75">
      <c r="A27" s="1"/>
      <c r="B27" s="1"/>
      <c r="C27" s="1"/>
      <c r="D27" s="1"/>
      <c r="E27" s="1"/>
      <c r="F27" s="1"/>
      <c r="G27" s="1"/>
      <c r="H27" s="1"/>
      <c r="I27" s="1"/>
      <c r="J27" s="1"/>
      <c r="K27" s="1"/>
      <c r="L27" s="1"/>
      <c r="M27" s="1"/>
      <c r="N27" s="1"/>
    </row>
    <row r="28" spans="1:14" ht="12.75">
      <c r="A28" s="1"/>
      <c r="B28" s="1"/>
      <c r="C28" s="1"/>
      <c r="D28" s="1"/>
      <c r="E28" s="1"/>
      <c r="F28" s="1"/>
      <c r="G28" s="1"/>
      <c r="H28" s="1"/>
      <c r="I28" s="1"/>
      <c r="J28" s="1"/>
      <c r="K28" s="1"/>
      <c r="L28" s="1"/>
      <c r="M28" s="1"/>
      <c r="N28" s="1"/>
    </row>
    <row r="29" spans="1:14" ht="12.75">
      <c r="A29" s="1"/>
      <c r="B29" s="1"/>
      <c r="C29" s="1"/>
      <c r="D29" s="1"/>
      <c r="E29" s="1"/>
      <c r="F29" s="1"/>
      <c r="G29" s="1"/>
      <c r="H29" s="1"/>
      <c r="I29" s="1"/>
      <c r="J29" s="1"/>
      <c r="K29" s="1"/>
      <c r="L29" s="1"/>
      <c r="M29" s="1"/>
      <c r="N29" s="1"/>
    </row>
    <row r="30" spans="1:14" ht="12.75">
      <c r="A30" s="1"/>
      <c r="B30" s="1"/>
      <c r="C30" s="1"/>
      <c r="D30" s="1"/>
      <c r="E30" s="1"/>
      <c r="F30" s="1"/>
      <c r="G30" s="1"/>
      <c r="H30" s="1"/>
      <c r="I30" s="1"/>
      <c r="J30" s="1"/>
      <c r="K30" s="1"/>
      <c r="L30" s="1"/>
      <c r="M30" s="1"/>
      <c r="N30" s="1"/>
    </row>
    <row r="31" spans="1:14" ht="12.75">
      <c r="A31" s="1"/>
      <c r="B31" s="1"/>
      <c r="C31" s="1"/>
      <c r="D31" s="1"/>
      <c r="E31" s="1"/>
      <c r="F31" s="1"/>
      <c r="G31" s="1"/>
      <c r="H31" s="1"/>
      <c r="I31" s="1"/>
      <c r="J31" s="1"/>
      <c r="K31" s="1"/>
      <c r="L31" s="1"/>
      <c r="M31" s="1"/>
      <c r="N31" s="1"/>
    </row>
    <row r="32" spans="1:14" ht="12.75">
      <c r="A32" s="1"/>
      <c r="B32" s="1"/>
      <c r="C32" s="1"/>
      <c r="D32" s="1"/>
      <c r="E32" s="1"/>
      <c r="F32" s="1"/>
      <c r="G32" s="1"/>
      <c r="H32" s="1"/>
      <c r="I32" s="1"/>
      <c r="J32" s="1"/>
      <c r="K32" s="1"/>
      <c r="L32" s="1"/>
      <c r="M32" s="1"/>
      <c r="N32" s="1"/>
    </row>
    <row r="33" spans="1:14" ht="12.75">
      <c r="A33" s="1"/>
      <c r="B33" s="1"/>
      <c r="C33" s="1"/>
      <c r="D33" s="1"/>
      <c r="E33" s="1"/>
      <c r="F33" s="1"/>
      <c r="G33" s="1"/>
      <c r="H33" s="1"/>
      <c r="I33" s="1"/>
      <c r="J33" s="1"/>
      <c r="K33" s="1"/>
      <c r="L33" s="1"/>
      <c r="M33" s="1"/>
      <c r="N33" s="1"/>
    </row>
    <row r="34" spans="1:13" ht="12.75">
      <c r="A34" s="1"/>
      <c r="B34" s="1"/>
      <c r="C34" s="1"/>
      <c r="D34" s="1"/>
      <c r="E34" s="1"/>
      <c r="F34" s="1"/>
      <c r="G34" s="1"/>
      <c r="H34" s="1"/>
      <c r="I34" s="1"/>
      <c r="J34" s="1"/>
      <c r="K34" s="1"/>
      <c r="L34" s="1"/>
      <c r="M34" s="1"/>
    </row>
  </sheetData>
  <mergeCells count="13">
    <mergeCell ref="A2:M2"/>
    <mergeCell ref="A3:M3"/>
    <mergeCell ref="A1:M1"/>
    <mergeCell ref="A4:M4"/>
    <mergeCell ref="A5:A7"/>
    <mergeCell ref="B5:B7"/>
    <mergeCell ref="C5:L5"/>
    <mergeCell ref="M5:M7"/>
    <mergeCell ref="C6:D6"/>
    <mergeCell ref="E6:F6"/>
    <mergeCell ref="G6:H6"/>
    <mergeCell ref="I6:J6"/>
    <mergeCell ref="K6:L6"/>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codeName="List14">
    <pageSetUpPr fitToPage="1"/>
  </sheetPr>
  <dimension ref="A1:N34"/>
  <sheetViews>
    <sheetView showGridLines="0" tabSelected="1" zoomScaleSheetLayoutView="100" workbookViewId="0" topLeftCell="A1">
      <selection activeCell="P33" sqref="P33"/>
    </sheetView>
  </sheetViews>
  <sheetFormatPr defaultColWidth="9.140625" defaultRowHeight="12.75"/>
  <cols>
    <col min="1" max="1" width="30.7109375" style="0" customWidth="1"/>
    <col min="2" max="13" width="8.7109375" style="0" customWidth="1"/>
  </cols>
  <sheetData>
    <row r="1" spans="1:13" s="200" customFormat="1" ht="19.5" customHeight="1">
      <c r="A1" s="241" t="s">
        <v>170</v>
      </c>
      <c r="B1" s="239"/>
      <c r="C1" s="239"/>
      <c r="D1" s="239"/>
      <c r="E1" s="239"/>
      <c r="F1" s="239"/>
      <c r="G1" s="239"/>
      <c r="H1" s="239"/>
      <c r="I1" s="239"/>
      <c r="J1" s="239"/>
      <c r="K1" s="239"/>
      <c r="L1" s="239"/>
      <c r="M1" s="239"/>
    </row>
    <row r="2" spans="1:13" s="200" customFormat="1" ht="19.5" customHeight="1">
      <c r="A2" s="241" t="s">
        <v>184</v>
      </c>
      <c r="B2" s="241"/>
      <c r="C2" s="241"/>
      <c r="D2" s="241"/>
      <c r="E2" s="241"/>
      <c r="F2" s="241"/>
      <c r="G2" s="241"/>
      <c r="H2" s="241"/>
      <c r="I2" s="241"/>
      <c r="J2" s="241"/>
      <c r="K2" s="241"/>
      <c r="L2" s="241"/>
      <c r="M2" s="241"/>
    </row>
    <row r="3" spans="1:13" s="200" customFormat="1" ht="19.5" customHeight="1">
      <c r="A3" s="272"/>
      <c r="B3" s="272"/>
      <c r="C3" s="272"/>
      <c r="D3" s="272"/>
      <c r="E3" s="272"/>
      <c r="F3" s="272"/>
      <c r="G3" s="272"/>
      <c r="H3" s="272"/>
      <c r="I3" s="272"/>
      <c r="J3" s="272"/>
      <c r="K3" s="272"/>
      <c r="L3" s="272"/>
      <c r="M3" s="272"/>
    </row>
    <row r="4" spans="1:13" s="200" customFormat="1" ht="19.5" customHeight="1" thickBot="1">
      <c r="A4" s="272" t="s">
        <v>53</v>
      </c>
      <c r="B4" s="272"/>
      <c r="C4" s="272"/>
      <c r="D4" s="272"/>
      <c r="E4" s="272"/>
      <c r="F4" s="272"/>
      <c r="G4" s="272"/>
      <c r="H4" s="272"/>
      <c r="I4" s="272"/>
      <c r="J4" s="272"/>
      <c r="K4" s="272"/>
      <c r="L4" s="272"/>
      <c r="M4" s="272"/>
    </row>
    <row r="5" spans="1:13" ht="16.5" customHeight="1" thickTop="1">
      <c r="A5" s="273" t="s">
        <v>40</v>
      </c>
      <c r="B5" s="281" t="s">
        <v>41</v>
      </c>
      <c r="C5" s="279" t="s">
        <v>42</v>
      </c>
      <c r="D5" s="280"/>
      <c r="E5" s="280"/>
      <c r="F5" s="280"/>
      <c r="G5" s="280"/>
      <c r="H5" s="280"/>
      <c r="I5" s="280"/>
      <c r="J5" s="280"/>
      <c r="K5" s="280"/>
      <c r="L5" s="267"/>
      <c r="M5" s="276" t="s">
        <v>43</v>
      </c>
    </row>
    <row r="6" spans="1:13" ht="27" customHeight="1">
      <c r="A6" s="274"/>
      <c r="B6" s="282"/>
      <c r="C6" s="284" t="s">
        <v>36</v>
      </c>
      <c r="D6" s="243"/>
      <c r="E6" s="284" t="s">
        <v>38</v>
      </c>
      <c r="F6" s="243"/>
      <c r="G6" s="284" t="s">
        <v>37</v>
      </c>
      <c r="H6" s="243"/>
      <c r="I6" s="284" t="s">
        <v>44</v>
      </c>
      <c r="J6" s="243"/>
      <c r="K6" s="284" t="s">
        <v>45</v>
      </c>
      <c r="L6" s="243"/>
      <c r="M6" s="277"/>
    </row>
    <row r="7" spans="1:13" ht="27" customHeight="1" thickBot="1">
      <c r="A7" s="275"/>
      <c r="B7" s="283"/>
      <c r="C7" s="27" t="s">
        <v>46</v>
      </c>
      <c r="D7" s="27" t="s">
        <v>39</v>
      </c>
      <c r="E7" s="27" t="s">
        <v>46</v>
      </c>
      <c r="F7" s="27" t="s">
        <v>39</v>
      </c>
      <c r="G7" s="27" t="s">
        <v>46</v>
      </c>
      <c r="H7" s="27" t="s">
        <v>39</v>
      </c>
      <c r="I7" s="27" t="s">
        <v>46</v>
      </c>
      <c r="J7" s="27" t="s">
        <v>39</v>
      </c>
      <c r="K7" s="27" t="s">
        <v>46</v>
      </c>
      <c r="L7" s="27" t="s">
        <v>39</v>
      </c>
      <c r="M7" s="278"/>
    </row>
    <row r="8" spans="1:13" ht="30" customHeight="1" thickTop="1">
      <c r="A8" s="98" t="s">
        <v>86</v>
      </c>
      <c r="B8" s="50">
        <v>2117</v>
      </c>
      <c r="C8" s="55">
        <v>1414</v>
      </c>
      <c r="D8" s="108">
        <f aca="true" t="shared" si="0" ref="D8:D14">C8/B8*100</f>
        <v>66.7926310817194</v>
      </c>
      <c r="E8" s="55">
        <v>256</v>
      </c>
      <c r="F8" s="108">
        <f aca="true" t="shared" si="1" ref="F8:F15">E8/B8*100</f>
        <v>12.09258384506377</v>
      </c>
      <c r="G8" s="55">
        <v>91</v>
      </c>
      <c r="H8" s="108">
        <f aca="true" t="shared" si="2" ref="H8:H14">G8/B8*100</f>
        <v>4.298535663675012</v>
      </c>
      <c r="I8" s="55">
        <v>77</v>
      </c>
      <c r="J8" s="108">
        <f aca="true" t="shared" si="3" ref="J8:J14">I8/B8*100</f>
        <v>3.6372224846480865</v>
      </c>
      <c r="K8" s="55">
        <v>279</v>
      </c>
      <c r="L8" s="108">
        <f aca="true" t="shared" si="4" ref="L8:L14">K8/B8*100</f>
        <v>13.179026924893716</v>
      </c>
      <c r="M8" s="224">
        <v>2344</v>
      </c>
    </row>
    <row r="9" spans="1:13" ht="30" customHeight="1">
      <c r="A9" s="99" t="s">
        <v>87</v>
      </c>
      <c r="B9" s="50">
        <v>233</v>
      </c>
      <c r="C9" s="57">
        <v>83</v>
      </c>
      <c r="D9" s="111">
        <f t="shared" si="0"/>
        <v>35.622317596566525</v>
      </c>
      <c r="E9" s="57">
        <v>42</v>
      </c>
      <c r="F9" s="111">
        <f t="shared" si="1"/>
        <v>18.025751072961373</v>
      </c>
      <c r="G9" s="57">
        <v>17</v>
      </c>
      <c r="H9" s="111">
        <f t="shared" si="2"/>
        <v>7.296137339055794</v>
      </c>
      <c r="I9" s="57">
        <v>62</v>
      </c>
      <c r="J9" s="111">
        <f t="shared" si="3"/>
        <v>26.609442060085836</v>
      </c>
      <c r="K9" s="57">
        <v>33</v>
      </c>
      <c r="L9" s="111">
        <f t="shared" si="4"/>
        <v>14.163090128755366</v>
      </c>
      <c r="M9" s="221">
        <v>295</v>
      </c>
    </row>
    <row r="10" spans="1:13" ht="30" customHeight="1">
      <c r="A10" s="99" t="s">
        <v>88</v>
      </c>
      <c r="B10" s="50">
        <v>757</v>
      </c>
      <c r="C10" s="57">
        <v>243</v>
      </c>
      <c r="D10" s="111">
        <f t="shared" si="0"/>
        <v>32.10039630118891</v>
      </c>
      <c r="E10" s="57">
        <v>87</v>
      </c>
      <c r="F10" s="111">
        <f t="shared" si="1"/>
        <v>11.492734478203435</v>
      </c>
      <c r="G10" s="57">
        <v>55</v>
      </c>
      <c r="H10" s="111">
        <f t="shared" si="2"/>
        <v>7.26552179656539</v>
      </c>
      <c r="I10" s="57">
        <v>310</v>
      </c>
      <c r="J10" s="111">
        <f t="shared" si="3"/>
        <v>40.95112285336856</v>
      </c>
      <c r="K10" s="57">
        <v>64</v>
      </c>
      <c r="L10" s="111">
        <f t="shared" si="4"/>
        <v>8.45442536327609</v>
      </c>
      <c r="M10" s="221">
        <v>794</v>
      </c>
    </row>
    <row r="11" spans="1:13" ht="30" customHeight="1">
      <c r="A11" s="99" t="s">
        <v>94</v>
      </c>
      <c r="B11" s="50">
        <v>6024</v>
      </c>
      <c r="C11" s="57">
        <v>4139</v>
      </c>
      <c r="D11" s="111">
        <f t="shared" si="0"/>
        <v>68.70849933598937</v>
      </c>
      <c r="E11" s="57">
        <v>650</v>
      </c>
      <c r="F11" s="111">
        <f t="shared" si="1"/>
        <v>10.790172642762284</v>
      </c>
      <c r="G11" s="57">
        <v>166</v>
      </c>
      <c r="H11" s="111">
        <f t="shared" si="2"/>
        <v>2.7556440903054447</v>
      </c>
      <c r="I11" s="57">
        <v>423</v>
      </c>
      <c r="J11" s="111">
        <f t="shared" si="3"/>
        <v>7.021912350597609</v>
      </c>
      <c r="K11" s="57">
        <v>678</v>
      </c>
      <c r="L11" s="111">
        <f t="shared" si="4"/>
        <v>11.254980079681275</v>
      </c>
      <c r="M11" s="221">
        <v>9542</v>
      </c>
    </row>
    <row r="12" spans="1:13" ht="30" customHeight="1">
      <c r="A12" s="99" t="s">
        <v>91</v>
      </c>
      <c r="B12" s="50">
        <v>504</v>
      </c>
      <c r="C12" s="57">
        <v>247</v>
      </c>
      <c r="D12" s="111">
        <f t="shared" si="0"/>
        <v>49.007936507936506</v>
      </c>
      <c r="E12" s="57">
        <v>31</v>
      </c>
      <c r="F12" s="111">
        <f t="shared" si="1"/>
        <v>6.15079365079365</v>
      </c>
      <c r="G12" s="57">
        <v>46</v>
      </c>
      <c r="H12" s="111">
        <f t="shared" si="2"/>
        <v>9.126984126984127</v>
      </c>
      <c r="I12" s="57">
        <v>102</v>
      </c>
      <c r="J12" s="111">
        <f t="shared" si="3"/>
        <v>20.238095238095237</v>
      </c>
      <c r="K12" s="57">
        <v>82</v>
      </c>
      <c r="L12" s="111">
        <f t="shared" si="4"/>
        <v>16.26984126984127</v>
      </c>
      <c r="M12" s="221">
        <v>2762</v>
      </c>
    </row>
    <row r="13" spans="1:13" ht="30" customHeight="1">
      <c r="A13" s="100" t="s">
        <v>92</v>
      </c>
      <c r="B13" s="50">
        <v>343</v>
      </c>
      <c r="C13" s="57">
        <v>146</v>
      </c>
      <c r="D13" s="111">
        <f t="shared" si="0"/>
        <v>42.565597667638485</v>
      </c>
      <c r="E13" s="57">
        <v>78</v>
      </c>
      <c r="F13" s="111">
        <f t="shared" si="1"/>
        <v>22.740524781341108</v>
      </c>
      <c r="G13" s="57">
        <v>14</v>
      </c>
      <c r="H13" s="111">
        <f t="shared" si="2"/>
        <v>4.081632653061225</v>
      </c>
      <c r="I13" s="57">
        <v>49</v>
      </c>
      <c r="J13" s="111">
        <f t="shared" si="3"/>
        <v>14.285714285714285</v>
      </c>
      <c r="K13" s="57">
        <v>60</v>
      </c>
      <c r="L13" s="111">
        <f t="shared" si="4"/>
        <v>17.49271137026239</v>
      </c>
      <c r="M13" s="221">
        <v>566</v>
      </c>
    </row>
    <row r="14" spans="1:13" ht="30" customHeight="1">
      <c r="A14" s="101" t="s">
        <v>89</v>
      </c>
      <c r="B14" s="50">
        <v>672</v>
      </c>
      <c r="C14" s="57">
        <v>416</v>
      </c>
      <c r="D14" s="111">
        <f t="shared" si="0"/>
        <v>61.904761904761905</v>
      </c>
      <c r="E14" s="57">
        <v>78</v>
      </c>
      <c r="F14" s="111">
        <f t="shared" si="1"/>
        <v>11.607142857142858</v>
      </c>
      <c r="G14" s="57">
        <v>43</v>
      </c>
      <c r="H14" s="111">
        <f t="shared" si="2"/>
        <v>6.398809523809524</v>
      </c>
      <c r="I14" s="57">
        <v>43</v>
      </c>
      <c r="J14" s="111">
        <f t="shared" si="3"/>
        <v>6.398809523809524</v>
      </c>
      <c r="K14" s="57">
        <v>104</v>
      </c>
      <c r="L14" s="111">
        <f t="shared" si="4"/>
        <v>15.476190476190476</v>
      </c>
      <c r="M14" s="221">
        <v>986</v>
      </c>
    </row>
    <row r="15" spans="1:13" ht="30" customHeight="1" thickBot="1">
      <c r="A15" s="102" t="s">
        <v>90</v>
      </c>
      <c r="B15" s="223">
        <v>2</v>
      </c>
      <c r="C15" s="58">
        <v>0</v>
      </c>
      <c r="D15" s="161" t="s">
        <v>163</v>
      </c>
      <c r="E15" s="58">
        <v>1</v>
      </c>
      <c r="F15" s="199">
        <f t="shared" si="1"/>
        <v>50</v>
      </c>
      <c r="G15" s="58">
        <v>0</v>
      </c>
      <c r="H15" s="161" t="s">
        <v>163</v>
      </c>
      <c r="I15" s="58">
        <v>1</v>
      </c>
      <c r="J15" s="110">
        <f>I15/B15*100</f>
        <v>50</v>
      </c>
      <c r="K15" s="58">
        <v>0</v>
      </c>
      <c r="L15" s="161" t="s">
        <v>163</v>
      </c>
      <c r="M15" s="225">
        <v>2</v>
      </c>
    </row>
    <row r="16" spans="2:13" ht="16.5" customHeight="1" thickTop="1">
      <c r="B16" s="218"/>
      <c r="M16" s="218"/>
    </row>
    <row r="17" ht="16.5" customHeight="1"/>
    <row r="18" ht="16.5" customHeight="1"/>
    <row r="19" ht="16.5" customHeight="1"/>
    <row r="20" ht="16.5" customHeight="1"/>
    <row r="21" ht="16.5" customHeight="1"/>
    <row r="22" ht="16.5" customHeight="1"/>
    <row r="23" ht="16.5" customHeight="1"/>
    <row r="24" ht="16.5" customHeight="1"/>
    <row r="25" ht="12.75">
      <c r="N25" s="1"/>
    </row>
    <row r="26" spans="1:14" ht="12.75">
      <c r="A26" s="1"/>
      <c r="B26" s="1"/>
      <c r="C26" s="1"/>
      <c r="D26" s="1"/>
      <c r="E26" s="1"/>
      <c r="F26" s="1"/>
      <c r="G26" s="1"/>
      <c r="H26" s="1"/>
      <c r="I26" s="1"/>
      <c r="J26" s="1"/>
      <c r="K26" s="1"/>
      <c r="L26" s="1"/>
      <c r="M26" s="1"/>
      <c r="N26" s="1"/>
    </row>
    <row r="27" spans="1:14" ht="12.75">
      <c r="A27" s="1"/>
      <c r="B27" s="1"/>
      <c r="C27" s="1"/>
      <c r="D27" s="1"/>
      <c r="E27" s="1"/>
      <c r="F27" s="1"/>
      <c r="G27" s="1"/>
      <c r="H27" s="1"/>
      <c r="I27" s="1"/>
      <c r="J27" s="1"/>
      <c r="K27" s="1"/>
      <c r="L27" s="1"/>
      <c r="M27" s="1"/>
      <c r="N27" s="1"/>
    </row>
    <row r="28" spans="1:14" ht="12.75">
      <c r="A28" s="1"/>
      <c r="B28" s="1"/>
      <c r="C28" s="1"/>
      <c r="D28" s="1"/>
      <c r="E28" s="1"/>
      <c r="F28" s="1"/>
      <c r="G28" s="1"/>
      <c r="H28" s="1"/>
      <c r="I28" s="1"/>
      <c r="J28" s="1"/>
      <c r="K28" s="1"/>
      <c r="L28" s="1"/>
      <c r="M28" s="1"/>
      <c r="N28" s="1"/>
    </row>
    <row r="29" spans="1:14" ht="12.75">
      <c r="A29" s="1"/>
      <c r="B29" s="1"/>
      <c r="C29" s="1"/>
      <c r="D29" s="1"/>
      <c r="E29" s="1"/>
      <c r="F29" s="1"/>
      <c r="G29" s="1"/>
      <c r="H29" s="1"/>
      <c r="I29" s="1"/>
      <c r="J29" s="1"/>
      <c r="K29" s="1"/>
      <c r="L29" s="1"/>
      <c r="M29" s="1"/>
      <c r="N29" s="1"/>
    </row>
    <row r="30" spans="1:14" ht="12.75">
      <c r="A30" s="1"/>
      <c r="B30" s="1"/>
      <c r="C30" s="1"/>
      <c r="D30" s="1"/>
      <c r="E30" s="1"/>
      <c r="F30" s="1"/>
      <c r="G30" s="1"/>
      <c r="H30" s="1"/>
      <c r="I30" s="1"/>
      <c r="J30" s="1"/>
      <c r="K30" s="1"/>
      <c r="L30" s="1"/>
      <c r="M30" s="1"/>
      <c r="N30" s="1"/>
    </row>
    <row r="31" spans="1:14" ht="12.75">
      <c r="A31" s="1"/>
      <c r="B31" s="1"/>
      <c r="C31" s="1"/>
      <c r="D31" s="1"/>
      <c r="E31" s="1"/>
      <c r="F31" s="1"/>
      <c r="G31" s="1"/>
      <c r="H31" s="1"/>
      <c r="I31" s="1"/>
      <c r="J31" s="1"/>
      <c r="K31" s="1"/>
      <c r="L31" s="1"/>
      <c r="M31" s="1"/>
      <c r="N31" s="1"/>
    </row>
    <row r="32" spans="1:14" ht="12.75">
      <c r="A32" s="1"/>
      <c r="B32" s="1"/>
      <c r="C32" s="1"/>
      <c r="D32" s="1"/>
      <c r="E32" s="1"/>
      <c r="F32" s="1"/>
      <c r="G32" s="1"/>
      <c r="H32" s="1"/>
      <c r="I32" s="1"/>
      <c r="J32" s="1"/>
      <c r="K32" s="1"/>
      <c r="L32" s="1"/>
      <c r="M32" s="1"/>
      <c r="N32" s="1"/>
    </row>
    <row r="33" spans="1:14" ht="12.75">
      <c r="A33" s="1"/>
      <c r="B33" s="1"/>
      <c r="C33" s="1"/>
      <c r="D33" s="1"/>
      <c r="E33" s="1"/>
      <c r="F33" s="1"/>
      <c r="G33" s="1"/>
      <c r="H33" s="1"/>
      <c r="I33" s="1"/>
      <c r="J33" s="1"/>
      <c r="K33" s="1"/>
      <c r="L33" s="1"/>
      <c r="M33" s="1"/>
      <c r="N33" s="1"/>
    </row>
    <row r="34" spans="1:13" ht="12.75">
      <c r="A34" s="1"/>
      <c r="B34" s="1"/>
      <c r="C34" s="1"/>
      <c r="D34" s="1"/>
      <c r="E34" s="1"/>
      <c r="F34" s="1"/>
      <c r="G34" s="1"/>
      <c r="H34" s="1"/>
      <c r="I34" s="1"/>
      <c r="J34" s="1"/>
      <c r="K34" s="1"/>
      <c r="L34" s="1"/>
      <c r="M34" s="1"/>
    </row>
  </sheetData>
  <mergeCells count="13">
    <mergeCell ref="G6:H6"/>
    <mergeCell ref="I6:J6"/>
    <mergeCell ref="K6:L6"/>
    <mergeCell ref="A5:A7"/>
    <mergeCell ref="A2:M2"/>
    <mergeCell ref="A3:M3"/>
    <mergeCell ref="A1:M1"/>
    <mergeCell ref="A4:M4"/>
    <mergeCell ref="M5:M7"/>
    <mergeCell ref="C5:L5"/>
    <mergeCell ref="B5:B7"/>
    <mergeCell ref="C6:D6"/>
    <mergeCell ref="E6:F6"/>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6" r:id="rId1"/>
</worksheet>
</file>

<file path=xl/worksheets/sheet14.xml><?xml version="1.0" encoding="utf-8"?>
<worksheet xmlns="http://schemas.openxmlformats.org/spreadsheetml/2006/main" xmlns:r="http://schemas.openxmlformats.org/officeDocument/2006/relationships">
  <sheetPr codeName="List15">
    <pageSetUpPr fitToPage="1"/>
  </sheetPr>
  <dimension ref="A1:N34"/>
  <sheetViews>
    <sheetView showGridLines="0" tabSelected="1" zoomScaleSheetLayoutView="100" workbookViewId="0" topLeftCell="A1">
      <selection activeCell="P33" sqref="P33"/>
    </sheetView>
  </sheetViews>
  <sheetFormatPr defaultColWidth="9.140625" defaultRowHeight="12.75"/>
  <cols>
    <col min="1" max="1" width="30.7109375" style="0" customWidth="1"/>
    <col min="2" max="13" width="8.7109375" style="0" customWidth="1"/>
  </cols>
  <sheetData>
    <row r="1" spans="1:13" s="200" customFormat="1" ht="19.5" customHeight="1">
      <c r="A1" s="241" t="s">
        <v>170</v>
      </c>
      <c r="B1" s="239"/>
      <c r="C1" s="239"/>
      <c r="D1" s="239"/>
      <c r="E1" s="239"/>
      <c r="F1" s="239"/>
      <c r="G1" s="239"/>
      <c r="H1" s="239"/>
      <c r="I1" s="239"/>
      <c r="J1" s="239"/>
      <c r="K1" s="239"/>
      <c r="L1" s="239"/>
      <c r="M1" s="239"/>
    </row>
    <row r="2" spans="1:13" s="200" customFormat="1" ht="19.5" customHeight="1">
      <c r="A2" s="241" t="s">
        <v>184</v>
      </c>
      <c r="B2" s="241"/>
      <c r="C2" s="241"/>
      <c r="D2" s="241"/>
      <c r="E2" s="241"/>
      <c r="F2" s="241"/>
      <c r="G2" s="241"/>
      <c r="H2" s="241"/>
      <c r="I2" s="241"/>
      <c r="J2" s="241"/>
      <c r="K2" s="241"/>
      <c r="L2" s="241"/>
      <c r="M2" s="241"/>
    </row>
    <row r="3" spans="1:13" s="200" customFormat="1" ht="19.5" customHeight="1">
      <c r="A3" s="272"/>
      <c r="B3" s="272"/>
      <c r="C3" s="272"/>
      <c r="D3" s="272"/>
      <c r="E3" s="272"/>
      <c r="F3" s="272"/>
      <c r="G3" s="272"/>
      <c r="H3" s="272"/>
      <c r="I3" s="272"/>
      <c r="J3" s="272"/>
      <c r="K3" s="272"/>
      <c r="L3" s="272"/>
      <c r="M3" s="272"/>
    </row>
    <row r="4" spans="1:13" s="200" customFormat="1" ht="19.5" customHeight="1" thickBot="1">
      <c r="A4" s="272" t="s">
        <v>54</v>
      </c>
      <c r="B4" s="272"/>
      <c r="C4" s="272"/>
      <c r="D4" s="272"/>
      <c r="E4" s="272"/>
      <c r="F4" s="272"/>
      <c r="G4" s="272"/>
      <c r="H4" s="272"/>
      <c r="I4" s="272"/>
      <c r="J4" s="272"/>
      <c r="K4" s="272"/>
      <c r="L4" s="272"/>
      <c r="M4" s="272"/>
    </row>
    <row r="5" spans="1:13" ht="16.5" customHeight="1" thickTop="1">
      <c r="A5" s="265" t="s">
        <v>40</v>
      </c>
      <c r="B5" s="267" t="s">
        <v>41</v>
      </c>
      <c r="C5" s="269" t="s">
        <v>42</v>
      </c>
      <c r="D5" s="269"/>
      <c r="E5" s="269"/>
      <c r="F5" s="269"/>
      <c r="G5" s="269"/>
      <c r="H5" s="269"/>
      <c r="I5" s="269"/>
      <c r="J5" s="269"/>
      <c r="K5" s="269"/>
      <c r="L5" s="269"/>
      <c r="M5" s="244" t="s">
        <v>43</v>
      </c>
    </row>
    <row r="6" spans="1:13" ht="27" customHeight="1">
      <c r="A6" s="242"/>
      <c r="B6" s="243"/>
      <c r="C6" s="240" t="s">
        <v>36</v>
      </c>
      <c r="D6" s="240"/>
      <c r="E6" s="240" t="s">
        <v>38</v>
      </c>
      <c r="F6" s="240"/>
      <c r="G6" s="240" t="s">
        <v>37</v>
      </c>
      <c r="H6" s="240"/>
      <c r="I6" s="240" t="s">
        <v>44</v>
      </c>
      <c r="J6" s="240"/>
      <c r="K6" s="240" t="s">
        <v>45</v>
      </c>
      <c r="L6" s="240"/>
      <c r="M6" s="245"/>
    </row>
    <row r="7" spans="1:13" ht="27" customHeight="1" thickBot="1">
      <c r="A7" s="266"/>
      <c r="B7" s="268"/>
      <c r="C7" s="27" t="s">
        <v>46</v>
      </c>
      <c r="D7" s="27" t="s">
        <v>39</v>
      </c>
      <c r="E7" s="27" t="s">
        <v>46</v>
      </c>
      <c r="F7" s="27" t="s">
        <v>39</v>
      </c>
      <c r="G7" s="27" t="s">
        <v>46</v>
      </c>
      <c r="H7" s="27" t="s">
        <v>39</v>
      </c>
      <c r="I7" s="27" t="s">
        <v>46</v>
      </c>
      <c r="J7" s="27" t="s">
        <v>39</v>
      </c>
      <c r="K7" s="27" t="s">
        <v>46</v>
      </c>
      <c r="L7" s="27" t="s">
        <v>39</v>
      </c>
      <c r="M7" s="246"/>
    </row>
    <row r="8" spans="1:13" ht="30" customHeight="1" thickTop="1">
      <c r="A8" s="98" t="s">
        <v>86</v>
      </c>
      <c r="B8" s="50">
        <v>3084</v>
      </c>
      <c r="C8" s="55">
        <v>2525</v>
      </c>
      <c r="D8" s="108">
        <f aca="true" t="shared" si="0" ref="D8:D15">C8/B8*100</f>
        <v>81.87418936446174</v>
      </c>
      <c r="E8" s="55">
        <v>357</v>
      </c>
      <c r="F8" s="108">
        <f aca="true" t="shared" si="1" ref="F8:F15">E8/B8*100</f>
        <v>11.575875486381323</v>
      </c>
      <c r="G8" s="55">
        <v>95</v>
      </c>
      <c r="H8" s="108">
        <f aca="true" t="shared" si="2" ref="H8:H15">G8/B8*100</f>
        <v>3.0804150453955903</v>
      </c>
      <c r="I8" s="55">
        <v>261</v>
      </c>
      <c r="J8" s="108">
        <f aca="true" t="shared" si="3" ref="J8:J14">I8/B8*100</f>
        <v>8.463035019455253</v>
      </c>
      <c r="K8" s="55">
        <v>287</v>
      </c>
      <c r="L8" s="108">
        <f aca="true" t="shared" si="4" ref="L8:L14">K8/B8*100</f>
        <v>9.306095979247731</v>
      </c>
      <c r="M8" s="221">
        <f>'PR - Vybavene (2)'!I7</f>
        <v>4385</v>
      </c>
    </row>
    <row r="9" spans="1:13" ht="30" customHeight="1">
      <c r="A9" s="99" t="s">
        <v>87</v>
      </c>
      <c r="B9" s="50">
        <v>356</v>
      </c>
      <c r="C9" s="57">
        <v>163</v>
      </c>
      <c r="D9" s="111">
        <f t="shared" si="0"/>
        <v>45.78651685393258</v>
      </c>
      <c r="E9" s="57">
        <v>72</v>
      </c>
      <c r="F9" s="111">
        <f t="shared" si="1"/>
        <v>20.224719101123593</v>
      </c>
      <c r="G9" s="57">
        <v>22</v>
      </c>
      <c r="H9" s="111">
        <f t="shared" si="2"/>
        <v>6.179775280898876</v>
      </c>
      <c r="I9" s="57">
        <v>78</v>
      </c>
      <c r="J9" s="111">
        <f t="shared" si="3"/>
        <v>21.910112359550563</v>
      </c>
      <c r="K9" s="57">
        <v>32</v>
      </c>
      <c r="L9" s="111">
        <f t="shared" si="4"/>
        <v>8.98876404494382</v>
      </c>
      <c r="M9" s="221">
        <f>'PR - Vybavene (2)'!I8</f>
        <v>591</v>
      </c>
    </row>
    <row r="10" spans="1:13" ht="30" customHeight="1">
      <c r="A10" s="99" t="s">
        <v>88</v>
      </c>
      <c r="B10" s="50">
        <v>953</v>
      </c>
      <c r="C10" s="57">
        <v>378</v>
      </c>
      <c r="D10" s="111">
        <f t="shared" si="0"/>
        <v>39.664218258132216</v>
      </c>
      <c r="E10" s="57">
        <v>191</v>
      </c>
      <c r="F10" s="111">
        <f t="shared" si="1"/>
        <v>20.041972717733472</v>
      </c>
      <c r="G10" s="57">
        <v>93</v>
      </c>
      <c r="H10" s="111">
        <f t="shared" si="2"/>
        <v>9.758656873032528</v>
      </c>
      <c r="I10" s="57">
        <v>473</v>
      </c>
      <c r="J10" s="111">
        <f t="shared" si="3"/>
        <v>49.63273871983211</v>
      </c>
      <c r="K10" s="57">
        <v>112</v>
      </c>
      <c r="L10" s="111">
        <f t="shared" si="4"/>
        <v>11.752360965372507</v>
      </c>
      <c r="M10" s="221">
        <f>'PR - Vybavene (2)'!I9</f>
        <v>2492</v>
      </c>
    </row>
    <row r="11" spans="1:13" ht="30" customHeight="1">
      <c r="A11" s="99" t="s">
        <v>94</v>
      </c>
      <c r="B11" s="50">
        <v>12174</v>
      </c>
      <c r="C11" s="57">
        <v>10022</v>
      </c>
      <c r="D11" s="111">
        <f t="shared" si="0"/>
        <v>82.32298340726138</v>
      </c>
      <c r="E11" s="57">
        <v>1267</v>
      </c>
      <c r="F11" s="111">
        <f t="shared" si="1"/>
        <v>10.407425661245277</v>
      </c>
      <c r="G11" s="57">
        <v>334</v>
      </c>
      <c r="H11" s="111">
        <f t="shared" si="2"/>
        <v>2.7435518317726304</v>
      </c>
      <c r="I11" s="57">
        <v>1185</v>
      </c>
      <c r="J11" s="111">
        <f t="shared" si="3"/>
        <v>9.733859043863973</v>
      </c>
      <c r="K11" s="57">
        <v>959</v>
      </c>
      <c r="L11" s="111">
        <f t="shared" si="4"/>
        <v>7.8774437325447675</v>
      </c>
      <c r="M11" s="221">
        <f>'PR - Vybavene (2)'!I10</f>
        <v>22754</v>
      </c>
    </row>
    <row r="12" spans="1:13" ht="30" customHeight="1">
      <c r="A12" s="99" t="s">
        <v>91</v>
      </c>
      <c r="B12" s="50">
        <v>491</v>
      </c>
      <c r="C12" s="57">
        <v>330</v>
      </c>
      <c r="D12" s="111">
        <f t="shared" si="0"/>
        <v>67.20977596741345</v>
      </c>
      <c r="E12" s="57">
        <v>25</v>
      </c>
      <c r="F12" s="111">
        <f t="shared" si="1"/>
        <v>5.091649694501019</v>
      </c>
      <c r="G12" s="57">
        <v>47</v>
      </c>
      <c r="H12" s="111">
        <f t="shared" si="2"/>
        <v>9.572301425661914</v>
      </c>
      <c r="I12" s="57">
        <v>97</v>
      </c>
      <c r="J12" s="111">
        <f t="shared" si="3"/>
        <v>19.75560081466395</v>
      </c>
      <c r="K12" s="57">
        <v>25</v>
      </c>
      <c r="L12" s="111">
        <f t="shared" si="4"/>
        <v>5.091649694501019</v>
      </c>
      <c r="M12" s="221">
        <f>'PR - Vybavene (2)'!I11</f>
        <v>2563</v>
      </c>
    </row>
    <row r="13" spans="1:13" ht="30" customHeight="1">
      <c r="A13" s="100" t="s">
        <v>92</v>
      </c>
      <c r="B13" s="50">
        <v>498</v>
      </c>
      <c r="C13" s="57">
        <v>312</v>
      </c>
      <c r="D13" s="111">
        <f t="shared" si="0"/>
        <v>62.65060240963856</v>
      </c>
      <c r="E13" s="57">
        <v>90</v>
      </c>
      <c r="F13" s="111">
        <f t="shared" si="1"/>
        <v>18.072289156626507</v>
      </c>
      <c r="G13" s="57">
        <v>18</v>
      </c>
      <c r="H13" s="111">
        <f t="shared" si="2"/>
        <v>3.614457831325301</v>
      </c>
      <c r="I13" s="57">
        <v>103</v>
      </c>
      <c r="J13" s="111">
        <f t="shared" si="3"/>
        <v>20.682730923694777</v>
      </c>
      <c r="K13" s="57">
        <v>31</v>
      </c>
      <c r="L13" s="111">
        <f t="shared" si="4"/>
        <v>6.2248995983935735</v>
      </c>
      <c r="M13" s="221">
        <f>'PR - Vybavene (2)'!I12</f>
        <v>1545</v>
      </c>
    </row>
    <row r="14" spans="1:13" ht="30" customHeight="1">
      <c r="A14" s="101" t="s">
        <v>89</v>
      </c>
      <c r="B14" s="50">
        <v>1256</v>
      </c>
      <c r="C14" s="57">
        <v>844</v>
      </c>
      <c r="D14" s="111">
        <f t="shared" si="0"/>
        <v>67.19745222929936</v>
      </c>
      <c r="E14" s="57">
        <v>259</v>
      </c>
      <c r="F14" s="111">
        <f t="shared" si="1"/>
        <v>20.621019108280255</v>
      </c>
      <c r="G14" s="57">
        <v>61</v>
      </c>
      <c r="H14" s="111">
        <f t="shared" si="2"/>
        <v>4.856687898089172</v>
      </c>
      <c r="I14" s="57">
        <v>158</v>
      </c>
      <c r="J14" s="111">
        <f t="shared" si="3"/>
        <v>12.579617834394904</v>
      </c>
      <c r="K14" s="57">
        <v>212</v>
      </c>
      <c r="L14" s="111">
        <f t="shared" si="4"/>
        <v>16.878980891719745</v>
      </c>
      <c r="M14" s="221">
        <f>'PR - Vybavene (2)'!I13</f>
        <v>3830</v>
      </c>
    </row>
    <row r="15" spans="1:13" ht="30" customHeight="1" thickBot="1">
      <c r="A15" s="102" t="s">
        <v>90</v>
      </c>
      <c r="B15" s="223">
        <v>7</v>
      </c>
      <c r="C15" s="58">
        <v>1</v>
      </c>
      <c r="D15" s="108">
        <f t="shared" si="0"/>
        <v>14.285714285714285</v>
      </c>
      <c r="E15" s="58">
        <v>2</v>
      </c>
      <c r="F15" s="199">
        <f t="shared" si="1"/>
        <v>28.57142857142857</v>
      </c>
      <c r="G15" s="58">
        <v>2</v>
      </c>
      <c r="H15" s="199">
        <f t="shared" si="2"/>
        <v>28.57142857142857</v>
      </c>
      <c r="I15" s="58">
        <v>1</v>
      </c>
      <c r="J15" s="110">
        <f>I15/B15*100</f>
        <v>14.285714285714285</v>
      </c>
      <c r="K15" s="58">
        <v>1</v>
      </c>
      <c r="L15" s="110">
        <f>K15/B15*100</f>
        <v>14.285714285714285</v>
      </c>
      <c r="M15" s="222">
        <f>'PR - Vybavene (2)'!I14</f>
        <v>12</v>
      </c>
    </row>
    <row r="16" spans="2:13" ht="16.5" customHeight="1" thickTop="1">
      <c r="B16" s="218"/>
      <c r="D16" s="218"/>
      <c r="M16" s="218"/>
    </row>
    <row r="17" ht="16.5" customHeight="1"/>
    <row r="18" ht="16.5" customHeight="1"/>
    <row r="19" ht="16.5" customHeight="1"/>
    <row r="20" ht="16.5" customHeight="1"/>
    <row r="21" ht="16.5" customHeight="1"/>
    <row r="22" ht="16.5" customHeight="1"/>
    <row r="23" ht="16.5" customHeight="1"/>
    <row r="24" ht="16.5" customHeight="1"/>
    <row r="25" ht="12.75">
      <c r="N25" s="1"/>
    </row>
    <row r="26" spans="1:14" ht="12.75">
      <c r="A26" s="1"/>
      <c r="B26" s="1"/>
      <c r="C26" s="1"/>
      <c r="D26" s="1"/>
      <c r="E26" s="1"/>
      <c r="F26" s="1"/>
      <c r="G26" s="1"/>
      <c r="H26" s="1"/>
      <c r="I26" s="1"/>
      <c r="J26" s="1"/>
      <c r="K26" s="1"/>
      <c r="L26" s="1"/>
      <c r="M26" s="1"/>
      <c r="N26" s="1"/>
    </row>
    <row r="27" spans="1:14" ht="12.75">
      <c r="A27" s="1"/>
      <c r="B27" s="1"/>
      <c r="C27" s="1"/>
      <c r="D27" s="1"/>
      <c r="E27" s="1"/>
      <c r="F27" s="1"/>
      <c r="G27" s="1"/>
      <c r="H27" s="1"/>
      <c r="I27" s="1"/>
      <c r="J27" s="1"/>
      <c r="K27" s="1"/>
      <c r="L27" s="1"/>
      <c r="M27" s="1"/>
      <c r="N27" s="1"/>
    </row>
    <row r="28" spans="1:14" ht="12.75">
      <c r="A28" s="1"/>
      <c r="B28" s="1"/>
      <c r="C28" s="1"/>
      <c r="D28" s="1"/>
      <c r="E28" s="1"/>
      <c r="F28" s="1"/>
      <c r="G28" s="1"/>
      <c r="H28" s="1"/>
      <c r="I28" s="1"/>
      <c r="J28" s="1"/>
      <c r="K28" s="1"/>
      <c r="L28" s="1"/>
      <c r="M28" s="1"/>
      <c r="N28" s="1"/>
    </row>
    <row r="29" spans="1:14" ht="12.75">
      <c r="A29" s="1"/>
      <c r="B29" s="1"/>
      <c r="C29" s="1"/>
      <c r="D29" s="1"/>
      <c r="E29" s="1"/>
      <c r="F29" s="1"/>
      <c r="G29" s="1"/>
      <c r="H29" s="1"/>
      <c r="I29" s="1"/>
      <c r="J29" s="1"/>
      <c r="K29" s="1"/>
      <c r="L29" s="1"/>
      <c r="M29" s="1"/>
      <c r="N29" s="1"/>
    </row>
    <row r="30" spans="1:14" ht="12.75">
      <c r="A30" s="1"/>
      <c r="B30" s="1"/>
      <c r="C30" s="1"/>
      <c r="D30" s="1"/>
      <c r="E30" s="1"/>
      <c r="F30" s="1"/>
      <c r="G30" s="1"/>
      <c r="H30" s="1"/>
      <c r="I30" s="1"/>
      <c r="J30" s="1"/>
      <c r="K30" s="1"/>
      <c r="L30" s="1"/>
      <c r="M30" s="1"/>
      <c r="N30" s="1"/>
    </row>
    <row r="31" spans="1:14" ht="12.75">
      <c r="A31" s="1"/>
      <c r="B31" s="1"/>
      <c r="C31" s="1"/>
      <c r="D31" s="1"/>
      <c r="E31" s="1"/>
      <c r="F31" s="1"/>
      <c r="G31" s="1"/>
      <c r="H31" s="1"/>
      <c r="I31" s="1"/>
      <c r="J31" s="1"/>
      <c r="K31" s="1"/>
      <c r="L31" s="1"/>
      <c r="M31" s="1"/>
      <c r="N31" s="1"/>
    </row>
    <row r="32" spans="1:14" ht="12.75">
      <c r="A32" s="1"/>
      <c r="B32" s="1"/>
      <c r="C32" s="1"/>
      <c r="D32" s="1"/>
      <c r="E32" s="1"/>
      <c r="F32" s="1"/>
      <c r="G32" s="1"/>
      <c r="H32" s="1"/>
      <c r="I32" s="1"/>
      <c r="J32" s="1"/>
      <c r="K32" s="1"/>
      <c r="L32" s="1"/>
      <c r="M32" s="1"/>
      <c r="N32" s="1"/>
    </row>
    <row r="33" spans="1:14" ht="12.75">
      <c r="A33" s="1"/>
      <c r="B33" s="1"/>
      <c r="C33" s="1"/>
      <c r="D33" s="1"/>
      <c r="E33" s="1"/>
      <c r="F33" s="1"/>
      <c r="G33" s="1"/>
      <c r="H33" s="1"/>
      <c r="I33" s="1"/>
      <c r="J33" s="1"/>
      <c r="K33" s="1"/>
      <c r="L33" s="1"/>
      <c r="M33" s="1"/>
      <c r="N33" s="1"/>
    </row>
    <row r="34" spans="1:13" ht="12.75">
      <c r="A34" s="1"/>
      <c r="B34" s="1"/>
      <c r="C34" s="1"/>
      <c r="D34" s="1"/>
      <c r="E34" s="1"/>
      <c r="F34" s="1"/>
      <c r="G34" s="1"/>
      <c r="H34" s="1"/>
      <c r="I34" s="1"/>
      <c r="J34" s="1"/>
      <c r="K34" s="1"/>
      <c r="L34" s="1"/>
      <c r="M34" s="1"/>
    </row>
  </sheetData>
  <mergeCells count="13">
    <mergeCell ref="A2:M2"/>
    <mergeCell ref="A3:M3"/>
    <mergeCell ref="A1:M1"/>
    <mergeCell ref="A4:M4"/>
    <mergeCell ref="A5:A7"/>
    <mergeCell ref="B5:B7"/>
    <mergeCell ref="C5:L5"/>
    <mergeCell ref="M5:M7"/>
    <mergeCell ref="C6:D6"/>
    <mergeCell ref="E6:F6"/>
    <mergeCell ref="G6:H6"/>
    <mergeCell ref="I6:J6"/>
    <mergeCell ref="K6:L6"/>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6" r:id="rId1"/>
</worksheet>
</file>

<file path=xl/worksheets/sheet15.xml><?xml version="1.0" encoding="utf-8"?>
<worksheet xmlns="http://schemas.openxmlformats.org/spreadsheetml/2006/main" xmlns:r="http://schemas.openxmlformats.org/officeDocument/2006/relationships">
  <sheetPr codeName="List18">
    <pageSetUpPr fitToPage="1"/>
  </sheetPr>
  <dimension ref="A1:N16"/>
  <sheetViews>
    <sheetView showGridLines="0" tabSelected="1" zoomScaleSheetLayoutView="100" workbookViewId="0" topLeftCell="A1">
      <selection activeCell="P33" sqref="P33"/>
    </sheetView>
  </sheetViews>
  <sheetFormatPr defaultColWidth="9.140625" defaultRowHeight="12.75"/>
  <cols>
    <col min="1" max="1" width="6.7109375" style="0" customWidth="1"/>
    <col min="2" max="14" width="9.7109375" style="0" customWidth="1"/>
  </cols>
  <sheetData>
    <row r="1" spans="1:14" ht="19.5" customHeight="1">
      <c r="A1" s="241" t="s">
        <v>170</v>
      </c>
      <c r="B1" s="241"/>
      <c r="C1" s="241"/>
      <c r="D1" s="241"/>
      <c r="E1" s="241"/>
      <c r="F1" s="241"/>
      <c r="G1" s="241"/>
      <c r="H1" s="241"/>
      <c r="I1" s="241"/>
      <c r="J1" s="241"/>
      <c r="K1" s="241"/>
      <c r="L1" s="241"/>
      <c r="M1" s="241"/>
      <c r="N1" s="241"/>
    </row>
    <row r="2" spans="1:14" ht="19.5" customHeight="1">
      <c r="A2" s="241" t="s">
        <v>185</v>
      </c>
      <c r="B2" s="241"/>
      <c r="C2" s="241"/>
      <c r="D2" s="241"/>
      <c r="E2" s="241"/>
      <c r="F2" s="241"/>
      <c r="G2" s="241"/>
      <c r="H2" s="241"/>
      <c r="I2" s="241"/>
      <c r="J2" s="241"/>
      <c r="K2" s="241"/>
      <c r="L2" s="241"/>
      <c r="M2" s="241"/>
      <c r="N2" s="241"/>
    </row>
    <row r="3" spans="1:14" ht="19.5" customHeight="1">
      <c r="A3" s="241" t="s">
        <v>154</v>
      </c>
      <c r="B3" s="241"/>
      <c r="C3" s="241"/>
      <c r="D3" s="241"/>
      <c r="E3" s="241"/>
      <c r="F3" s="241"/>
      <c r="G3" s="241"/>
      <c r="H3" s="241"/>
      <c r="I3" s="241"/>
      <c r="J3" s="241"/>
      <c r="K3" s="241"/>
      <c r="L3" s="241"/>
      <c r="M3" s="241"/>
      <c r="N3" s="241"/>
    </row>
    <row r="4" ht="19.5" customHeight="1" thickBot="1"/>
    <row r="5" spans="1:14" ht="19.5" customHeight="1" thickTop="1">
      <c r="A5" s="265" t="s">
        <v>0</v>
      </c>
      <c r="B5" s="267" t="s">
        <v>16</v>
      </c>
      <c r="C5" s="269"/>
      <c r="D5" s="269" t="s">
        <v>55</v>
      </c>
      <c r="E5" s="269"/>
      <c r="F5" s="269"/>
      <c r="G5" s="269"/>
      <c r="H5" s="269"/>
      <c r="I5" s="269"/>
      <c r="J5" s="269"/>
      <c r="K5" s="269"/>
      <c r="L5" s="269"/>
      <c r="M5" s="269"/>
      <c r="N5" s="244"/>
    </row>
    <row r="6" spans="1:14" ht="16.5" customHeight="1">
      <c r="A6" s="242"/>
      <c r="B6" s="291" t="s">
        <v>19</v>
      </c>
      <c r="C6" s="287" t="s">
        <v>18</v>
      </c>
      <c r="D6" s="287" t="s">
        <v>96</v>
      </c>
      <c r="E6" s="287" t="s">
        <v>56</v>
      </c>
      <c r="F6" s="287"/>
      <c r="G6" s="293" t="s">
        <v>103</v>
      </c>
      <c r="H6" s="287" t="s">
        <v>57</v>
      </c>
      <c r="I6" s="287"/>
      <c r="J6" s="285" t="s">
        <v>102</v>
      </c>
      <c r="K6" s="286"/>
      <c r="L6" s="286"/>
      <c r="M6" s="286"/>
      <c r="N6" s="289" t="s">
        <v>98</v>
      </c>
    </row>
    <row r="7" spans="1:14" ht="81.75" customHeight="1" thickBot="1">
      <c r="A7" s="266"/>
      <c r="B7" s="292"/>
      <c r="C7" s="288"/>
      <c r="D7" s="288"/>
      <c r="E7" s="27" t="s">
        <v>152</v>
      </c>
      <c r="F7" s="27" t="s">
        <v>153</v>
      </c>
      <c r="G7" s="294"/>
      <c r="H7" s="27" t="s">
        <v>58</v>
      </c>
      <c r="I7" s="27" t="s">
        <v>101</v>
      </c>
      <c r="J7" s="27" t="s">
        <v>99</v>
      </c>
      <c r="K7" s="27" t="s">
        <v>100</v>
      </c>
      <c r="L7" s="27" t="s">
        <v>59</v>
      </c>
      <c r="M7" s="27" t="s">
        <v>97</v>
      </c>
      <c r="N7" s="290"/>
    </row>
    <row r="8" spans="1:14" ht="19.5" customHeight="1" thickTop="1">
      <c r="A8" s="26" t="s">
        <v>4</v>
      </c>
      <c r="B8" s="54">
        <v>4840</v>
      </c>
      <c r="C8" s="55">
        <v>5925</v>
      </c>
      <c r="D8" s="59">
        <v>202</v>
      </c>
      <c r="E8" s="59">
        <v>2</v>
      </c>
      <c r="F8" s="59">
        <v>381</v>
      </c>
      <c r="G8" s="54">
        <v>51</v>
      </c>
      <c r="H8" s="54">
        <v>4455</v>
      </c>
      <c r="I8" s="55">
        <v>249</v>
      </c>
      <c r="J8" s="59">
        <v>7</v>
      </c>
      <c r="K8" s="59">
        <v>3</v>
      </c>
      <c r="L8" s="59">
        <v>27</v>
      </c>
      <c r="M8" s="59">
        <v>0</v>
      </c>
      <c r="N8" s="63">
        <v>589</v>
      </c>
    </row>
    <row r="9" spans="1:14" ht="19.5" customHeight="1">
      <c r="A9" s="30" t="s">
        <v>5</v>
      </c>
      <c r="B9" s="56">
        <v>1786</v>
      </c>
      <c r="C9" s="57">
        <v>1944</v>
      </c>
      <c r="D9" s="60">
        <v>21</v>
      </c>
      <c r="E9" s="60">
        <v>10</v>
      </c>
      <c r="F9" s="60">
        <v>2</v>
      </c>
      <c r="G9" s="56">
        <v>13</v>
      </c>
      <c r="H9" s="56">
        <v>1883</v>
      </c>
      <c r="I9" s="57">
        <v>23</v>
      </c>
      <c r="J9" s="60">
        <v>3</v>
      </c>
      <c r="K9" s="60">
        <v>0</v>
      </c>
      <c r="L9" s="60">
        <v>4</v>
      </c>
      <c r="M9" s="59">
        <v>0</v>
      </c>
      <c r="N9" s="64">
        <v>2</v>
      </c>
    </row>
    <row r="10" spans="1:14" ht="19.5" customHeight="1">
      <c r="A10" s="30" t="s">
        <v>6</v>
      </c>
      <c r="B10" s="56">
        <v>1532</v>
      </c>
      <c r="C10" s="57">
        <v>1900</v>
      </c>
      <c r="D10" s="60">
        <v>24</v>
      </c>
      <c r="E10" s="60">
        <v>2</v>
      </c>
      <c r="F10" s="60">
        <v>0</v>
      </c>
      <c r="G10" s="56">
        <v>329</v>
      </c>
      <c r="H10" s="56">
        <v>1425</v>
      </c>
      <c r="I10" s="57">
        <v>31</v>
      </c>
      <c r="J10" s="60">
        <v>5</v>
      </c>
      <c r="K10" s="60">
        <v>1</v>
      </c>
      <c r="L10" s="60">
        <v>1</v>
      </c>
      <c r="M10" s="59">
        <v>0</v>
      </c>
      <c r="N10" s="64">
        <v>0</v>
      </c>
    </row>
    <row r="11" spans="1:14" ht="19.5" customHeight="1">
      <c r="A11" s="30" t="s">
        <v>7</v>
      </c>
      <c r="B11" s="56">
        <v>1564</v>
      </c>
      <c r="C11" s="57">
        <v>3750</v>
      </c>
      <c r="D11" s="60">
        <v>105</v>
      </c>
      <c r="E11" s="60">
        <v>4</v>
      </c>
      <c r="F11" s="60">
        <v>0</v>
      </c>
      <c r="G11" s="56">
        <v>271</v>
      </c>
      <c r="H11" s="56">
        <v>3429</v>
      </c>
      <c r="I11" s="57">
        <v>42</v>
      </c>
      <c r="J11" s="60">
        <v>0</v>
      </c>
      <c r="K11" s="60">
        <v>0</v>
      </c>
      <c r="L11" s="60">
        <v>2</v>
      </c>
      <c r="M11" s="59">
        <v>0</v>
      </c>
      <c r="N11" s="64">
        <v>1</v>
      </c>
    </row>
    <row r="12" spans="1:14" ht="19.5" customHeight="1">
      <c r="A12" s="30" t="s">
        <v>8</v>
      </c>
      <c r="B12" s="56">
        <v>2160</v>
      </c>
      <c r="C12" s="57">
        <v>2396</v>
      </c>
      <c r="D12" s="60">
        <v>18</v>
      </c>
      <c r="E12" s="60">
        <v>6</v>
      </c>
      <c r="F12" s="60">
        <v>4</v>
      </c>
      <c r="G12" s="56">
        <v>26</v>
      </c>
      <c r="H12" s="56">
        <v>2230</v>
      </c>
      <c r="I12" s="57">
        <v>115</v>
      </c>
      <c r="J12" s="60">
        <v>0</v>
      </c>
      <c r="K12" s="60">
        <v>2</v>
      </c>
      <c r="L12" s="60">
        <v>3</v>
      </c>
      <c r="M12" s="59">
        <v>0</v>
      </c>
      <c r="N12" s="64">
        <v>1</v>
      </c>
    </row>
    <row r="13" spans="1:14" ht="19.5" customHeight="1">
      <c r="A13" s="30" t="s">
        <v>9</v>
      </c>
      <c r="B13" s="56">
        <v>3086</v>
      </c>
      <c r="C13" s="57">
        <v>3973</v>
      </c>
      <c r="D13" s="60">
        <v>112</v>
      </c>
      <c r="E13" s="60">
        <v>2</v>
      </c>
      <c r="F13" s="60">
        <v>6</v>
      </c>
      <c r="G13" s="56">
        <v>375</v>
      </c>
      <c r="H13" s="56">
        <v>3458</v>
      </c>
      <c r="I13" s="57">
        <v>99</v>
      </c>
      <c r="J13" s="60">
        <v>4</v>
      </c>
      <c r="K13" s="60">
        <v>5</v>
      </c>
      <c r="L13" s="60">
        <v>10</v>
      </c>
      <c r="M13" s="59">
        <v>0</v>
      </c>
      <c r="N13" s="64">
        <v>0</v>
      </c>
    </row>
    <row r="14" spans="1:14" ht="19.5" customHeight="1">
      <c r="A14" s="30" t="s">
        <v>1</v>
      </c>
      <c r="B14" s="56">
        <v>2117</v>
      </c>
      <c r="C14" s="57">
        <v>2344</v>
      </c>
      <c r="D14" s="60">
        <v>55</v>
      </c>
      <c r="E14" s="60">
        <v>12</v>
      </c>
      <c r="F14" s="60">
        <v>5</v>
      </c>
      <c r="G14" s="56">
        <v>20</v>
      </c>
      <c r="H14" s="56">
        <v>2168</v>
      </c>
      <c r="I14" s="57">
        <v>133</v>
      </c>
      <c r="J14" s="60">
        <v>3</v>
      </c>
      <c r="K14" s="60">
        <v>0</v>
      </c>
      <c r="L14" s="60">
        <v>2</v>
      </c>
      <c r="M14" s="59">
        <v>0</v>
      </c>
      <c r="N14" s="64">
        <v>1</v>
      </c>
    </row>
    <row r="15" spans="1:14" ht="19.5" customHeight="1" thickBot="1">
      <c r="A15" s="33" t="s">
        <v>2</v>
      </c>
      <c r="B15" s="66">
        <v>3084</v>
      </c>
      <c r="C15" s="67">
        <v>4385</v>
      </c>
      <c r="D15" s="61">
        <v>21</v>
      </c>
      <c r="E15" s="61">
        <v>1</v>
      </c>
      <c r="F15" s="61">
        <v>13</v>
      </c>
      <c r="G15" s="66">
        <v>112</v>
      </c>
      <c r="H15" s="66">
        <v>3571</v>
      </c>
      <c r="I15" s="67">
        <v>658</v>
      </c>
      <c r="J15" s="61">
        <v>3</v>
      </c>
      <c r="K15" s="61">
        <v>0</v>
      </c>
      <c r="L15" s="61">
        <v>4</v>
      </c>
      <c r="M15" s="59">
        <v>0</v>
      </c>
      <c r="N15" s="65">
        <v>13</v>
      </c>
    </row>
    <row r="16" spans="1:14" ht="19.5" customHeight="1" thickBot="1" thickTop="1">
      <c r="A16" s="34" t="s">
        <v>3</v>
      </c>
      <c r="B16" s="68">
        <f>SUM(B8:B15)</f>
        <v>20169</v>
      </c>
      <c r="C16" s="68">
        <f aca="true" t="shared" si="0" ref="C16:N16">SUM(C8:C15)</f>
        <v>26617</v>
      </c>
      <c r="D16" s="62">
        <f t="shared" si="0"/>
        <v>558</v>
      </c>
      <c r="E16" s="62">
        <f t="shared" si="0"/>
        <v>39</v>
      </c>
      <c r="F16" s="62">
        <f t="shared" si="0"/>
        <v>411</v>
      </c>
      <c r="G16" s="68">
        <f t="shared" si="0"/>
        <v>1197</v>
      </c>
      <c r="H16" s="68">
        <f t="shared" si="0"/>
        <v>22619</v>
      </c>
      <c r="I16" s="68">
        <f t="shared" si="0"/>
        <v>1350</v>
      </c>
      <c r="J16" s="62">
        <f t="shared" si="0"/>
        <v>25</v>
      </c>
      <c r="K16" s="62">
        <f t="shared" si="0"/>
        <v>11</v>
      </c>
      <c r="L16" s="62">
        <f t="shared" si="0"/>
        <v>53</v>
      </c>
      <c r="M16" s="62">
        <f t="shared" si="0"/>
        <v>0</v>
      </c>
      <c r="N16" s="69">
        <f t="shared" si="0"/>
        <v>607</v>
      </c>
    </row>
    <row r="17" ht="13.5" thickTop="1"/>
  </sheetData>
  <mergeCells count="14">
    <mergeCell ref="A2:N2"/>
    <mergeCell ref="A1:N1"/>
    <mergeCell ref="H6:I6"/>
    <mergeCell ref="N6:N7"/>
    <mergeCell ref="A3:N3"/>
    <mergeCell ref="A5:A7"/>
    <mergeCell ref="B5:C5"/>
    <mergeCell ref="D5:N5"/>
    <mergeCell ref="B6:B7"/>
    <mergeCell ref="G6:G7"/>
    <mergeCell ref="J6:M6"/>
    <mergeCell ref="C6:C7"/>
    <mergeCell ref="D6:D7"/>
    <mergeCell ref="E6:F6"/>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7" r:id="rId1"/>
</worksheet>
</file>

<file path=xl/worksheets/sheet16.xml><?xml version="1.0" encoding="utf-8"?>
<worksheet xmlns="http://schemas.openxmlformats.org/spreadsheetml/2006/main" xmlns:r="http://schemas.openxmlformats.org/officeDocument/2006/relationships">
  <sheetPr codeName="List19">
    <pageSetUpPr fitToPage="1"/>
  </sheetPr>
  <dimension ref="A1:AH31"/>
  <sheetViews>
    <sheetView showGridLines="0" tabSelected="1" zoomScaleSheetLayoutView="100" workbookViewId="0" topLeftCell="A1">
      <selection activeCell="P33" sqref="P33"/>
    </sheetView>
  </sheetViews>
  <sheetFormatPr defaultColWidth="9.140625" defaultRowHeight="12.75"/>
  <cols>
    <col min="1" max="1" width="4.7109375" style="0" bestFit="1" customWidth="1"/>
    <col min="2" max="18" width="8.7109375" style="0" customWidth="1"/>
  </cols>
  <sheetData>
    <row r="1" spans="1:18" ht="19.5" customHeight="1">
      <c r="A1" s="241" t="s">
        <v>170</v>
      </c>
      <c r="B1" s="241"/>
      <c r="C1" s="241"/>
      <c r="D1" s="241"/>
      <c r="E1" s="241"/>
      <c r="F1" s="241"/>
      <c r="G1" s="241"/>
      <c r="H1" s="241"/>
      <c r="I1" s="241"/>
      <c r="J1" s="241"/>
      <c r="K1" s="241"/>
      <c r="L1" s="241"/>
      <c r="M1" s="241"/>
      <c r="N1" s="241"/>
      <c r="O1" s="241"/>
      <c r="P1" s="241"/>
      <c r="Q1" s="241"/>
      <c r="R1" s="241"/>
    </row>
    <row r="2" spans="1:18" ht="19.5" customHeight="1">
      <c r="A2" s="241" t="s">
        <v>185</v>
      </c>
      <c r="B2" s="241"/>
      <c r="C2" s="241"/>
      <c r="D2" s="241"/>
      <c r="E2" s="241"/>
      <c r="F2" s="241"/>
      <c r="G2" s="241"/>
      <c r="H2" s="241"/>
      <c r="I2" s="241"/>
      <c r="J2" s="241"/>
      <c r="K2" s="241"/>
      <c r="L2" s="241"/>
      <c r="M2" s="241"/>
      <c r="N2" s="241"/>
      <c r="O2" s="241"/>
      <c r="P2" s="241"/>
      <c r="Q2" s="241"/>
      <c r="R2" s="241"/>
    </row>
    <row r="3" spans="1:18" ht="19.5" customHeight="1">
      <c r="A3" s="252" t="s">
        <v>155</v>
      </c>
      <c r="B3" s="252"/>
      <c r="C3" s="252"/>
      <c r="D3" s="252"/>
      <c r="E3" s="252"/>
      <c r="F3" s="252"/>
      <c r="G3" s="252"/>
      <c r="H3" s="252"/>
      <c r="I3" s="252"/>
      <c r="J3" s="252"/>
      <c r="K3" s="252"/>
      <c r="L3" s="252"/>
      <c r="M3" s="252"/>
      <c r="N3" s="252"/>
      <c r="O3" s="252"/>
      <c r="P3" s="252"/>
      <c r="Q3" s="252"/>
      <c r="R3" s="252"/>
    </row>
    <row r="4" spans="18:34" ht="19.5" customHeight="1" thickBot="1">
      <c r="R4" s="1"/>
      <c r="S4" s="1"/>
      <c r="T4" s="1"/>
      <c r="U4" s="1"/>
      <c r="V4" s="1"/>
      <c r="W4" s="1"/>
      <c r="X4" s="1"/>
      <c r="Y4" s="1"/>
      <c r="Z4" s="1"/>
      <c r="AA4" s="1"/>
      <c r="AB4" s="1"/>
      <c r="AC4" s="1"/>
      <c r="AD4" s="1"/>
      <c r="AE4" s="1"/>
      <c r="AF4" s="1"/>
      <c r="AG4" s="1"/>
      <c r="AH4" s="1"/>
    </row>
    <row r="5" spans="1:34" ht="19.5" customHeight="1" thickTop="1">
      <c r="A5" s="265" t="s">
        <v>0</v>
      </c>
      <c r="B5" s="267" t="s">
        <v>16</v>
      </c>
      <c r="C5" s="269"/>
      <c r="D5" s="279" t="s">
        <v>55</v>
      </c>
      <c r="E5" s="280"/>
      <c r="F5" s="280"/>
      <c r="G5" s="280"/>
      <c r="H5" s="280"/>
      <c r="I5" s="280"/>
      <c r="J5" s="280"/>
      <c r="K5" s="280"/>
      <c r="L5" s="280"/>
      <c r="M5" s="280"/>
      <c r="N5" s="280"/>
      <c r="O5" s="280"/>
      <c r="P5" s="280"/>
      <c r="Q5" s="280"/>
      <c r="R5" s="270"/>
      <c r="S5" s="168"/>
      <c r="T5" s="14"/>
      <c r="U5" s="14"/>
      <c r="V5" s="14"/>
      <c r="W5" s="14"/>
      <c r="X5" s="14"/>
      <c r="Y5" s="14"/>
      <c r="Z5" s="14"/>
      <c r="AA5" s="14"/>
      <c r="AB5" s="14"/>
      <c r="AC5" s="14"/>
      <c r="AD5" s="14"/>
      <c r="AE5" s="14"/>
      <c r="AF5" s="15"/>
      <c r="AG5" s="1"/>
      <c r="AH5" s="1"/>
    </row>
    <row r="6" spans="1:34" ht="19.5" customHeight="1">
      <c r="A6" s="242"/>
      <c r="B6" s="291" t="s">
        <v>19</v>
      </c>
      <c r="C6" s="287" t="s">
        <v>18</v>
      </c>
      <c r="D6" s="295" t="s">
        <v>147</v>
      </c>
      <c r="E6" s="303"/>
      <c r="F6" s="296"/>
      <c r="G6" s="293" t="s">
        <v>109</v>
      </c>
      <c r="H6" s="295" t="s">
        <v>108</v>
      </c>
      <c r="I6" s="296"/>
      <c r="J6" s="295" t="s">
        <v>61</v>
      </c>
      <c r="K6" s="303"/>
      <c r="L6" s="303"/>
      <c r="M6" s="296"/>
      <c r="N6" s="285" t="s">
        <v>104</v>
      </c>
      <c r="O6" s="286"/>
      <c r="P6" s="286"/>
      <c r="Q6" s="286"/>
      <c r="R6" s="302"/>
      <c r="S6" s="169"/>
      <c r="T6" s="16"/>
      <c r="U6" s="16"/>
      <c r="V6" s="1"/>
      <c r="W6" s="16"/>
      <c r="X6" s="1"/>
      <c r="Y6" s="16"/>
      <c r="Z6" s="16"/>
      <c r="AA6" s="16"/>
      <c r="AB6" s="16"/>
      <c r="AC6" s="16"/>
      <c r="AD6" s="16"/>
      <c r="AE6" s="16"/>
      <c r="AF6" s="15"/>
      <c r="AG6" s="1"/>
      <c r="AH6" s="1"/>
    </row>
    <row r="7" spans="1:34" ht="15" customHeight="1">
      <c r="A7" s="242"/>
      <c r="B7" s="291"/>
      <c r="C7" s="287"/>
      <c r="D7" s="299"/>
      <c r="E7" s="304"/>
      <c r="F7" s="300"/>
      <c r="G7" s="301"/>
      <c r="H7" s="297"/>
      <c r="I7" s="298"/>
      <c r="J7" s="299"/>
      <c r="K7" s="304"/>
      <c r="L7" s="304"/>
      <c r="M7" s="300"/>
      <c r="N7" s="293" t="s">
        <v>60</v>
      </c>
      <c r="O7" s="285" t="s">
        <v>67</v>
      </c>
      <c r="P7" s="286"/>
      <c r="Q7" s="286"/>
      <c r="R7" s="302"/>
      <c r="S7" s="169"/>
      <c r="T7" s="16"/>
      <c r="U7" s="16"/>
      <c r="V7" s="1"/>
      <c r="W7" s="16"/>
      <c r="X7" s="1"/>
      <c r="Y7" s="16"/>
      <c r="Z7" s="16"/>
      <c r="AA7" s="16"/>
      <c r="AB7" s="16"/>
      <c r="AC7" s="16"/>
      <c r="AD7" s="16"/>
      <c r="AE7" s="16"/>
      <c r="AF7" s="15"/>
      <c r="AG7" s="1"/>
      <c r="AH7" s="1"/>
    </row>
    <row r="8" spans="1:34" ht="19.5" customHeight="1">
      <c r="A8" s="242"/>
      <c r="B8" s="291"/>
      <c r="C8" s="287"/>
      <c r="D8" s="287" t="s">
        <v>62</v>
      </c>
      <c r="E8" s="287" t="s">
        <v>63</v>
      </c>
      <c r="F8" s="287" t="s">
        <v>64</v>
      </c>
      <c r="G8" s="301"/>
      <c r="H8" s="299"/>
      <c r="I8" s="300"/>
      <c r="J8" s="293" t="s">
        <v>60</v>
      </c>
      <c r="K8" s="285" t="s">
        <v>67</v>
      </c>
      <c r="L8" s="286"/>
      <c r="M8" s="291"/>
      <c r="N8" s="301"/>
      <c r="O8" s="293" t="s">
        <v>111</v>
      </c>
      <c r="P8" s="285" t="s">
        <v>105</v>
      </c>
      <c r="Q8" s="286"/>
      <c r="R8" s="302"/>
      <c r="S8" s="169"/>
      <c r="T8" s="1"/>
      <c r="U8" s="16"/>
      <c r="V8" s="16"/>
      <c r="W8" s="16"/>
      <c r="X8" s="1"/>
      <c r="Y8" s="16"/>
      <c r="Z8" s="1"/>
      <c r="AA8" s="16"/>
      <c r="AB8" s="1"/>
      <c r="AC8" s="16"/>
      <c r="AD8" s="16"/>
      <c r="AE8" s="16"/>
      <c r="AF8" s="15"/>
      <c r="AG8" s="1"/>
      <c r="AH8" s="1"/>
    </row>
    <row r="9" spans="1:34" ht="39" customHeight="1" thickBot="1">
      <c r="A9" s="266"/>
      <c r="B9" s="292"/>
      <c r="C9" s="288"/>
      <c r="D9" s="288"/>
      <c r="E9" s="288"/>
      <c r="F9" s="288"/>
      <c r="G9" s="294"/>
      <c r="H9" s="210" t="s">
        <v>148</v>
      </c>
      <c r="I9" s="210" t="s">
        <v>110</v>
      </c>
      <c r="J9" s="294"/>
      <c r="K9" s="27" t="s">
        <v>164</v>
      </c>
      <c r="L9" s="27" t="s">
        <v>165</v>
      </c>
      <c r="M9" s="27" t="s">
        <v>166</v>
      </c>
      <c r="N9" s="294"/>
      <c r="O9" s="294"/>
      <c r="P9" s="27" t="s">
        <v>167</v>
      </c>
      <c r="Q9" s="139" t="s">
        <v>106</v>
      </c>
      <c r="R9" s="32" t="s">
        <v>107</v>
      </c>
      <c r="S9" s="16"/>
      <c r="T9" s="16"/>
      <c r="U9" s="16"/>
      <c r="V9" s="16"/>
      <c r="W9" s="16"/>
      <c r="X9" s="16"/>
      <c r="Y9" s="16"/>
      <c r="Z9" s="16"/>
      <c r="AA9" s="16"/>
      <c r="AB9" s="1"/>
      <c r="AC9" s="16"/>
      <c r="AD9" s="1"/>
      <c r="AE9" s="16"/>
      <c r="AF9" s="15"/>
      <c r="AG9" s="1"/>
      <c r="AH9" s="1"/>
    </row>
    <row r="10" spans="1:34" ht="19.5" customHeight="1" thickTop="1">
      <c r="A10" s="26" t="s">
        <v>4</v>
      </c>
      <c r="B10" s="54">
        <v>328</v>
      </c>
      <c r="C10" s="55">
        <v>559</v>
      </c>
      <c r="D10" s="170">
        <v>21</v>
      </c>
      <c r="E10" s="171">
        <v>5</v>
      </c>
      <c r="F10" s="171">
        <v>15</v>
      </c>
      <c r="G10" s="171">
        <v>23</v>
      </c>
      <c r="H10" s="170">
        <v>48</v>
      </c>
      <c r="I10" s="171">
        <v>2</v>
      </c>
      <c r="J10" s="170">
        <v>231</v>
      </c>
      <c r="K10" s="55">
        <v>96</v>
      </c>
      <c r="L10" s="140">
        <v>0</v>
      </c>
      <c r="M10" s="55">
        <v>41</v>
      </c>
      <c r="N10" s="170">
        <v>137</v>
      </c>
      <c r="O10" s="170">
        <v>107</v>
      </c>
      <c r="P10" s="55">
        <v>2</v>
      </c>
      <c r="Q10" s="172">
        <v>14</v>
      </c>
      <c r="R10" s="175">
        <v>1</v>
      </c>
      <c r="S10" s="16"/>
      <c r="T10" s="16"/>
      <c r="U10" s="16"/>
      <c r="V10" s="16"/>
      <c r="W10" s="16"/>
      <c r="X10" s="16"/>
      <c r="Y10" s="16"/>
      <c r="Z10" s="16"/>
      <c r="AA10" s="16"/>
      <c r="AB10" s="16"/>
      <c r="AC10" s="16"/>
      <c r="AD10" s="16"/>
      <c r="AE10" s="16"/>
      <c r="AF10" s="16"/>
      <c r="AG10" s="1"/>
      <c r="AH10" s="1"/>
    </row>
    <row r="11" spans="1:34" ht="19.5" customHeight="1">
      <c r="A11" s="30" t="s">
        <v>5</v>
      </c>
      <c r="B11" s="56">
        <v>136</v>
      </c>
      <c r="C11" s="57">
        <v>167</v>
      </c>
      <c r="D11" s="57">
        <v>3</v>
      </c>
      <c r="E11" s="60">
        <v>0</v>
      </c>
      <c r="F11" s="60">
        <v>7</v>
      </c>
      <c r="G11" s="60">
        <v>3</v>
      </c>
      <c r="H11" s="57">
        <v>12</v>
      </c>
      <c r="I11" s="60">
        <v>3</v>
      </c>
      <c r="J11" s="57">
        <v>57</v>
      </c>
      <c r="K11" s="57">
        <v>22</v>
      </c>
      <c r="L11" s="140">
        <v>0</v>
      </c>
      <c r="M11" s="57">
        <v>6</v>
      </c>
      <c r="N11" s="57">
        <v>54</v>
      </c>
      <c r="O11" s="57">
        <v>33</v>
      </c>
      <c r="P11" s="118">
        <v>6</v>
      </c>
      <c r="Q11" s="237">
        <v>5</v>
      </c>
      <c r="R11" s="238">
        <v>8</v>
      </c>
      <c r="S11" s="16"/>
      <c r="T11" s="16"/>
      <c r="U11" s="16"/>
      <c r="V11" s="16"/>
      <c r="W11" s="16"/>
      <c r="X11" s="16"/>
      <c r="Y11" s="16"/>
      <c r="Z11" s="16"/>
      <c r="AA11" s="16"/>
      <c r="AB11" s="16"/>
      <c r="AC11" s="16"/>
      <c r="AD11" s="16"/>
      <c r="AE11" s="16"/>
      <c r="AF11" s="16"/>
      <c r="AG11" s="1"/>
      <c r="AH11" s="1"/>
    </row>
    <row r="12" spans="1:34" ht="19.5" customHeight="1">
      <c r="A12" s="30" t="s">
        <v>6</v>
      </c>
      <c r="B12" s="56">
        <v>292</v>
      </c>
      <c r="C12" s="57">
        <v>423</v>
      </c>
      <c r="D12" s="57">
        <v>7</v>
      </c>
      <c r="E12" s="60">
        <v>3</v>
      </c>
      <c r="F12" s="60">
        <v>6</v>
      </c>
      <c r="G12" s="60">
        <v>3</v>
      </c>
      <c r="H12" s="57">
        <v>18</v>
      </c>
      <c r="I12" s="60">
        <v>3</v>
      </c>
      <c r="J12" s="57">
        <v>138</v>
      </c>
      <c r="K12" s="57">
        <v>55</v>
      </c>
      <c r="L12" s="140">
        <v>0</v>
      </c>
      <c r="M12" s="57">
        <v>40</v>
      </c>
      <c r="N12" s="57">
        <v>210</v>
      </c>
      <c r="O12" s="57">
        <v>73</v>
      </c>
      <c r="P12" s="118">
        <v>80</v>
      </c>
      <c r="Q12" s="237">
        <v>33</v>
      </c>
      <c r="R12" s="238">
        <v>2</v>
      </c>
      <c r="S12" s="16"/>
      <c r="T12" s="16"/>
      <c r="U12" s="16"/>
      <c r="V12" s="16"/>
      <c r="W12" s="16"/>
      <c r="X12" s="16"/>
      <c r="Y12" s="16"/>
      <c r="Z12" s="16"/>
      <c r="AA12" s="16"/>
      <c r="AB12" s="16"/>
      <c r="AC12" s="16"/>
      <c r="AD12" s="16"/>
      <c r="AE12" s="16"/>
      <c r="AF12" s="16"/>
      <c r="AG12" s="1"/>
      <c r="AH12" s="1"/>
    </row>
    <row r="13" spans="1:34" ht="19.5" customHeight="1">
      <c r="A13" s="30" t="s">
        <v>7</v>
      </c>
      <c r="B13" s="56">
        <v>131</v>
      </c>
      <c r="C13" s="57">
        <v>244</v>
      </c>
      <c r="D13" s="57">
        <v>7</v>
      </c>
      <c r="E13" s="60">
        <v>4</v>
      </c>
      <c r="F13" s="60">
        <v>6</v>
      </c>
      <c r="G13" s="60">
        <v>2</v>
      </c>
      <c r="H13" s="57">
        <v>20</v>
      </c>
      <c r="I13" s="60">
        <v>5</v>
      </c>
      <c r="J13" s="57">
        <v>95</v>
      </c>
      <c r="K13" s="57">
        <v>62</v>
      </c>
      <c r="L13" s="140">
        <v>0</v>
      </c>
      <c r="M13" s="57">
        <v>3</v>
      </c>
      <c r="N13" s="57">
        <v>45</v>
      </c>
      <c r="O13" s="57">
        <v>40</v>
      </c>
      <c r="P13" s="57">
        <v>0</v>
      </c>
      <c r="Q13" s="173">
        <v>4</v>
      </c>
      <c r="R13" s="64">
        <v>0</v>
      </c>
      <c r="S13" s="16"/>
      <c r="T13" s="16"/>
      <c r="U13" s="16"/>
      <c r="V13" s="16"/>
      <c r="W13" s="16"/>
      <c r="X13" s="16"/>
      <c r="Y13" s="16"/>
      <c r="Z13" s="16"/>
      <c r="AA13" s="16"/>
      <c r="AB13" s="16"/>
      <c r="AC13" s="16"/>
      <c r="AD13" s="16"/>
      <c r="AE13" s="16"/>
      <c r="AF13" s="16"/>
      <c r="AG13" s="1"/>
      <c r="AH13" s="1"/>
    </row>
    <row r="14" spans="1:34" ht="19.5" customHeight="1">
      <c r="A14" s="30" t="s">
        <v>8</v>
      </c>
      <c r="B14" s="56">
        <v>185</v>
      </c>
      <c r="C14" s="57">
        <v>266</v>
      </c>
      <c r="D14" s="57">
        <v>12</v>
      </c>
      <c r="E14" s="60">
        <v>1</v>
      </c>
      <c r="F14" s="60">
        <v>3</v>
      </c>
      <c r="G14" s="60">
        <v>2</v>
      </c>
      <c r="H14" s="57">
        <v>11</v>
      </c>
      <c r="I14" s="60">
        <v>4</v>
      </c>
      <c r="J14" s="57">
        <v>88</v>
      </c>
      <c r="K14" s="57">
        <v>39</v>
      </c>
      <c r="L14" s="140">
        <v>0</v>
      </c>
      <c r="M14" s="57">
        <v>25</v>
      </c>
      <c r="N14" s="57">
        <v>74</v>
      </c>
      <c r="O14" s="57">
        <v>55</v>
      </c>
      <c r="P14" s="57">
        <v>4</v>
      </c>
      <c r="Q14" s="173">
        <v>7</v>
      </c>
      <c r="R14" s="64">
        <v>0</v>
      </c>
      <c r="S14" s="16"/>
      <c r="T14" s="16"/>
      <c r="U14" s="16"/>
      <c r="V14" s="16"/>
      <c r="W14" s="16"/>
      <c r="X14" s="16"/>
      <c r="Y14" s="16"/>
      <c r="Z14" s="16"/>
      <c r="AA14" s="16"/>
      <c r="AB14" s="16"/>
      <c r="AC14" s="16"/>
      <c r="AD14" s="16"/>
      <c r="AE14" s="16"/>
      <c r="AF14" s="16"/>
      <c r="AG14" s="1"/>
      <c r="AH14" s="1"/>
    </row>
    <row r="15" spans="1:34" ht="19.5" customHeight="1">
      <c r="A15" s="30" t="s">
        <v>9</v>
      </c>
      <c r="B15" s="56">
        <v>232</v>
      </c>
      <c r="C15" s="57">
        <v>519</v>
      </c>
      <c r="D15" s="57">
        <v>8</v>
      </c>
      <c r="E15" s="60">
        <v>1</v>
      </c>
      <c r="F15" s="60">
        <v>2</v>
      </c>
      <c r="G15" s="60">
        <v>1</v>
      </c>
      <c r="H15" s="57">
        <v>9</v>
      </c>
      <c r="I15" s="60">
        <v>2</v>
      </c>
      <c r="J15" s="57">
        <v>180</v>
      </c>
      <c r="K15" s="57">
        <v>100</v>
      </c>
      <c r="L15" s="140">
        <v>0</v>
      </c>
      <c r="M15" s="57">
        <v>11</v>
      </c>
      <c r="N15" s="57">
        <v>281</v>
      </c>
      <c r="O15" s="57">
        <v>249</v>
      </c>
      <c r="P15" s="57">
        <v>2</v>
      </c>
      <c r="Q15" s="173">
        <v>7</v>
      </c>
      <c r="R15" s="64">
        <v>0</v>
      </c>
      <c r="S15" s="16"/>
      <c r="T15" s="16"/>
      <c r="U15" s="16"/>
      <c r="V15" s="16"/>
      <c r="W15" s="16"/>
      <c r="X15" s="16"/>
      <c r="Y15" s="16"/>
      <c r="Z15" s="16"/>
      <c r="AA15" s="16"/>
      <c r="AB15" s="16"/>
      <c r="AC15" s="16"/>
      <c r="AD15" s="16"/>
      <c r="AE15" s="16"/>
      <c r="AF15" s="16"/>
      <c r="AG15" s="1"/>
      <c r="AH15" s="1"/>
    </row>
    <row r="16" spans="1:34" ht="19.5" customHeight="1">
      <c r="A16" s="30" t="s">
        <v>1</v>
      </c>
      <c r="B16" s="56">
        <v>233</v>
      </c>
      <c r="C16" s="57">
        <v>295</v>
      </c>
      <c r="D16" s="57">
        <v>6</v>
      </c>
      <c r="E16" s="60">
        <v>5</v>
      </c>
      <c r="F16" s="60">
        <v>3</v>
      </c>
      <c r="G16" s="60">
        <v>5</v>
      </c>
      <c r="H16" s="57">
        <v>12</v>
      </c>
      <c r="I16" s="60">
        <v>2</v>
      </c>
      <c r="J16" s="57">
        <v>136</v>
      </c>
      <c r="K16" s="57">
        <v>68</v>
      </c>
      <c r="L16" s="140">
        <v>0</v>
      </c>
      <c r="M16" s="57">
        <v>17</v>
      </c>
      <c r="N16" s="57">
        <v>82</v>
      </c>
      <c r="O16" s="57">
        <v>30</v>
      </c>
      <c r="P16" s="57">
        <v>7</v>
      </c>
      <c r="Q16" s="173">
        <v>14</v>
      </c>
      <c r="R16" s="64">
        <v>0</v>
      </c>
      <c r="S16" s="16"/>
      <c r="T16" s="16"/>
      <c r="U16" s="16"/>
      <c r="V16" s="16"/>
      <c r="W16" s="16"/>
      <c r="X16" s="16"/>
      <c r="Y16" s="16"/>
      <c r="Z16" s="16"/>
      <c r="AA16" s="16"/>
      <c r="AB16" s="16"/>
      <c r="AC16" s="16"/>
      <c r="AD16" s="16"/>
      <c r="AE16" s="16"/>
      <c r="AF16" s="16"/>
      <c r="AG16" s="1"/>
      <c r="AH16" s="1"/>
    </row>
    <row r="17" spans="1:34" ht="19.5" customHeight="1" thickBot="1">
      <c r="A17" s="33" t="s">
        <v>2</v>
      </c>
      <c r="B17" s="66">
        <v>356</v>
      </c>
      <c r="C17" s="67">
        <v>591</v>
      </c>
      <c r="D17" s="67">
        <v>14</v>
      </c>
      <c r="E17" s="61">
        <v>0</v>
      </c>
      <c r="F17" s="61">
        <v>39</v>
      </c>
      <c r="G17" s="61">
        <v>15</v>
      </c>
      <c r="H17" s="67">
        <v>42</v>
      </c>
      <c r="I17" s="61">
        <v>3</v>
      </c>
      <c r="J17" s="67">
        <v>130</v>
      </c>
      <c r="K17" s="67">
        <v>65</v>
      </c>
      <c r="L17" s="140">
        <v>0</v>
      </c>
      <c r="M17" s="67">
        <v>9</v>
      </c>
      <c r="N17" s="67">
        <v>189</v>
      </c>
      <c r="O17" s="67">
        <v>153</v>
      </c>
      <c r="P17" s="67">
        <v>7</v>
      </c>
      <c r="Q17" s="174">
        <v>18</v>
      </c>
      <c r="R17" s="65">
        <v>0</v>
      </c>
      <c r="S17" s="16"/>
      <c r="T17" s="16"/>
      <c r="U17" s="16"/>
      <c r="V17" s="16"/>
      <c r="W17" s="16"/>
      <c r="X17" s="16"/>
      <c r="Y17" s="16"/>
      <c r="Z17" s="16"/>
      <c r="AA17" s="16"/>
      <c r="AB17" s="16"/>
      <c r="AC17" s="16"/>
      <c r="AD17" s="16"/>
      <c r="AE17" s="16"/>
      <c r="AF17" s="16"/>
      <c r="AG17" s="1"/>
      <c r="AH17" s="1"/>
    </row>
    <row r="18" spans="1:34" ht="19.5" customHeight="1" thickBot="1" thickTop="1">
      <c r="A18" s="34" t="s">
        <v>3</v>
      </c>
      <c r="B18" s="68">
        <f>SUM(B10:B17)</f>
        <v>1893</v>
      </c>
      <c r="C18" s="68">
        <f aca="true" t="shared" si="0" ref="C18:R18">SUM(C10:C17)</f>
        <v>3064</v>
      </c>
      <c r="D18" s="68">
        <f t="shared" si="0"/>
        <v>78</v>
      </c>
      <c r="E18" s="62">
        <f t="shared" si="0"/>
        <v>19</v>
      </c>
      <c r="F18" s="62">
        <f t="shared" si="0"/>
        <v>81</v>
      </c>
      <c r="G18" s="62">
        <f t="shared" si="0"/>
        <v>54</v>
      </c>
      <c r="H18" s="68">
        <f t="shared" si="0"/>
        <v>172</v>
      </c>
      <c r="I18" s="62">
        <f t="shared" si="0"/>
        <v>24</v>
      </c>
      <c r="J18" s="68">
        <f t="shared" si="0"/>
        <v>1055</v>
      </c>
      <c r="K18" s="68">
        <f t="shared" si="0"/>
        <v>507</v>
      </c>
      <c r="L18" s="141">
        <f t="shared" si="0"/>
        <v>0</v>
      </c>
      <c r="M18" s="68">
        <f t="shared" si="0"/>
        <v>152</v>
      </c>
      <c r="N18" s="68">
        <f t="shared" si="0"/>
        <v>1072</v>
      </c>
      <c r="O18" s="68">
        <f t="shared" si="0"/>
        <v>740</v>
      </c>
      <c r="P18" s="68">
        <f t="shared" si="0"/>
        <v>108</v>
      </c>
      <c r="Q18" s="68">
        <f t="shared" si="0"/>
        <v>102</v>
      </c>
      <c r="R18" s="69">
        <f t="shared" si="0"/>
        <v>11</v>
      </c>
      <c r="S18" s="14"/>
      <c r="T18" s="14"/>
      <c r="U18" s="14"/>
      <c r="V18" s="14"/>
      <c r="W18" s="14"/>
      <c r="X18" s="14"/>
      <c r="Y18" s="14"/>
      <c r="Z18" s="14"/>
      <c r="AA18" s="14"/>
      <c r="AB18" s="14"/>
      <c r="AC18" s="14"/>
      <c r="AD18" s="14"/>
      <c r="AE18" s="14"/>
      <c r="AF18" s="14"/>
      <c r="AG18" s="1"/>
      <c r="AH18" s="1"/>
    </row>
    <row r="19" spans="18:34" ht="13.5" thickTop="1">
      <c r="R19" s="1"/>
      <c r="S19" s="1"/>
      <c r="T19" s="1"/>
      <c r="U19" s="1"/>
      <c r="V19" s="1"/>
      <c r="W19" s="1"/>
      <c r="X19" s="1"/>
      <c r="Y19" s="1"/>
      <c r="Z19" s="1"/>
      <c r="AA19" s="1"/>
      <c r="AB19" s="1"/>
      <c r="AC19" s="1"/>
      <c r="AD19" s="1"/>
      <c r="AE19" s="1"/>
      <c r="AF19" s="1"/>
      <c r="AG19" s="1"/>
      <c r="AH19" s="1"/>
    </row>
    <row r="20" spans="18:34" ht="12.75">
      <c r="R20" s="1"/>
      <c r="S20" s="1"/>
      <c r="T20" s="1"/>
      <c r="U20" s="1"/>
      <c r="V20" s="1"/>
      <c r="W20" s="1"/>
      <c r="X20" s="1"/>
      <c r="Y20" s="1"/>
      <c r="Z20" s="1"/>
      <c r="AA20" s="1"/>
      <c r="AB20" s="1"/>
      <c r="AC20" s="1"/>
      <c r="AD20" s="1"/>
      <c r="AE20" s="1"/>
      <c r="AF20" s="1"/>
      <c r="AG20" s="1"/>
      <c r="AH20" s="1"/>
    </row>
    <row r="21" spans="18:34" ht="12.75">
      <c r="R21" s="1"/>
      <c r="S21" s="1"/>
      <c r="T21" s="1"/>
      <c r="U21" s="1"/>
      <c r="V21" s="1"/>
      <c r="W21" s="1"/>
      <c r="X21" s="1"/>
      <c r="Y21" s="1"/>
      <c r="Z21" s="1"/>
      <c r="AA21" s="1"/>
      <c r="AB21" s="1"/>
      <c r="AC21" s="1"/>
      <c r="AD21" s="1"/>
      <c r="AE21" s="1"/>
      <c r="AF21" s="1"/>
      <c r="AG21" s="1"/>
      <c r="AH21" s="1"/>
    </row>
    <row r="22" spans="18:34" ht="12.75">
      <c r="R22" s="1"/>
      <c r="S22" s="1"/>
      <c r="T22" s="1"/>
      <c r="U22" s="1"/>
      <c r="V22" s="1"/>
      <c r="W22" s="1"/>
      <c r="X22" s="1"/>
      <c r="Y22" s="1"/>
      <c r="Z22" s="1"/>
      <c r="AA22" s="1"/>
      <c r="AB22" s="1"/>
      <c r="AC22" s="1"/>
      <c r="AD22" s="1"/>
      <c r="AE22" s="1"/>
      <c r="AF22" s="1"/>
      <c r="AG22" s="1"/>
      <c r="AH22" s="1"/>
    </row>
    <row r="23" spans="18:34" ht="12.75">
      <c r="R23" s="1"/>
      <c r="S23" s="1"/>
      <c r="T23" s="1"/>
      <c r="U23" s="1"/>
      <c r="V23" s="1"/>
      <c r="W23" s="1"/>
      <c r="X23" s="1"/>
      <c r="Y23" s="1"/>
      <c r="Z23" s="1"/>
      <c r="AA23" s="1"/>
      <c r="AB23" s="1"/>
      <c r="AC23" s="1"/>
      <c r="AD23" s="1"/>
      <c r="AE23" s="1"/>
      <c r="AF23" s="1"/>
      <c r="AG23" s="1"/>
      <c r="AH23" s="1"/>
    </row>
    <row r="24" spans="18:34" ht="12.75">
      <c r="R24" s="1"/>
      <c r="S24" s="1"/>
      <c r="T24" s="1"/>
      <c r="U24" s="1"/>
      <c r="V24" s="1"/>
      <c r="W24" s="1"/>
      <c r="X24" s="1"/>
      <c r="Y24" s="1"/>
      <c r="Z24" s="1"/>
      <c r="AA24" s="1"/>
      <c r="AB24" s="1"/>
      <c r="AC24" s="1"/>
      <c r="AD24" s="1"/>
      <c r="AE24" s="1"/>
      <c r="AF24" s="1"/>
      <c r="AG24" s="1"/>
      <c r="AH24" s="1"/>
    </row>
    <row r="25" spans="18:34" ht="12.75">
      <c r="R25" s="1"/>
      <c r="S25" s="1"/>
      <c r="T25" s="1"/>
      <c r="U25" s="1"/>
      <c r="V25" s="1"/>
      <c r="W25" s="1"/>
      <c r="X25" s="1"/>
      <c r="Y25" s="1"/>
      <c r="Z25" s="1"/>
      <c r="AA25" s="1"/>
      <c r="AB25" s="1"/>
      <c r="AC25" s="1"/>
      <c r="AD25" s="1"/>
      <c r="AE25" s="1"/>
      <c r="AF25" s="1"/>
      <c r="AG25" s="1"/>
      <c r="AH25" s="1"/>
    </row>
    <row r="26" spans="18:34" ht="12.75">
      <c r="R26" s="1"/>
      <c r="S26" s="1"/>
      <c r="T26" s="1"/>
      <c r="U26" s="1"/>
      <c r="V26" s="1"/>
      <c r="W26" s="1"/>
      <c r="X26" s="1"/>
      <c r="Y26" s="1"/>
      <c r="Z26" s="1"/>
      <c r="AA26" s="1"/>
      <c r="AB26" s="1"/>
      <c r="AC26" s="1"/>
      <c r="AD26" s="1"/>
      <c r="AE26" s="1"/>
      <c r="AF26" s="1"/>
      <c r="AG26" s="1"/>
      <c r="AH26" s="1"/>
    </row>
    <row r="27" spans="18:34" ht="12.75">
      <c r="R27" s="1"/>
      <c r="S27" s="1"/>
      <c r="T27" s="1"/>
      <c r="U27" s="1"/>
      <c r="V27" s="1"/>
      <c r="W27" s="1"/>
      <c r="X27" s="1"/>
      <c r="Y27" s="1"/>
      <c r="Z27" s="1"/>
      <c r="AA27" s="1"/>
      <c r="AB27" s="1"/>
      <c r="AC27" s="1"/>
      <c r="AD27" s="1"/>
      <c r="AE27" s="1"/>
      <c r="AF27" s="1"/>
      <c r="AG27" s="1"/>
      <c r="AH27" s="1"/>
    </row>
    <row r="28" spans="18:34" ht="12.75">
      <c r="R28" s="1"/>
      <c r="S28" s="1"/>
      <c r="T28" s="1"/>
      <c r="U28" s="1"/>
      <c r="V28" s="1"/>
      <c r="W28" s="1"/>
      <c r="X28" s="1"/>
      <c r="Y28" s="1"/>
      <c r="Z28" s="1"/>
      <c r="AA28" s="1"/>
      <c r="AB28" s="1"/>
      <c r="AC28" s="1"/>
      <c r="AD28" s="1"/>
      <c r="AE28" s="1"/>
      <c r="AF28" s="1"/>
      <c r="AG28" s="1"/>
      <c r="AH28" s="1"/>
    </row>
    <row r="29" spans="18:34" ht="12.75">
      <c r="R29" s="1"/>
      <c r="S29" s="1"/>
      <c r="T29" s="1"/>
      <c r="U29" s="1"/>
      <c r="V29" s="1"/>
      <c r="W29" s="1"/>
      <c r="X29" s="1"/>
      <c r="Y29" s="1"/>
      <c r="Z29" s="1"/>
      <c r="AA29" s="1"/>
      <c r="AB29" s="1"/>
      <c r="AC29" s="1"/>
      <c r="AD29" s="1"/>
      <c r="AE29" s="1"/>
      <c r="AF29" s="1"/>
      <c r="AG29" s="1"/>
      <c r="AH29" s="1"/>
    </row>
    <row r="30" spans="18:34" ht="12.75">
      <c r="R30" s="1"/>
      <c r="S30" s="1"/>
      <c r="T30" s="1"/>
      <c r="U30" s="1"/>
      <c r="V30" s="1"/>
      <c r="W30" s="1"/>
      <c r="X30" s="1"/>
      <c r="Y30" s="1"/>
      <c r="Z30" s="1"/>
      <c r="AA30" s="1"/>
      <c r="AB30" s="1"/>
      <c r="AC30" s="1"/>
      <c r="AD30" s="1"/>
      <c r="AE30" s="1"/>
      <c r="AF30" s="1"/>
      <c r="AG30" s="1"/>
      <c r="AH30" s="1"/>
    </row>
    <row r="31" spans="18:34" ht="12.75">
      <c r="R31" s="1"/>
      <c r="S31" s="1"/>
      <c r="T31" s="1"/>
      <c r="U31" s="1"/>
      <c r="V31" s="1"/>
      <c r="W31" s="1"/>
      <c r="X31" s="1"/>
      <c r="Y31" s="1"/>
      <c r="Z31" s="1"/>
      <c r="AA31" s="1"/>
      <c r="AB31" s="1"/>
      <c r="AC31" s="1"/>
      <c r="AD31" s="1"/>
      <c r="AE31" s="1"/>
      <c r="AF31" s="1"/>
      <c r="AG31" s="1"/>
      <c r="AH31" s="1"/>
    </row>
  </sheetData>
  <mergeCells count="22">
    <mergeCell ref="A2:R2"/>
    <mergeCell ref="A1:R1"/>
    <mergeCell ref="J8:J9"/>
    <mergeCell ref="F8:F9"/>
    <mergeCell ref="E8:E9"/>
    <mergeCell ref="A3:R3"/>
    <mergeCell ref="P8:R8"/>
    <mergeCell ref="A5:A9"/>
    <mergeCell ref="B5:C5"/>
    <mergeCell ref="C6:C9"/>
    <mergeCell ref="B6:B9"/>
    <mergeCell ref="D8:D9"/>
    <mergeCell ref="G6:G9"/>
    <mergeCell ref="N6:R6"/>
    <mergeCell ref="N7:N9"/>
    <mergeCell ref="O7:R7"/>
    <mergeCell ref="J6:M7"/>
    <mergeCell ref="D6:F7"/>
    <mergeCell ref="D5:R5"/>
    <mergeCell ref="O8:O9"/>
    <mergeCell ref="H6:I8"/>
    <mergeCell ref="K8:M8"/>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85" r:id="rId1"/>
</worksheet>
</file>

<file path=xl/worksheets/sheet17.xml><?xml version="1.0" encoding="utf-8"?>
<worksheet xmlns="http://schemas.openxmlformats.org/spreadsheetml/2006/main" xmlns:r="http://schemas.openxmlformats.org/officeDocument/2006/relationships">
  <sheetPr codeName="List20">
    <pageSetUpPr fitToPage="1"/>
  </sheetPr>
  <dimension ref="A1:Q17"/>
  <sheetViews>
    <sheetView showGridLines="0" tabSelected="1" zoomScaleSheetLayoutView="100" workbookViewId="0" topLeftCell="A1">
      <selection activeCell="P33" sqref="P33"/>
    </sheetView>
  </sheetViews>
  <sheetFormatPr defaultColWidth="9.140625" defaultRowHeight="12.75"/>
  <cols>
    <col min="1" max="11" width="11.7109375" style="0" customWidth="1"/>
  </cols>
  <sheetData>
    <row r="1" spans="1:17" ht="19.5" customHeight="1">
      <c r="A1" s="241" t="s">
        <v>170</v>
      </c>
      <c r="B1" s="241"/>
      <c r="C1" s="241"/>
      <c r="D1" s="241"/>
      <c r="E1" s="241"/>
      <c r="F1" s="241"/>
      <c r="G1" s="241"/>
      <c r="H1" s="241"/>
      <c r="I1" s="241"/>
      <c r="J1" s="241"/>
      <c r="K1" s="241"/>
      <c r="L1" s="20"/>
      <c r="M1" s="20"/>
      <c r="N1" s="20"/>
      <c r="O1" s="20"/>
      <c r="P1" s="20"/>
      <c r="Q1" s="20"/>
    </row>
    <row r="2" spans="1:11" ht="19.5" customHeight="1">
      <c r="A2" s="241" t="s">
        <v>185</v>
      </c>
      <c r="B2" s="241"/>
      <c r="C2" s="241"/>
      <c r="D2" s="241"/>
      <c r="E2" s="241"/>
      <c r="F2" s="241"/>
      <c r="G2" s="241"/>
      <c r="H2" s="241"/>
      <c r="I2" s="241"/>
      <c r="J2" s="241"/>
      <c r="K2" s="241"/>
    </row>
    <row r="3" spans="1:11" ht="19.5" customHeight="1">
      <c r="A3" s="241" t="s">
        <v>156</v>
      </c>
      <c r="B3" s="241"/>
      <c r="C3" s="241"/>
      <c r="D3" s="241"/>
      <c r="E3" s="241"/>
      <c r="F3" s="241"/>
      <c r="G3" s="241"/>
      <c r="H3" s="241"/>
      <c r="I3" s="241"/>
      <c r="J3" s="241"/>
      <c r="K3" s="241"/>
    </row>
    <row r="4" spans="1:11" ht="19.5" customHeight="1" thickBot="1">
      <c r="A4" s="305"/>
      <c r="B4" s="305"/>
      <c r="C4" s="305"/>
      <c r="D4" s="305"/>
      <c r="E4" s="305"/>
      <c r="F4" s="305"/>
      <c r="G4" s="305"/>
      <c r="H4" s="305"/>
      <c r="I4" s="305"/>
      <c r="J4" s="305"/>
      <c r="K4" s="305"/>
    </row>
    <row r="5" spans="1:11" ht="19.5" customHeight="1" thickTop="1">
      <c r="A5" s="265" t="s">
        <v>0</v>
      </c>
      <c r="B5" s="267" t="s">
        <v>16</v>
      </c>
      <c r="C5" s="269"/>
      <c r="D5" s="269" t="s">
        <v>55</v>
      </c>
      <c r="E5" s="269"/>
      <c r="F5" s="269"/>
      <c r="G5" s="269"/>
      <c r="H5" s="269"/>
      <c r="I5" s="269"/>
      <c r="J5" s="279"/>
      <c r="K5" s="244"/>
    </row>
    <row r="6" spans="1:11" ht="16.5" customHeight="1">
      <c r="A6" s="242"/>
      <c r="B6" s="291" t="s">
        <v>19</v>
      </c>
      <c r="C6" s="287" t="s">
        <v>18</v>
      </c>
      <c r="D6" s="287" t="s">
        <v>142</v>
      </c>
      <c r="E6" s="287" t="s">
        <v>141</v>
      </c>
      <c r="F6" s="287" t="s">
        <v>143</v>
      </c>
      <c r="G6" s="287" t="s">
        <v>112</v>
      </c>
      <c r="H6" s="287"/>
      <c r="I6" s="287"/>
      <c r="J6" s="285"/>
      <c r="K6" s="289"/>
    </row>
    <row r="7" spans="1:11" ht="16.5" customHeight="1">
      <c r="A7" s="306"/>
      <c r="B7" s="296"/>
      <c r="C7" s="293"/>
      <c r="D7" s="293"/>
      <c r="E7" s="293"/>
      <c r="F7" s="293"/>
      <c r="G7" s="293" t="s">
        <v>60</v>
      </c>
      <c r="H7" s="285" t="s">
        <v>67</v>
      </c>
      <c r="I7" s="286"/>
      <c r="J7" s="286"/>
      <c r="K7" s="302"/>
    </row>
    <row r="8" spans="1:11" ht="71.25" customHeight="1" thickBot="1">
      <c r="A8" s="266"/>
      <c r="B8" s="292"/>
      <c r="C8" s="288"/>
      <c r="D8" s="288"/>
      <c r="E8" s="288"/>
      <c r="F8" s="288"/>
      <c r="G8" s="294"/>
      <c r="H8" s="27" t="s">
        <v>113</v>
      </c>
      <c r="I8" s="27" t="s">
        <v>114</v>
      </c>
      <c r="J8" s="139" t="s">
        <v>115</v>
      </c>
      <c r="K8" s="32" t="s">
        <v>116</v>
      </c>
    </row>
    <row r="9" spans="1:11" ht="19.5" customHeight="1" thickTop="1">
      <c r="A9" s="26" t="s">
        <v>4</v>
      </c>
      <c r="B9" s="85">
        <v>277</v>
      </c>
      <c r="C9" s="59">
        <v>518</v>
      </c>
      <c r="D9" s="59">
        <v>30</v>
      </c>
      <c r="E9" s="59">
        <v>34</v>
      </c>
      <c r="F9" s="59">
        <v>8</v>
      </c>
      <c r="G9" s="59">
        <v>446</v>
      </c>
      <c r="H9" s="59">
        <v>267</v>
      </c>
      <c r="I9" s="59">
        <v>3</v>
      </c>
      <c r="J9" s="165">
        <v>2</v>
      </c>
      <c r="K9" s="63">
        <v>174</v>
      </c>
    </row>
    <row r="10" spans="1:11" ht="19.5" customHeight="1">
      <c r="A10" s="30" t="s">
        <v>5</v>
      </c>
      <c r="B10" s="106">
        <v>437</v>
      </c>
      <c r="C10" s="60">
        <v>448</v>
      </c>
      <c r="D10" s="60">
        <v>87</v>
      </c>
      <c r="E10" s="60">
        <v>93</v>
      </c>
      <c r="F10" s="60">
        <v>4</v>
      </c>
      <c r="G10" s="60">
        <v>259</v>
      </c>
      <c r="H10" s="60">
        <v>168</v>
      </c>
      <c r="I10" s="60">
        <v>6</v>
      </c>
      <c r="J10" s="166">
        <v>0</v>
      </c>
      <c r="K10" s="64">
        <v>85</v>
      </c>
    </row>
    <row r="11" spans="1:11" ht="19.5" customHeight="1">
      <c r="A11" s="30" t="s">
        <v>6</v>
      </c>
      <c r="B11" s="106">
        <v>546</v>
      </c>
      <c r="C11" s="60">
        <v>586</v>
      </c>
      <c r="D11" s="60">
        <v>127</v>
      </c>
      <c r="E11" s="60">
        <v>100</v>
      </c>
      <c r="F11" s="60">
        <v>10</v>
      </c>
      <c r="G11" s="60">
        <v>348</v>
      </c>
      <c r="H11" s="60">
        <v>244</v>
      </c>
      <c r="I11" s="60">
        <v>0</v>
      </c>
      <c r="J11" s="166">
        <v>0</v>
      </c>
      <c r="K11" s="64">
        <v>104</v>
      </c>
    </row>
    <row r="12" spans="1:11" ht="19.5" customHeight="1">
      <c r="A12" s="30" t="s">
        <v>7</v>
      </c>
      <c r="B12" s="106">
        <v>730</v>
      </c>
      <c r="C12" s="119">
        <v>1166</v>
      </c>
      <c r="D12" s="60">
        <v>244</v>
      </c>
      <c r="E12" s="60">
        <v>385</v>
      </c>
      <c r="F12" s="60">
        <v>10</v>
      </c>
      <c r="G12" s="60">
        <v>527</v>
      </c>
      <c r="H12" s="60">
        <v>323</v>
      </c>
      <c r="I12" s="60">
        <v>1</v>
      </c>
      <c r="J12" s="166">
        <v>1</v>
      </c>
      <c r="K12" s="64">
        <v>202</v>
      </c>
    </row>
    <row r="13" spans="1:11" ht="19.5" customHeight="1">
      <c r="A13" s="30" t="s">
        <v>8</v>
      </c>
      <c r="B13" s="106">
        <v>772</v>
      </c>
      <c r="C13" s="60">
        <v>806</v>
      </c>
      <c r="D13" s="60">
        <v>208</v>
      </c>
      <c r="E13" s="60">
        <v>192</v>
      </c>
      <c r="F13" s="60">
        <v>7</v>
      </c>
      <c r="G13" s="60">
        <v>397</v>
      </c>
      <c r="H13" s="60">
        <v>270</v>
      </c>
      <c r="I13" s="60">
        <v>7</v>
      </c>
      <c r="J13" s="166">
        <v>0</v>
      </c>
      <c r="K13" s="64">
        <v>120</v>
      </c>
    </row>
    <row r="14" spans="1:11" ht="19.5" customHeight="1">
      <c r="A14" s="30" t="s">
        <v>9</v>
      </c>
      <c r="B14" s="106">
        <v>1012</v>
      </c>
      <c r="C14" s="60">
        <v>1043</v>
      </c>
      <c r="D14" s="60">
        <v>271</v>
      </c>
      <c r="E14" s="60">
        <v>396</v>
      </c>
      <c r="F14" s="60">
        <v>7</v>
      </c>
      <c r="G14" s="60">
        <v>367</v>
      </c>
      <c r="H14" s="60">
        <v>238</v>
      </c>
      <c r="I14" s="60">
        <v>8</v>
      </c>
      <c r="J14" s="166">
        <v>0</v>
      </c>
      <c r="K14" s="64">
        <v>121</v>
      </c>
    </row>
    <row r="15" spans="1:11" ht="19.5" customHeight="1">
      <c r="A15" s="30" t="s">
        <v>1</v>
      </c>
      <c r="B15" s="106">
        <v>757</v>
      </c>
      <c r="C15" s="60">
        <v>794</v>
      </c>
      <c r="D15" s="60">
        <v>264</v>
      </c>
      <c r="E15" s="60">
        <v>165</v>
      </c>
      <c r="F15" s="60">
        <v>2</v>
      </c>
      <c r="G15" s="60">
        <v>362</v>
      </c>
      <c r="H15" s="60">
        <v>238</v>
      </c>
      <c r="I15" s="60">
        <v>28</v>
      </c>
      <c r="J15" s="166">
        <v>1</v>
      </c>
      <c r="K15" s="64">
        <v>95</v>
      </c>
    </row>
    <row r="16" spans="1:11" ht="19.5" customHeight="1" thickBot="1">
      <c r="A16" s="33" t="s">
        <v>2</v>
      </c>
      <c r="B16" s="107">
        <v>953</v>
      </c>
      <c r="C16" s="61">
        <v>2492</v>
      </c>
      <c r="D16" s="61">
        <v>917</v>
      </c>
      <c r="E16" s="61">
        <v>776</v>
      </c>
      <c r="F16" s="61">
        <v>4</v>
      </c>
      <c r="G16" s="61">
        <v>794</v>
      </c>
      <c r="H16" s="61">
        <v>599</v>
      </c>
      <c r="I16" s="61">
        <v>24</v>
      </c>
      <c r="J16" s="167">
        <v>2</v>
      </c>
      <c r="K16" s="65">
        <v>169</v>
      </c>
    </row>
    <row r="17" spans="1:11" ht="19.5" customHeight="1" thickBot="1" thickTop="1">
      <c r="A17" s="34" t="s">
        <v>3</v>
      </c>
      <c r="B17" s="62">
        <f>SUM(B9:B16)</f>
        <v>5484</v>
      </c>
      <c r="C17" s="62">
        <f aca="true" t="shared" si="0" ref="C17:K17">SUM(C9:C16)</f>
        <v>7853</v>
      </c>
      <c r="D17" s="62">
        <f t="shared" si="0"/>
        <v>2148</v>
      </c>
      <c r="E17" s="62">
        <f t="shared" si="0"/>
        <v>2141</v>
      </c>
      <c r="F17" s="62">
        <f t="shared" si="0"/>
        <v>52</v>
      </c>
      <c r="G17" s="62">
        <f t="shared" si="0"/>
        <v>3500</v>
      </c>
      <c r="H17" s="62">
        <f t="shared" si="0"/>
        <v>2347</v>
      </c>
      <c r="I17" s="62">
        <f t="shared" si="0"/>
        <v>77</v>
      </c>
      <c r="J17" s="62">
        <f t="shared" si="0"/>
        <v>6</v>
      </c>
      <c r="K17" s="69">
        <f t="shared" si="0"/>
        <v>1070</v>
      </c>
    </row>
    <row r="18" ht="13.5" thickTop="1"/>
  </sheetData>
  <mergeCells count="15">
    <mergeCell ref="G6:K6"/>
    <mergeCell ref="C6:C8"/>
    <mergeCell ref="D6:D8"/>
    <mergeCell ref="E6:E8"/>
    <mergeCell ref="F6:F8"/>
    <mergeCell ref="A1:K1"/>
    <mergeCell ref="A3:K3"/>
    <mergeCell ref="A4:K4"/>
    <mergeCell ref="A5:A8"/>
    <mergeCell ref="B5:C5"/>
    <mergeCell ref="D5:K5"/>
    <mergeCell ref="B6:B8"/>
    <mergeCell ref="H7:K7"/>
    <mergeCell ref="G7:G8"/>
    <mergeCell ref="A2:K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codeName="List21">
    <pageSetUpPr fitToPage="1"/>
  </sheetPr>
  <dimension ref="A1:M15"/>
  <sheetViews>
    <sheetView showGridLines="0" tabSelected="1" zoomScaleSheetLayoutView="100" workbookViewId="0" topLeftCell="A1">
      <selection activeCell="P33" sqref="P33"/>
    </sheetView>
  </sheetViews>
  <sheetFormatPr defaultColWidth="9.140625" defaultRowHeight="12.75"/>
  <cols>
    <col min="1" max="1" width="11.7109375" style="0" customWidth="1"/>
    <col min="2" max="8" width="12.7109375" style="0" customWidth="1"/>
  </cols>
  <sheetData>
    <row r="1" spans="1:13" ht="19.5" customHeight="1">
      <c r="A1" s="241" t="s">
        <v>170</v>
      </c>
      <c r="B1" s="241"/>
      <c r="C1" s="241"/>
      <c r="D1" s="241"/>
      <c r="E1" s="241"/>
      <c r="F1" s="241"/>
      <c r="G1" s="241"/>
      <c r="H1" s="241"/>
      <c r="I1" s="20"/>
      <c r="J1" s="20"/>
      <c r="K1" s="20"/>
      <c r="L1" s="20"/>
      <c r="M1" s="20"/>
    </row>
    <row r="2" spans="1:8" ht="19.5" customHeight="1">
      <c r="A2" s="241" t="s">
        <v>185</v>
      </c>
      <c r="B2" s="241"/>
      <c r="C2" s="241"/>
      <c r="D2" s="241"/>
      <c r="E2" s="241"/>
      <c r="F2" s="241"/>
      <c r="G2" s="241"/>
      <c r="H2" s="241"/>
    </row>
    <row r="3" spans="1:8" ht="19.5" customHeight="1">
      <c r="A3" s="241" t="s">
        <v>157</v>
      </c>
      <c r="B3" s="241"/>
      <c r="C3" s="241"/>
      <c r="D3" s="241"/>
      <c r="E3" s="241"/>
      <c r="F3" s="241"/>
      <c r="G3" s="241"/>
      <c r="H3" s="241"/>
    </row>
    <row r="4" spans="1:8" ht="19.5" customHeight="1" thickBot="1">
      <c r="A4" s="307"/>
      <c r="B4" s="307"/>
      <c r="C4" s="307"/>
      <c r="D4" s="307"/>
      <c r="E4" s="307"/>
      <c r="F4" s="307"/>
      <c r="G4" s="307"/>
      <c r="H4" s="307"/>
    </row>
    <row r="5" spans="1:8" ht="19.5" customHeight="1" thickTop="1">
      <c r="A5" s="265" t="s">
        <v>0</v>
      </c>
      <c r="B5" s="267" t="s">
        <v>16</v>
      </c>
      <c r="C5" s="269"/>
      <c r="D5" s="279" t="s">
        <v>55</v>
      </c>
      <c r="E5" s="280"/>
      <c r="F5" s="280"/>
      <c r="G5" s="280"/>
      <c r="H5" s="270"/>
    </row>
    <row r="6" spans="1:8" ht="67.5" customHeight="1" thickBot="1">
      <c r="A6" s="266"/>
      <c r="B6" s="31" t="s">
        <v>19</v>
      </c>
      <c r="C6" s="27" t="s">
        <v>18</v>
      </c>
      <c r="D6" s="27" t="s">
        <v>117</v>
      </c>
      <c r="E6" s="27" t="s">
        <v>149</v>
      </c>
      <c r="F6" s="27" t="s">
        <v>168</v>
      </c>
      <c r="G6" s="27" t="s">
        <v>169</v>
      </c>
      <c r="H6" s="32" t="s">
        <v>118</v>
      </c>
    </row>
    <row r="7" spans="1:8" ht="19.5" customHeight="1" thickTop="1">
      <c r="A7" s="35" t="s">
        <v>4</v>
      </c>
      <c r="B7" s="59">
        <v>13250</v>
      </c>
      <c r="C7" s="59">
        <v>18175</v>
      </c>
      <c r="D7" s="59">
        <v>77</v>
      </c>
      <c r="E7" s="59">
        <v>8401</v>
      </c>
      <c r="F7" s="59">
        <v>21</v>
      </c>
      <c r="G7" s="59">
        <v>815</v>
      </c>
      <c r="H7" s="63">
        <v>216</v>
      </c>
    </row>
    <row r="8" spans="1:8" ht="19.5" customHeight="1">
      <c r="A8" s="30" t="s">
        <v>5</v>
      </c>
      <c r="B8" s="60">
        <v>4469</v>
      </c>
      <c r="C8" s="60">
        <v>5938</v>
      </c>
      <c r="D8" s="60">
        <v>10</v>
      </c>
      <c r="E8" s="60">
        <v>1199</v>
      </c>
      <c r="F8" s="60">
        <v>21</v>
      </c>
      <c r="G8" s="60">
        <v>218</v>
      </c>
      <c r="H8" s="64">
        <v>124</v>
      </c>
    </row>
    <row r="9" spans="1:8" ht="19.5" customHeight="1">
      <c r="A9" s="30" t="s">
        <v>6</v>
      </c>
      <c r="B9" s="60">
        <v>3412</v>
      </c>
      <c r="C9" s="60">
        <v>5251</v>
      </c>
      <c r="D9" s="60">
        <v>45</v>
      </c>
      <c r="E9" s="60">
        <v>385</v>
      </c>
      <c r="F9" s="60">
        <v>19</v>
      </c>
      <c r="G9" s="60">
        <v>182</v>
      </c>
      <c r="H9" s="64">
        <v>345</v>
      </c>
    </row>
    <row r="10" spans="1:8" ht="19.5" customHeight="1">
      <c r="A10" s="30" t="s">
        <v>7</v>
      </c>
      <c r="B10" s="60">
        <v>3124</v>
      </c>
      <c r="C10" s="60">
        <v>6616</v>
      </c>
      <c r="D10" s="60">
        <v>11</v>
      </c>
      <c r="E10" s="60">
        <v>1019</v>
      </c>
      <c r="F10" s="60">
        <v>35</v>
      </c>
      <c r="G10" s="60">
        <v>285</v>
      </c>
      <c r="H10" s="64">
        <v>61</v>
      </c>
    </row>
    <row r="11" spans="1:8" ht="19.5" customHeight="1">
      <c r="A11" s="30" t="s">
        <v>8</v>
      </c>
      <c r="B11" s="60">
        <v>5186</v>
      </c>
      <c r="C11" s="60">
        <v>9406</v>
      </c>
      <c r="D11" s="60">
        <v>27</v>
      </c>
      <c r="E11" s="60">
        <v>1078</v>
      </c>
      <c r="F11" s="60">
        <v>78</v>
      </c>
      <c r="G11" s="60">
        <v>213</v>
      </c>
      <c r="H11" s="64">
        <v>457</v>
      </c>
    </row>
    <row r="12" spans="1:8" ht="19.5" customHeight="1">
      <c r="A12" s="30" t="s">
        <v>9</v>
      </c>
      <c r="B12" s="60">
        <v>4904</v>
      </c>
      <c r="C12" s="60">
        <v>9401</v>
      </c>
      <c r="D12" s="60">
        <v>15</v>
      </c>
      <c r="E12" s="60">
        <v>698</v>
      </c>
      <c r="F12" s="60">
        <v>23</v>
      </c>
      <c r="G12" s="60">
        <v>357</v>
      </c>
      <c r="H12" s="64">
        <v>26</v>
      </c>
    </row>
    <row r="13" spans="1:8" ht="19.5" customHeight="1">
      <c r="A13" s="30" t="s">
        <v>1</v>
      </c>
      <c r="B13" s="60">
        <v>6024</v>
      </c>
      <c r="C13" s="60">
        <v>9542</v>
      </c>
      <c r="D13" s="60">
        <v>57</v>
      </c>
      <c r="E13" s="60">
        <v>1327</v>
      </c>
      <c r="F13" s="60">
        <v>41</v>
      </c>
      <c r="G13" s="60">
        <v>308</v>
      </c>
      <c r="H13" s="64">
        <v>503</v>
      </c>
    </row>
    <row r="14" spans="1:8" ht="19.5" customHeight="1" thickBot="1">
      <c r="A14" s="33" t="s">
        <v>2</v>
      </c>
      <c r="B14" s="61">
        <v>12174</v>
      </c>
      <c r="C14" s="61">
        <v>22754</v>
      </c>
      <c r="D14" s="61">
        <v>51</v>
      </c>
      <c r="E14" s="61">
        <v>4886</v>
      </c>
      <c r="F14" s="61">
        <v>30</v>
      </c>
      <c r="G14" s="61">
        <v>471</v>
      </c>
      <c r="H14" s="65">
        <v>314</v>
      </c>
    </row>
    <row r="15" spans="1:8" ht="19.5" customHeight="1" thickBot="1" thickTop="1">
      <c r="A15" s="34" t="s">
        <v>3</v>
      </c>
      <c r="B15" s="62">
        <f>SUM(B7:B14)</f>
        <v>52543</v>
      </c>
      <c r="C15" s="62">
        <f aca="true" t="shared" si="0" ref="C15:H15">SUM(C7:C14)</f>
        <v>87083</v>
      </c>
      <c r="D15" s="62">
        <f t="shared" si="0"/>
        <v>293</v>
      </c>
      <c r="E15" s="62">
        <f t="shared" si="0"/>
        <v>18993</v>
      </c>
      <c r="F15" s="62">
        <f t="shared" si="0"/>
        <v>268</v>
      </c>
      <c r="G15" s="62">
        <f t="shared" si="0"/>
        <v>2849</v>
      </c>
      <c r="H15" s="69">
        <f t="shared" si="0"/>
        <v>2046</v>
      </c>
    </row>
    <row r="16" ht="13.5" thickTop="1"/>
  </sheetData>
  <mergeCells count="7">
    <mergeCell ref="A1:H1"/>
    <mergeCell ref="A3:H3"/>
    <mergeCell ref="A4:H4"/>
    <mergeCell ref="A5:A6"/>
    <mergeCell ref="B5:C5"/>
    <mergeCell ref="D5:H5"/>
    <mergeCell ref="A2:H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List22">
    <pageSetUpPr fitToPage="1"/>
  </sheetPr>
  <dimension ref="A1:N17"/>
  <sheetViews>
    <sheetView showGridLines="0" tabSelected="1" zoomScaleSheetLayoutView="100" workbookViewId="0" topLeftCell="A1">
      <selection activeCell="P33" sqref="P33"/>
    </sheetView>
  </sheetViews>
  <sheetFormatPr defaultColWidth="9.140625" defaultRowHeight="12.75"/>
  <cols>
    <col min="1" max="1" width="6.7109375" style="0" customWidth="1"/>
    <col min="2" max="13" width="10.7109375" style="0" customWidth="1"/>
  </cols>
  <sheetData>
    <row r="1" spans="1:14" s="201" customFormat="1" ht="19.5" customHeight="1">
      <c r="A1" s="241" t="s">
        <v>170</v>
      </c>
      <c r="B1" s="241"/>
      <c r="C1" s="241"/>
      <c r="D1" s="241"/>
      <c r="E1" s="241"/>
      <c r="F1" s="241"/>
      <c r="G1" s="241"/>
      <c r="H1" s="241"/>
      <c r="I1" s="241"/>
      <c r="J1" s="241"/>
      <c r="K1" s="241"/>
      <c r="L1" s="241"/>
      <c r="M1" s="241"/>
      <c r="N1" s="202"/>
    </row>
    <row r="2" spans="1:13" s="201" customFormat="1" ht="19.5" customHeight="1">
      <c r="A2" s="241" t="s">
        <v>185</v>
      </c>
      <c r="B2" s="241"/>
      <c r="C2" s="241"/>
      <c r="D2" s="241"/>
      <c r="E2" s="241"/>
      <c r="F2" s="241"/>
      <c r="G2" s="241"/>
      <c r="H2" s="241"/>
      <c r="I2" s="241"/>
      <c r="J2" s="241"/>
      <c r="K2" s="241"/>
      <c r="L2" s="241"/>
      <c r="M2" s="241"/>
    </row>
    <row r="3" spans="1:13" s="201" customFormat="1" ht="19.5" customHeight="1">
      <c r="A3" s="241" t="s">
        <v>158</v>
      </c>
      <c r="B3" s="241"/>
      <c r="C3" s="241"/>
      <c r="D3" s="241"/>
      <c r="E3" s="241"/>
      <c r="F3" s="241"/>
      <c r="G3" s="241"/>
      <c r="H3" s="241"/>
      <c r="I3" s="241"/>
      <c r="J3" s="241"/>
      <c r="K3" s="241"/>
      <c r="L3" s="241"/>
      <c r="M3" s="241"/>
    </row>
    <row r="4" spans="1:13" s="201" customFormat="1" ht="19.5" customHeight="1" thickBot="1">
      <c r="A4" s="203"/>
      <c r="B4" s="203"/>
      <c r="C4" s="203"/>
      <c r="D4" s="203"/>
      <c r="E4" s="203"/>
      <c r="F4" s="203"/>
      <c r="G4" s="203"/>
      <c r="H4" s="204"/>
      <c r="I4" s="204"/>
      <c r="J4" s="204"/>
      <c r="K4" s="204"/>
      <c r="L4" s="204"/>
      <c r="M4" s="204"/>
    </row>
    <row r="5" spans="1:13" ht="20.25" customHeight="1" thickTop="1">
      <c r="A5" s="308" t="s">
        <v>0</v>
      </c>
      <c r="B5" s="269" t="s">
        <v>16</v>
      </c>
      <c r="C5" s="269"/>
      <c r="D5" s="279" t="s">
        <v>55</v>
      </c>
      <c r="E5" s="280"/>
      <c r="F5" s="280"/>
      <c r="G5" s="280"/>
      <c r="H5" s="280"/>
      <c r="I5" s="280"/>
      <c r="J5" s="280"/>
      <c r="K5" s="280"/>
      <c r="L5" s="280"/>
      <c r="M5" s="270"/>
    </row>
    <row r="6" spans="1:13" ht="19.5" customHeight="1">
      <c r="A6" s="309"/>
      <c r="B6" s="293" t="s">
        <v>19</v>
      </c>
      <c r="C6" s="293" t="s">
        <v>18</v>
      </c>
      <c r="D6" s="293" t="s">
        <v>144</v>
      </c>
      <c r="E6" s="293" t="s">
        <v>71</v>
      </c>
      <c r="F6" s="293" t="s">
        <v>122</v>
      </c>
      <c r="G6" s="293" t="s">
        <v>123</v>
      </c>
      <c r="H6" s="287" t="s">
        <v>70</v>
      </c>
      <c r="I6" s="287"/>
      <c r="J6" s="287"/>
      <c r="K6" s="287"/>
      <c r="L6" s="287"/>
      <c r="M6" s="289"/>
    </row>
    <row r="7" spans="1:13" ht="19.5" customHeight="1">
      <c r="A7" s="309"/>
      <c r="B7" s="301"/>
      <c r="C7" s="301"/>
      <c r="D7" s="301"/>
      <c r="E7" s="301"/>
      <c r="F7" s="301"/>
      <c r="G7" s="301"/>
      <c r="H7" s="293" t="s">
        <v>60</v>
      </c>
      <c r="I7" s="287" t="s">
        <v>67</v>
      </c>
      <c r="J7" s="287"/>
      <c r="K7" s="287"/>
      <c r="L7" s="287"/>
      <c r="M7" s="289"/>
    </row>
    <row r="8" spans="1:13" ht="66.75" customHeight="1" thickBot="1">
      <c r="A8" s="310"/>
      <c r="B8" s="294"/>
      <c r="C8" s="294"/>
      <c r="D8" s="294"/>
      <c r="E8" s="294"/>
      <c r="F8" s="294"/>
      <c r="G8" s="294"/>
      <c r="H8" s="294"/>
      <c r="I8" s="27" t="s">
        <v>151</v>
      </c>
      <c r="J8" s="27" t="s">
        <v>119</v>
      </c>
      <c r="K8" s="27" t="s">
        <v>120</v>
      </c>
      <c r="L8" s="27" t="s">
        <v>121</v>
      </c>
      <c r="M8" s="32" t="s">
        <v>124</v>
      </c>
    </row>
    <row r="9" spans="1:13" ht="19.5" customHeight="1" thickTop="1">
      <c r="A9" s="147" t="s">
        <v>4</v>
      </c>
      <c r="B9" s="55">
        <v>317</v>
      </c>
      <c r="C9" s="55">
        <v>640</v>
      </c>
      <c r="D9" s="59">
        <v>50</v>
      </c>
      <c r="E9" s="55">
        <v>209</v>
      </c>
      <c r="F9" s="59">
        <v>6</v>
      </c>
      <c r="G9" s="59">
        <v>21</v>
      </c>
      <c r="H9" s="55">
        <f>SUM(I9:M9)</f>
        <v>220</v>
      </c>
      <c r="I9" s="59">
        <v>38</v>
      </c>
      <c r="J9" s="59">
        <v>0</v>
      </c>
      <c r="K9" s="59">
        <v>0</v>
      </c>
      <c r="L9" s="59">
        <v>175</v>
      </c>
      <c r="M9" s="63">
        <v>7</v>
      </c>
    </row>
    <row r="10" spans="1:13" ht="19.5" customHeight="1">
      <c r="A10" s="145" t="s">
        <v>5</v>
      </c>
      <c r="B10" s="57">
        <v>319</v>
      </c>
      <c r="C10" s="57">
        <v>929</v>
      </c>
      <c r="D10" s="60">
        <v>43</v>
      </c>
      <c r="E10" s="57">
        <v>488</v>
      </c>
      <c r="F10" s="60">
        <v>20</v>
      </c>
      <c r="G10" s="60">
        <v>156</v>
      </c>
      <c r="H10" s="55">
        <f aca="true" t="shared" si="0" ref="H10:H16">SUM(I10:M10)</f>
        <v>126</v>
      </c>
      <c r="I10" s="60">
        <v>50</v>
      </c>
      <c r="J10" s="60">
        <v>3</v>
      </c>
      <c r="K10" s="60">
        <v>0</v>
      </c>
      <c r="L10" s="60">
        <v>69</v>
      </c>
      <c r="M10" s="64">
        <v>4</v>
      </c>
    </row>
    <row r="11" spans="1:13" ht="19.5" customHeight="1">
      <c r="A11" s="145" t="s">
        <v>6</v>
      </c>
      <c r="B11" s="57">
        <v>431</v>
      </c>
      <c r="C11" s="57">
        <v>1170</v>
      </c>
      <c r="D11" s="60">
        <v>55</v>
      </c>
      <c r="E11" s="57">
        <v>635</v>
      </c>
      <c r="F11" s="60">
        <v>6</v>
      </c>
      <c r="G11" s="60">
        <v>63</v>
      </c>
      <c r="H11" s="55">
        <f t="shared" si="0"/>
        <v>174</v>
      </c>
      <c r="I11" s="60">
        <v>70</v>
      </c>
      <c r="J11" s="60">
        <v>0</v>
      </c>
      <c r="K11" s="60">
        <v>0</v>
      </c>
      <c r="L11" s="60">
        <v>97</v>
      </c>
      <c r="M11" s="64">
        <v>7</v>
      </c>
    </row>
    <row r="12" spans="1:13" ht="19.5" customHeight="1">
      <c r="A12" s="145" t="s">
        <v>7</v>
      </c>
      <c r="B12" s="57">
        <v>264</v>
      </c>
      <c r="C12" s="57">
        <v>1013</v>
      </c>
      <c r="D12" s="60">
        <v>57</v>
      </c>
      <c r="E12" s="57">
        <v>619</v>
      </c>
      <c r="F12" s="60">
        <v>17</v>
      </c>
      <c r="G12" s="60">
        <v>70</v>
      </c>
      <c r="H12" s="55">
        <f t="shared" si="0"/>
        <v>164</v>
      </c>
      <c r="I12" s="60">
        <v>54</v>
      </c>
      <c r="J12" s="60">
        <v>0</v>
      </c>
      <c r="K12" s="60">
        <v>3</v>
      </c>
      <c r="L12" s="60">
        <v>104</v>
      </c>
      <c r="M12" s="64">
        <v>3</v>
      </c>
    </row>
    <row r="13" spans="1:13" ht="19.5" customHeight="1">
      <c r="A13" s="145" t="s">
        <v>8</v>
      </c>
      <c r="B13" s="57">
        <v>573</v>
      </c>
      <c r="C13" s="57">
        <v>3478</v>
      </c>
      <c r="D13" s="60">
        <v>67</v>
      </c>
      <c r="E13" s="57">
        <v>1755</v>
      </c>
      <c r="F13" s="60">
        <v>44</v>
      </c>
      <c r="G13" s="60">
        <v>228</v>
      </c>
      <c r="H13" s="55">
        <f t="shared" si="0"/>
        <v>251</v>
      </c>
      <c r="I13" s="60">
        <v>92</v>
      </c>
      <c r="J13" s="60">
        <v>1</v>
      </c>
      <c r="K13" s="60">
        <v>2</v>
      </c>
      <c r="L13" s="60">
        <v>138</v>
      </c>
      <c r="M13" s="64">
        <v>18</v>
      </c>
    </row>
    <row r="14" spans="1:13" ht="19.5" customHeight="1">
      <c r="A14" s="145" t="s">
        <v>9</v>
      </c>
      <c r="B14" s="57">
        <v>450</v>
      </c>
      <c r="C14" s="57">
        <v>3820</v>
      </c>
      <c r="D14" s="60">
        <v>49</v>
      </c>
      <c r="E14" s="57">
        <v>2876</v>
      </c>
      <c r="F14" s="60">
        <v>487</v>
      </c>
      <c r="G14" s="60">
        <v>109</v>
      </c>
      <c r="H14" s="55">
        <f t="shared" si="0"/>
        <v>162</v>
      </c>
      <c r="I14" s="60">
        <v>41</v>
      </c>
      <c r="J14" s="60">
        <v>1</v>
      </c>
      <c r="K14" s="60">
        <v>0</v>
      </c>
      <c r="L14" s="60">
        <v>114</v>
      </c>
      <c r="M14" s="64">
        <v>6</v>
      </c>
    </row>
    <row r="15" spans="1:13" ht="19.5" customHeight="1">
      <c r="A15" s="145" t="s">
        <v>1</v>
      </c>
      <c r="B15" s="57">
        <v>504</v>
      </c>
      <c r="C15" s="57">
        <v>2762</v>
      </c>
      <c r="D15" s="60">
        <v>72</v>
      </c>
      <c r="E15" s="57">
        <v>759</v>
      </c>
      <c r="F15" s="60">
        <v>311</v>
      </c>
      <c r="G15" s="60">
        <v>352</v>
      </c>
      <c r="H15" s="55">
        <f t="shared" si="0"/>
        <v>207</v>
      </c>
      <c r="I15" s="60">
        <v>54</v>
      </c>
      <c r="J15" s="60">
        <v>1</v>
      </c>
      <c r="K15" s="60">
        <v>2</v>
      </c>
      <c r="L15" s="60">
        <v>129</v>
      </c>
      <c r="M15" s="64">
        <v>21</v>
      </c>
    </row>
    <row r="16" spans="1:13" ht="19.5" customHeight="1" thickBot="1">
      <c r="A16" s="146" t="s">
        <v>2</v>
      </c>
      <c r="B16" s="58">
        <v>491</v>
      </c>
      <c r="C16" s="58">
        <v>2563</v>
      </c>
      <c r="D16" s="176">
        <v>105</v>
      </c>
      <c r="E16" s="58">
        <v>1395</v>
      </c>
      <c r="F16" s="176">
        <v>15</v>
      </c>
      <c r="G16" s="176">
        <v>273</v>
      </c>
      <c r="H16" s="112">
        <f t="shared" si="0"/>
        <v>564</v>
      </c>
      <c r="I16" s="176">
        <v>179</v>
      </c>
      <c r="J16" s="176">
        <v>2</v>
      </c>
      <c r="K16" s="176">
        <v>11</v>
      </c>
      <c r="L16" s="176">
        <v>356</v>
      </c>
      <c r="M16" s="177">
        <v>16</v>
      </c>
    </row>
    <row r="17" spans="1:13" ht="19.5" customHeight="1" thickBot="1" thickTop="1">
      <c r="A17" s="138" t="s">
        <v>3</v>
      </c>
      <c r="B17" s="180">
        <f aca="true" t="shared" si="1" ref="B17:G17">SUM(B9:B16)</f>
        <v>3349</v>
      </c>
      <c r="C17" s="180">
        <f t="shared" si="1"/>
        <v>16375</v>
      </c>
      <c r="D17" s="178">
        <f t="shared" si="1"/>
        <v>498</v>
      </c>
      <c r="E17" s="180">
        <f t="shared" si="1"/>
        <v>8736</v>
      </c>
      <c r="F17" s="178">
        <f t="shared" si="1"/>
        <v>906</v>
      </c>
      <c r="G17" s="178">
        <f t="shared" si="1"/>
        <v>1272</v>
      </c>
      <c r="H17" s="236">
        <f aca="true" t="shared" si="2" ref="H17:M17">SUM(H9:H16)</f>
        <v>1868</v>
      </c>
      <c r="I17" s="178">
        <f t="shared" si="2"/>
        <v>578</v>
      </c>
      <c r="J17" s="178">
        <f t="shared" si="2"/>
        <v>8</v>
      </c>
      <c r="K17" s="178">
        <f t="shared" si="2"/>
        <v>18</v>
      </c>
      <c r="L17" s="178">
        <f t="shared" si="2"/>
        <v>1182</v>
      </c>
      <c r="M17" s="179">
        <f t="shared" si="2"/>
        <v>82</v>
      </c>
    </row>
    <row r="18" ht="13.5" thickTop="1"/>
  </sheetData>
  <mergeCells count="15">
    <mergeCell ref="A2:M2"/>
    <mergeCell ref="B5:C5"/>
    <mergeCell ref="D6:D8"/>
    <mergeCell ref="D5:M5"/>
    <mergeCell ref="H7:H8"/>
    <mergeCell ref="A1:M1"/>
    <mergeCell ref="A3:M3"/>
    <mergeCell ref="E6:E8"/>
    <mergeCell ref="F6:F8"/>
    <mergeCell ref="G6:G8"/>
    <mergeCell ref="H6:M6"/>
    <mergeCell ref="I7:M7"/>
    <mergeCell ref="B6:B8"/>
    <mergeCell ref="C6:C8"/>
    <mergeCell ref="A5:A8"/>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codeName="List4">
    <pageSetUpPr fitToPage="1"/>
  </sheetPr>
  <dimension ref="A1:K15"/>
  <sheetViews>
    <sheetView showGridLines="0" tabSelected="1" zoomScaleSheetLayoutView="100" workbookViewId="0" topLeftCell="A1">
      <selection activeCell="P33" sqref="P33"/>
    </sheetView>
  </sheetViews>
  <sheetFormatPr defaultColWidth="9.140625" defaultRowHeight="12.75"/>
  <cols>
    <col min="1" max="1" width="30.7109375" style="3" customWidth="1"/>
    <col min="2" max="2" width="10.7109375" style="3" customWidth="1"/>
    <col min="3" max="3" width="10.7109375" style="127" customWidth="1"/>
    <col min="4" max="4" width="10.7109375" style="3" customWidth="1"/>
    <col min="5" max="5" width="10.7109375" style="127" customWidth="1"/>
    <col min="6" max="6" width="10.7109375" style="3" customWidth="1"/>
    <col min="7" max="7" width="10.7109375" style="127" customWidth="1"/>
    <col min="8" max="8" width="10.7109375" style="3" customWidth="1"/>
    <col min="9" max="9" width="10.7109375" style="127" customWidth="1"/>
    <col min="10" max="10" width="10.7109375" style="3" customWidth="1"/>
    <col min="11" max="11" width="10.7109375" style="127" customWidth="1"/>
    <col min="12" max="16384" width="9.140625" style="3" customWidth="1"/>
  </cols>
  <sheetData>
    <row r="1" spans="1:11" ht="19.5" customHeight="1">
      <c r="A1" s="252" t="s">
        <v>170</v>
      </c>
      <c r="B1" s="252"/>
      <c r="C1" s="252"/>
      <c r="D1" s="252"/>
      <c r="E1" s="252"/>
      <c r="F1" s="252"/>
      <c r="G1" s="252"/>
      <c r="H1" s="252"/>
      <c r="I1" s="252"/>
      <c r="J1" s="252"/>
      <c r="K1" s="252"/>
    </row>
    <row r="2" spans="1:11" ht="19.5" customHeight="1">
      <c r="A2" s="252" t="s">
        <v>181</v>
      </c>
      <c r="B2" s="252"/>
      <c r="C2" s="252"/>
      <c r="D2" s="252"/>
      <c r="E2" s="252"/>
      <c r="F2" s="252"/>
      <c r="G2" s="252"/>
      <c r="H2" s="252"/>
      <c r="I2" s="252"/>
      <c r="J2" s="252"/>
      <c r="K2" s="252"/>
    </row>
    <row r="3" spans="1:11" ht="19.5" customHeight="1" thickBot="1">
      <c r="A3" s="253"/>
      <c r="B3" s="253"/>
      <c r="C3" s="253"/>
      <c r="D3" s="253"/>
      <c r="E3" s="253"/>
      <c r="F3" s="253"/>
      <c r="G3" s="253"/>
      <c r="H3" s="253"/>
      <c r="I3" s="253"/>
      <c r="J3" s="253"/>
      <c r="K3" s="253"/>
    </row>
    <row r="4" spans="1:11" ht="16.5" customHeight="1" thickTop="1">
      <c r="A4" s="254" t="s">
        <v>11</v>
      </c>
      <c r="B4" s="257" t="s">
        <v>12</v>
      </c>
      <c r="C4" s="262"/>
      <c r="D4" s="262" t="s">
        <v>13</v>
      </c>
      <c r="E4" s="262"/>
      <c r="F4" s="262" t="s">
        <v>14</v>
      </c>
      <c r="G4" s="262"/>
      <c r="H4" s="262" t="s">
        <v>15</v>
      </c>
      <c r="I4" s="258"/>
      <c r="J4" s="257" t="s">
        <v>3</v>
      </c>
      <c r="K4" s="258"/>
    </row>
    <row r="5" spans="1:11" ht="16.5" customHeight="1">
      <c r="A5" s="255"/>
      <c r="B5" s="259" t="s">
        <v>16</v>
      </c>
      <c r="C5" s="260"/>
      <c r="D5" s="260"/>
      <c r="E5" s="260"/>
      <c r="F5" s="260"/>
      <c r="G5" s="260"/>
      <c r="H5" s="260"/>
      <c r="I5" s="260"/>
      <c r="J5" s="260"/>
      <c r="K5" s="261"/>
    </row>
    <row r="6" spans="1:11" ht="16.5" customHeight="1" thickBot="1">
      <c r="A6" s="256"/>
      <c r="B6" s="23" t="s">
        <v>17</v>
      </c>
      <c r="C6" s="150" t="s">
        <v>18</v>
      </c>
      <c r="D6" s="24" t="s">
        <v>19</v>
      </c>
      <c r="E6" s="150" t="s">
        <v>18</v>
      </c>
      <c r="F6" s="24" t="s">
        <v>19</v>
      </c>
      <c r="G6" s="150" t="s">
        <v>20</v>
      </c>
      <c r="H6" s="24" t="s">
        <v>19</v>
      </c>
      <c r="I6" s="154" t="s">
        <v>18</v>
      </c>
      <c r="J6" s="23" t="s">
        <v>19</v>
      </c>
      <c r="K6" s="154" t="s">
        <v>18</v>
      </c>
    </row>
    <row r="7" spans="1:11" ht="30" customHeight="1" thickTop="1">
      <c r="A7" s="98" t="s">
        <v>86</v>
      </c>
      <c r="B7" s="49">
        <v>4840</v>
      </c>
      <c r="C7" s="151">
        <v>5925</v>
      </c>
      <c r="D7" s="50">
        <v>1786</v>
      </c>
      <c r="E7" s="151">
        <v>1944</v>
      </c>
      <c r="F7" s="50">
        <v>1532</v>
      </c>
      <c r="G7" s="151">
        <v>1900</v>
      </c>
      <c r="H7" s="50">
        <v>1564</v>
      </c>
      <c r="I7" s="155">
        <v>3750</v>
      </c>
      <c r="J7" s="95">
        <f>'PR - Vybavene (2)'!J7</f>
        <v>20169</v>
      </c>
      <c r="K7" s="158">
        <f>'PR - Vybavene (2)'!K7</f>
        <v>26617</v>
      </c>
    </row>
    <row r="8" spans="1:11" ht="30" customHeight="1">
      <c r="A8" s="99" t="s">
        <v>87</v>
      </c>
      <c r="B8" s="51">
        <v>328</v>
      </c>
      <c r="C8" s="152">
        <v>559</v>
      </c>
      <c r="D8" s="52">
        <v>136</v>
      </c>
      <c r="E8" s="152">
        <v>167</v>
      </c>
      <c r="F8" s="52">
        <v>292</v>
      </c>
      <c r="G8" s="152">
        <v>423</v>
      </c>
      <c r="H8" s="52">
        <v>131</v>
      </c>
      <c r="I8" s="156">
        <v>244</v>
      </c>
      <c r="J8" s="95">
        <f>'PR - Vybavene (2)'!J8</f>
        <v>1893</v>
      </c>
      <c r="K8" s="158">
        <f>'PR - Vybavene (2)'!K8</f>
        <v>3064</v>
      </c>
    </row>
    <row r="9" spans="1:11" ht="30" customHeight="1">
      <c r="A9" s="99" t="s">
        <v>88</v>
      </c>
      <c r="B9" s="51">
        <v>277</v>
      </c>
      <c r="C9" s="152">
        <v>518</v>
      </c>
      <c r="D9" s="52">
        <v>437</v>
      </c>
      <c r="E9" s="152">
        <v>448</v>
      </c>
      <c r="F9" s="52">
        <v>546</v>
      </c>
      <c r="G9" s="152">
        <v>586</v>
      </c>
      <c r="H9" s="52">
        <v>730</v>
      </c>
      <c r="I9" s="156">
        <v>1166</v>
      </c>
      <c r="J9" s="95">
        <f>'PR - Vybavene (2)'!J9</f>
        <v>5484</v>
      </c>
      <c r="K9" s="158">
        <f>'PR - Vybavene (2)'!$K$9</f>
        <v>7853</v>
      </c>
    </row>
    <row r="10" spans="1:11" ht="30" customHeight="1">
      <c r="A10" s="99" t="s">
        <v>94</v>
      </c>
      <c r="B10" s="51">
        <v>13250</v>
      </c>
      <c r="C10" s="152">
        <v>18175</v>
      </c>
      <c r="D10" s="52">
        <v>4469</v>
      </c>
      <c r="E10" s="152">
        <v>5938</v>
      </c>
      <c r="F10" s="52">
        <v>3412</v>
      </c>
      <c r="G10" s="152">
        <v>5251</v>
      </c>
      <c r="H10" s="52">
        <v>3124</v>
      </c>
      <c r="I10" s="156">
        <v>6616</v>
      </c>
      <c r="J10" s="95">
        <f>'PR - Vybavene (2)'!J10</f>
        <v>52543</v>
      </c>
      <c r="K10" s="158">
        <f>'PR - Vybavene (2)'!K10</f>
        <v>87083</v>
      </c>
    </row>
    <row r="11" spans="1:11" ht="30" customHeight="1">
      <c r="A11" s="99" t="s">
        <v>91</v>
      </c>
      <c r="B11" s="51">
        <v>317</v>
      </c>
      <c r="C11" s="152">
        <v>640</v>
      </c>
      <c r="D11" s="52">
        <v>319</v>
      </c>
      <c r="E11" s="152">
        <v>929</v>
      </c>
      <c r="F11" s="52">
        <v>431</v>
      </c>
      <c r="G11" s="152">
        <v>1170</v>
      </c>
      <c r="H11" s="52">
        <v>264</v>
      </c>
      <c r="I11" s="156">
        <v>1013</v>
      </c>
      <c r="J11" s="95">
        <f>'PR - Vybavene (2)'!J11</f>
        <v>3349</v>
      </c>
      <c r="K11" s="158">
        <f>'PR - Vybavene (2)'!$K$11</f>
        <v>16375</v>
      </c>
    </row>
    <row r="12" spans="1:11" ht="30" customHeight="1">
      <c r="A12" s="114" t="s">
        <v>92</v>
      </c>
      <c r="B12" s="51">
        <v>1032</v>
      </c>
      <c r="C12" s="152">
        <v>3110</v>
      </c>
      <c r="D12" s="52">
        <v>564</v>
      </c>
      <c r="E12" s="152">
        <v>1021</v>
      </c>
      <c r="F12" s="52">
        <v>217</v>
      </c>
      <c r="G12" s="152">
        <v>330</v>
      </c>
      <c r="H12" s="52">
        <v>184</v>
      </c>
      <c r="I12" s="156">
        <v>417</v>
      </c>
      <c r="J12" s="95">
        <f>'PR - Vybavene (2)'!J12</f>
        <v>3472</v>
      </c>
      <c r="K12" s="158">
        <f>'PR - Vybavene (2)'!$K$12</f>
        <v>7945</v>
      </c>
    </row>
    <row r="13" spans="1:11" ht="30" customHeight="1">
      <c r="A13" s="101" t="s">
        <v>89</v>
      </c>
      <c r="B13" s="51">
        <v>991</v>
      </c>
      <c r="C13" s="152">
        <v>1440</v>
      </c>
      <c r="D13" s="52">
        <v>381</v>
      </c>
      <c r="E13" s="152">
        <v>534</v>
      </c>
      <c r="F13" s="52">
        <v>454</v>
      </c>
      <c r="G13" s="152">
        <v>609</v>
      </c>
      <c r="H13" s="52">
        <v>337</v>
      </c>
      <c r="I13" s="156">
        <v>701</v>
      </c>
      <c r="J13" s="95">
        <f>'PR - Vybavene (2)'!J13</f>
        <v>5122</v>
      </c>
      <c r="K13" s="158">
        <f>'PR - Vybavene (2)'!K13</f>
        <v>9611</v>
      </c>
    </row>
    <row r="14" spans="1:11" ht="30" customHeight="1" thickBot="1">
      <c r="A14" s="99" t="s">
        <v>90</v>
      </c>
      <c r="B14" s="51">
        <v>4</v>
      </c>
      <c r="C14" s="152">
        <v>119</v>
      </c>
      <c r="D14" s="52">
        <v>3</v>
      </c>
      <c r="E14" s="152">
        <v>8</v>
      </c>
      <c r="F14" s="52">
        <v>0</v>
      </c>
      <c r="G14" s="152">
        <v>0</v>
      </c>
      <c r="H14" s="52">
        <v>6</v>
      </c>
      <c r="I14" s="156">
        <v>6</v>
      </c>
      <c r="J14" s="95">
        <f>'PR - Vybavene (2)'!J14</f>
        <v>31</v>
      </c>
      <c r="K14" s="158">
        <f>'PR - Vybavene (2)'!K14</f>
        <v>159</v>
      </c>
    </row>
    <row r="15" spans="1:11" ht="30" customHeight="1" thickBot="1" thickTop="1">
      <c r="A15" s="25" t="s">
        <v>10</v>
      </c>
      <c r="B15" s="153">
        <f aca="true" t="shared" si="0" ref="B15:K15">SUM(B7:B10,B14)</f>
        <v>18699</v>
      </c>
      <c r="C15" s="153">
        <f t="shared" si="0"/>
        <v>25296</v>
      </c>
      <c r="D15" s="53">
        <f t="shared" si="0"/>
        <v>6831</v>
      </c>
      <c r="E15" s="153">
        <f t="shared" si="0"/>
        <v>8505</v>
      </c>
      <c r="F15" s="53">
        <f t="shared" si="0"/>
        <v>5782</v>
      </c>
      <c r="G15" s="153">
        <f t="shared" si="0"/>
        <v>8160</v>
      </c>
      <c r="H15" s="53">
        <f t="shared" si="0"/>
        <v>5555</v>
      </c>
      <c r="I15" s="157">
        <f t="shared" si="0"/>
        <v>11782</v>
      </c>
      <c r="J15" s="53">
        <f t="shared" si="0"/>
        <v>80120</v>
      </c>
      <c r="K15" s="157">
        <f t="shared" si="0"/>
        <v>124776</v>
      </c>
    </row>
    <row r="16" ht="13.5" thickTop="1"/>
    <row r="17" ht="16.5" customHeight="1"/>
    <row r="18" ht="16.5" customHeight="1"/>
    <row r="19" ht="16.5" customHeight="1"/>
    <row r="20" ht="16.5" customHeight="1"/>
    <row r="21" ht="16.5" customHeight="1"/>
    <row r="22" ht="16.5" customHeight="1"/>
    <row r="23" ht="16.5" customHeight="1"/>
    <row r="24" ht="16.5" customHeight="1"/>
  </sheetData>
  <mergeCells count="10">
    <mergeCell ref="A1:K1"/>
    <mergeCell ref="A3:K3"/>
    <mergeCell ref="A4:A6"/>
    <mergeCell ref="J4:K4"/>
    <mergeCell ref="B5:K5"/>
    <mergeCell ref="B4:C4"/>
    <mergeCell ref="D4:E4"/>
    <mergeCell ref="F4:G4"/>
    <mergeCell ref="H4:I4"/>
    <mergeCell ref="A2:K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6" r:id="rId1"/>
  <ignoredErrors>
    <ignoredError sqref="G16" formulaRange="1"/>
  </ignoredErrors>
</worksheet>
</file>

<file path=xl/worksheets/sheet20.xml><?xml version="1.0" encoding="utf-8"?>
<worksheet xmlns="http://schemas.openxmlformats.org/spreadsheetml/2006/main" xmlns:r="http://schemas.openxmlformats.org/officeDocument/2006/relationships">
  <sheetPr codeName="List23">
    <pageSetUpPr fitToPage="1"/>
  </sheetPr>
  <dimension ref="A1:P18"/>
  <sheetViews>
    <sheetView showGridLines="0" tabSelected="1" zoomScaleSheetLayoutView="100" workbookViewId="0" topLeftCell="A1">
      <selection activeCell="P33" sqref="P33"/>
    </sheetView>
  </sheetViews>
  <sheetFormatPr defaultColWidth="9.140625" defaultRowHeight="12.75"/>
  <cols>
    <col min="1" max="1" width="6.7109375" style="0" customWidth="1"/>
    <col min="2" max="11" width="12.7109375" style="0" customWidth="1"/>
  </cols>
  <sheetData>
    <row r="1" spans="1:16" ht="19.5" customHeight="1">
      <c r="A1" s="241" t="s">
        <v>170</v>
      </c>
      <c r="B1" s="241"/>
      <c r="C1" s="241"/>
      <c r="D1" s="241"/>
      <c r="E1" s="241"/>
      <c r="F1" s="241"/>
      <c r="G1" s="241"/>
      <c r="H1" s="241"/>
      <c r="I1" s="241"/>
      <c r="J1" s="241"/>
      <c r="K1" s="241"/>
      <c r="L1" s="18"/>
      <c r="M1" s="18"/>
      <c r="N1" s="18"/>
      <c r="O1" s="18"/>
      <c r="P1" s="18"/>
    </row>
    <row r="2" spans="1:11" ht="19.5" customHeight="1">
      <c r="A2" s="241" t="s">
        <v>185</v>
      </c>
      <c r="B2" s="241"/>
      <c r="C2" s="241"/>
      <c r="D2" s="241"/>
      <c r="E2" s="241"/>
      <c r="F2" s="241"/>
      <c r="G2" s="241"/>
      <c r="H2" s="241"/>
      <c r="I2" s="241"/>
      <c r="J2" s="241"/>
      <c r="K2" s="241"/>
    </row>
    <row r="3" spans="1:11" ht="19.5" customHeight="1">
      <c r="A3" s="241" t="s">
        <v>159</v>
      </c>
      <c r="B3" s="241"/>
      <c r="C3" s="241"/>
      <c r="D3" s="241"/>
      <c r="E3" s="241"/>
      <c r="F3" s="241"/>
      <c r="G3" s="241"/>
      <c r="H3" s="241"/>
      <c r="I3" s="241"/>
      <c r="J3" s="241"/>
      <c r="K3" s="241"/>
    </row>
    <row r="4" spans="1:11" ht="19.5" customHeight="1" thickBot="1">
      <c r="A4" s="313"/>
      <c r="B4" s="313"/>
      <c r="C4" s="313"/>
      <c r="D4" s="313"/>
      <c r="E4" s="313"/>
      <c r="F4" s="313"/>
      <c r="G4" s="313"/>
      <c r="H4" s="313"/>
      <c r="I4" s="313"/>
      <c r="J4" s="313"/>
      <c r="K4" s="313"/>
    </row>
    <row r="5" spans="1:11" ht="19.5" customHeight="1" thickTop="1">
      <c r="A5" s="265" t="s">
        <v>0</v>
      </c>
      <c r="B5" s="267" t="s">
        <v>16</v>
      </c>
      <c r="C5" s="269"/>
      <c r="D5" s="269" t="s">
        <v>55</v>
      </c>
      <c r="E5" s="269"/>
      <c r="F5" s="269"/>
      <c r="G5" s="269"/>
      <c r="H5" s="269"/>
      <c r="I5" s="279"/>
      <c r="J5" s="279"/>
      <c r="K5" s="244"/>
    </row>
    <row r="6" spans="1:11" ht="19.5" customHeight="1">
      <c r="A6" s="314"/>
      <c r="B6" s="315" t="s">
        <v>19</v>
      </c>
      <c r="C6" s="293" t="s">
        <v>18</v>
      </c>
      <c r="D6" s="285" t="s">
        <v>65</v>
      </c>
      <c r="E6" s="286"/>
      <c r="F6" s="291"/>
      <c r="G6" s="285" t="s">
        <v>66</v>
      </c>
      <c r="H6" s="286"/>
      <c r="I6" s="286"/>
      <c r="J6" s="286"/>
      <c r="K6" s="302"/>
    </row>
    <row r="7" spans="1:11" ht="19.5" customHeight="1">
      <c r="A7" s="314"/>
      <c r="B7" s="316"/>
      <c r="C7" s="301"/>
      <c r="D7" s="293" t="s">
        <v>60</v>
      </c>
      <c r="E7" s="285" t="s">
        <v>67</v>
      </c>
      <c r="F7" s="291"/>
      <c r="G7" s="293" t="s">
        <v>60</v>
      </c>
      <c r="H7" s="285" t="s">
        <v>67</v>
      </c>
      <c r="I7" s="286"/>
      <c r="J7" s="286" t="s">
        <v>67</v>
      </c>
      <c r="K7" s="302"/>
    </row>
    <row r="8" spans="1:11" ht="28.5" customHeight="1">
      <c r="A8" s="242"/>
      <c r="B8" s="316"/>
      <c r="C8" s="301"/>
      <c r="D8" s="318"/>
      <c r="E8" s="287" t="s">
        <v>68</v>
      </c>
      <c r="F8" s="287" t="s">
        <v>85</v>
      </c>
      <c r="G8" s="301"/>
      <c r="H8" s="293" t="s">
        <v>125</v>
      </c>
      <c r="I8" s="293" t="s">
        <v>126</v>
      </c>
      <c r="J8" s="293" t="s">
        <v>127</v>
      </c>
      <c r="K8" s="311" t="s">
        <v>145</v>
      </c>
    </row>
    <row r="9" spans="1:11" ht="109.5" customHeight="1" thickBot="1">
      <c r="A9" s="266"/>
      <c r="B9" s="317"/>
      <c r="C9" s="294"/>
      <c r="D9" s="319"/>
      <c r="E9" s="288"/>
      <c r="F9" s="288"/>
      <c r="G9" s="294"/>
      <c r="H9" s="294"/>
      <c r="I9" s="294"/>
      <c r="J9" s="294"/>
      <c r="K9" s="312"/>
    </row>
    <row r="10" spans="1:11" ht="19.5" customHeight="1" thickTop="1">
      <c r="A10" s="26" t="s">
        <v>4</v>
      </c>
      <c r="B10" s="85">
        <v>1032</v>
      </c>
      <c r="C10" s="59">
        <v>3110</v>
      </c>
      <c r="D10" s="59">
        <v>103</v>
      </c>
      <c r="E10" s="59">
        <v>45</v>
      </c>
      <c r="F10" s="59">
        <v>7</v>
      </c>
      <c r="G10" s="59">
        <v>2901</v>
      </c>
      <c r="H10" s="71">
        <v>0</v>
      </c>
      <c r="I10" s="142">
        <v>0</v>
      </c>
      <c r="J10" s="165">
        <v>129</v>
      </c>
      <c r="K10" s="72">
        <v>11</v>
      </c>
    </row>
    <row r="11" spans="1:11" ht="19.5" customHeight="1">
      <c r="A11" s="30" t="s">
        <v>5</v>
      </c>
      <c r="B11" s="106">
        <v>564</v>
      </c>
      <c r="C11" s="60">
        <v>1021</v>
      </c>
      <c r="D11" s="60">
        <v>552</v>
      </c>
      <c r="E11" s="60">
        <v>74</v>
      </c>
      <c r="F11" s="60">
        <v>311</v>
      </c>
      <c r="G11" s="60">
        <v>114</v>
      </c>
      <c r="H11" s="74">
        <v>4</v>
      </c>
      <c r="I11" s="143">
        <v>0</v>
      </c>
      <c r="J11" s="166">
        <v>54</v>
      </c>
      <c r="K11" s="75">
        <v>3</v>
      </c>
    </row>
    <row r="12" spans="1:11" ht="19.5" customHeight="1">
      <c r="A12" s="30" t="s">
        <v>6</v>
      </c>
      <c r="B12" s="106">
        <v>217</v>
      </c>
      <c r="C12" s="60">
        <v>330</v>
      </c>
      <c r="D12" s="60">
        <v>155</v>
      </c>
      <c r="E12" s="60">
        <v>79</v>
      </c>
      <c r="F12" s="60">
        <v>10</v>
      </c>
      <c r="G12" s="60">
        <v>154</v>
      </c>
      <c r="H12" s="74">
        <v>0</v>
      </c>
      <c r="I12" s="143">
        <v>0</v>
      </c>
      <c r="J12" s="166">
        <v>110</v>
      </c>
      <c r="K12" s="75">
        <v>7</v>
      </c>
    </row>
    <row r="13" spans="1:11" ht="19.5" customHeight="1">
      <c r="A13" s="30" t="s">
        <v>7</v>
      </c>
      <c r="B13" s="106">
        <v>184</v>
      </c>
      <c r="C13" s="60">
        <v>417</v>
      </c>
      <c r="D13" s="60">
        <v>189</v>
      </c>
      <c r="E13" s="60">
        <v>128</v>
      </c>
      <c r="F13" s="60">
        <v>9</v>
      </c>
      <c r="G13" s="60">
        <v>194</v>
      </c>
      <c r="H13" s="74">
        <v>2</v>
      </c>
      <c r="I13" s="143">
        <v>0</v>
      </c>
      <c r="J13" s="166">
        <v>121</v>
      </c>
      <c r="K13" s="75">
        <v>16</v>
      </c>
    </row>
    <row r="14" spans="1:11" ht="19.5" customHeight="1">
      <c r="A14" s="30" t="s">
        <v>8</v>
      </c>
      <c r="B14" s="106">
        <v>400</v>
      </c>
      <c r="C14" s="60">
        <v>577</v>
      </c>
      <c r="D14" s="60">
        <v>312</v>
      </c>
      <c r="E14" s="60">
        <v>142</v>
      </c>
      <c r="F14" s="60">
        <v>29</v>
      </c>
      <c r="G14" s="60">
        <v>217</v>
      </c>
      <c r="H14" s="74">
        <v>14</v>
      </c>
      <c r="I14" s="143">
        <v>0</v>
      </c>
      <c r="J14" s="166">
        <v>107</v>
      </c>
      <c r="K14" s="75">
        <v>3</v>
      </c>
    </row>
    <row r="15" spans="1:11" ht="19.5" customHeight="1">
      <c r="A15" s="30" t="s">
        <v>9</v>
      </c>
      <c r="B15" s="106">
        <v>234</v>
      </c>
      <c r="C15" s="60">
        <v>379</v>
      </c>
      <c r="D15" s="60">
        <v>122</v>
      </c>
      <c r="E15" s="60">
        <v>54</v>
      </c>
      <c r="F15" s="60">
        <v>3</v>
      </c>
      <c r="G15" s="60">
        <v>230</v>
      </c>
      <c r="H15" s="74">
        <v>0</v>
      </c>
      <c r="I15" s="143">
        <v>0</v>
      </c>
      <c r="J15" s="166">
        <v>89</v>
      </c>
      <c r="K15" s="75">
        <v>35</v>
      </c>
    </row>
    <row r="16" spans="1:11" ht="19.5" customHeight="1">
      <c r="A16" s="30" t="s">
        <v>1</v>
      </c>
      <c r="B16" s="106">
        <v>343</v>
      </c>
      <c r="C16" s="60">
        <v>566</v>
      </c>
      <c r="D16" s="60">
        <v>223</v>
      </c>
      <c r="E16" s="60">
        <v>107</v>
      </c>
      <c r="F16" s="60">
        <v>7</v>
      </c>
      <c r="G16" s="60">
        <v>297</v>
      </c>
      <c r="H16" s="74">
        <v>10</v>
      </c>
      <c r="I16" s="143">
        <v>0</v>
      </c>
      <c r="J16" s="166">
        <v>166</v>
      </c>
      <c r="K16" s="75">
        <v>11</v>
      </c>
    </row>
    <row r="17" spans="1:11" ht="19.5" customHeight="1" thickBot="1">
      <c r="A17" s="33" t="s">
        <v>2</v>
      </c>
      <c r="B17" s="107">
        <v>498</v>
      </c>
      <c r="C17" s="61">
        <v>1545</v>
      </c>
      <c r="D17" s="61">
        <v>708</v>
      </c>
      <c r="E17" s="61">
        <v>405</v>
      </c>
      <c r="F17" s="61">
        <v>5</v>
      </c>
      <c r="G17" s="61">
        <v>584</v>
      </c>
      <c r="H17" s="77">
        <v>1</v>
      </c>
      <c r="I17" s="144">
        <v>2</v>
      </c>
      <c r="J17" s="176">
        <v>179</v>
      </c>
      <c r="K17" s="78">
        <v>17</v>
      </c>
    </row>
    <row r="18" spans="1:11" ht="19.5" customHeight="1" thickBot="1" thickTop="1">
      <c r="A18" s="34" t="s">
        <v>3</v>
      </c>
      <c r="B18" s="62">
        <f>SUM(B10:B17)</f>
        <v>3472</v>
      </c>
      <c r="C18" s="62">
        <f aca="true" t="shared" si="0" ref="C18:K18">SUM(C10:C17)</f>
        <v>7945</v>
      </c>
      <c r="D18" s="62">
        <f t="shared" si="0"/>
        <v>2364</v>
      </c>
      <c r="E18" s="62">
        <f t="shared" si="0"/>
        <v>1034</v>
      </c>
      <c r="F18" s="62">
        <f t="shared" si="0"/>
        <v>381</v>
      </c>
      <c r="G18" s="62">
        <f t="shared" si="0"/>
        <v>4691</v>
      </c>
      <c r="H18" s="79">
        <f t="shared" si="0"/>
        <v>31</v>
      </c>
      <c r="I18" s="149">
        <f t="shared" si="0"/>
        <v>2</v>
      </c>
      <c r="J18" s="62">
        <f t="shared" si="0"/>
        <v>955</v>
      </c>
      <c r="K18" s="148">
        <f t="shared" si="0"/>
        <v>103</v>
      </c>
    </row>
    <row r="19" ht="13.5" thickTop="1"/>
  </sheetData>
  <mergeCells count="21">
    <mergeCell ref="F8:F9"/>
    <mergeCell ref="A5:A9"/>
    <mergeCell ref="E8:E9"/>
    <mergeCell ref="B6:B9"/>
    <mergeCell ref="C6:C9"/>
    <mergeCell ref="D6:F6"/>
    <mergeCell ref="E7:F7"/>
    <mergeCell ref="D7:D9"/>
    <mergeCell ref="A3:K3"/>
    <mergeCell ref="B5:C5"/>
    <mergeCell ref="D5:K5"/>
    <mergeCell ref="A1:K1"/>
    <mergeCell ref="A4:K4"/>
    <mergeCell ref="A2:K2"/>
    <mergeCell ref="G6:K6"/>
    <mergeCell ref="G7:G9"/>
    <mergeCell ref="H7:K7"/>
    <mergeCell ref="H8:H9"/>
    <mergeCell ref="I8:I9"/>
    <mergeCell ref="J8:J9"/>
    <mergeCell ref="K8:K9"/>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7" r:id="rId1"/>
</worksheet>
</file>

<file path=xl/worksheets/sheet21.xml><?xml version="1.0" encoding="utf-8"?>
<worksheet xmlns="http://schemas.openxmlformats.org/spreadsheetml/2006/main" xmlns:r="http://schemas.openxmlformats.org/officeDocument/2006/relationships">
  <sheetPr codeName="List24">
    <pageSetUpPr fitToPage="1"/>
  </sheetPr>
  <dimension ref="A1:H28"/>
  <sheetViews>
    <sheetView showGridLines="0" tabSelected="1" zoomScaleSheetLayoutView="100" workbookViewId="0" topLeftCell="A1">
      <selection activeCell="P33" sqref="P33"/>
    </sheetView>
  </sheetViews>
  <sheetFormatPr defaultColWidth="9.140625" defaultRowHeight="12.75"/>
  <cols>
    <col min="1" max="7" width="17.7109375" style="17" customWidth="1"/>
  </cols>
  <sheetData>
    <row r="1" spans="1:8" ht="19.5" customHeight="1">
      <c r="A1" s="239" t="s">
        <v>170</v>
      </c>
      <c r="B1" s="239"/>
      <c r="C1" s="239"/>
      <c r="D1" s="239"/>
      <c r="E1" s="239"/>
      <c r="F1" s="239"/>
      <c r="G1" s="239"/>
      <c r="H1" s="18"/>
    </row>
    <row r="2" spans="1:7" ht="19.5" customHeight="1">
      <c r="A2" s="239" t="s">
        <v>185</v>
      </c>
      <c r="B2" s="239"/>
      <c r="C2" s="239"/>
      <c r="D2" s="239"/>
      <c r="E2" s="239"/>
      <c r="F2" s="239"/>
      <c r="G2" s="239"/>
    </row>
    <row r="3" spans="1:7" ht="19.5" customHeight="1">
      <c r="A3" s="239" t="s">
        <v>160</v>
      </c>
      <c r="B3" s="239"/>
      <c r="C3" s="239"/>
      <c r="D3" s="239"/>
      <c r="E3" s="239"/>
      <c r="F3" s="239"/>
      <c r="G3" s="239"/>
    </row>
    <row r="4" spans="1:7" ht="19.5" customHeight="1" thickBot="1">
      <c r="A4" s="313"/>
      <c r="B4" s="313"/>
      <c r="C4" s="313"/>
      <c r="D4" s="313"/>
      <c r="E4" s="313"/>
      <c r="F4" s="313"/>
      <c r="G4" s="313"/>
    </row>
    <row r="5" spans="1:7" ht="19.5" customHeight="1" thickTop="1">
      <c r="A5" s="265" t="s">
        <v>0</v>
      </c>
      <c r="B5" s="267" t="s">
        <v>16</v>
      </c>
      <c r="C5" s="269"/>
      <c r="D5" s="269" t="s">
        <v>55</v>
      </c>
      <c r="E5" s="269"/>
      <c r="F5" s="269"/>
      <c r="G5" s="244"/>
    </row>
    <row r="6" spans="1:7" ht="75" customHeight="1" thickBot="1">
      <c r="A6" s="266"/>
      <c r="B6" s="31" t="s">
        <v>19</v>
      </c>
      <c r="C6" s="27" t="s">
        <v>18</v>
      </c>
      <c r="D6" s="27" t="s">
        <v>129</v>
      </c>
      <c r="E6" s="27" t="s">
        <v>128</v>
      </c>
      <c r="F6" s="27" t="s">
        <v>130</v>
      </c>
      <c r="G6" s="32" t="s">
        <v>69</v>
      </c>
    </row>
    <row r="7" spans="1:7" ht="19.5" customHeight="1" thickTop="1">
      <c r="A7" s="26" t="s">
        <v>4</v>
      </c>
      <c r="B7" s="88">
        <v>991</v>
      </c>
      <c r="C7" s="89">
        <v>1440</v>
      </c>
      <c r="D7" s="89">
        <v>51</v>
      </c>
      <c r="E7" s="89">
        <v>58</v>
      </c>
      <c r="F7" s="89">
        <v>276</v>
      </c>
      <c r="G7" s="82">
        <v>230</v>
      </c>
    </row>
    <row r="8" spans="1:7" ht="19.5" customHeight="1">
      <c r="A8" s="30" t="s">
        <v>5</v>
      </c>
      <c r="B8" s="90">
        <v>381</v>
      </c>
      <c r="C8" s="91">
        <v>534</v>
      </c>
      <c r="D8" s="91">
        <v>18</v>
      </c>
      <c r="E8" s="91">
        <v>30</v>
      </c>
      <c r="F8" s="91">
        <v>24</v>
      </c>
      <c r="G8" s="83">
        <v>68</v>
      </c>
    </row>
    <row r="9" spans="1:7" ht="19.5" customHeight="1">
      <c r="A9" s="30" t="s">
        <v>6</v>
      </c>
      <c r="B9" s="90">
        <v>454</v>
      </c>
      <c r="C9" s="91">
        <v>609</v>
      </c>
      <c r="D9" s="91">
        <v>17</v>
      </c>
      <c r="E9" s="91">
        <v>38</v>
      </c>
      <c r="F9" s="91">
        <v>8</v>
      </c>
      <c r="G9" s="83">
        <v>99</v>
      </c>
    </row>
    <row r="10" spans="1:7" ht="19.5" customHeight="1">
      <c r="A10" s="30" t="s">
        <v>7</v>
      </c>
      <c r="B10" s="90">
        <v>337</v>
      </c>
      <c r="C10" s="91">
        <v>701</v>
      </c>
      <c r="D10" s="91">
        <v>6</v>
      </c>
      <c r="E10" s="91">
        <v>63</v>
      </c>
      <c r="F10" s="91">
        <v>36</v>
      </c>
      <c r="G10" s="83">
        <v>112</v>
      </c>
    </row>
    <row r="11" spans="1:7" ht="19.5" customHeight="1">
      <c r="A11" s="30" t="s">
        <v>8</v>
      </c>
      <c r="B11" s="90">
        <v>392</v>
      </c>
      <c r="C11" s="91">
        <v>552</v>
      </c>
      <c r="D11" s="91">
        <v>15</v>
      </c>
      <c r="E11" s="91">
        <v>27</v>
      </c>
      <c r="F11" s="91">
        <v>3</v>
      </c>
      <c r="G11" s="83">
        <v>48</v>
      </c>
    </row>
    <row r="12" spans="1:7" ht="19.5" customHeight="1">
      <c r="A12" s="30" t="s">
        <v>9</v>
      </c>
      <c r="B12" s="90">
        <v>639</v>
      </c>
      <c r="C12" s="91">
        <v>959</v>
      </c>
      <c r="D12" s="91">
        <v>8</v>
      </c>
      <c r="E12" s="91">
        <v>24</v>
      </c>
      <c r="F12" s="91">
        <v>53</v>
      </c>
      <c r="G12" s="83">
        <v>90</v>
      </c>
    </row>
    <row r="13" spans="1:7" ht="19.5" customHeight="1">
      <c r="A13" s="30" t="s">
        <v>1</v>
      </c>
      <c r="B13" s="90">
        <v>672</v>
      </c>
      <c r="C13" s="91">
        <v>986</v>
      </c>
      <c r="D13" s="91">
        <v>24</v>
      </c>
      <c r="E13" s="91">
        <v>48</v>
      </c>
      <c r="F13" s="91">
        <v>43</v>
      </c>
      <c r="G13" s="83">
        <v>109</v>
      </c>
    </row>
    <row r="14" spans="1:7" ht="19.5" customHeight="1" thickBot="1">
      <c r="A14" s="33" t="s">
        <v>2</v>
      </c>
      <c r="B14" s="92">
        <v>1256</v>
      </c>
      <c r="C14" s="93">
        <v>3830</v>
      </c>
      <c r="D14" s="93">
        <v>40</v>
      </c>
      <c r="E14" s="93">
        <v>61</v>
      </c>
      <c r="F14" s="93">
        <v>282</v>
      </c>
      <c r="G14" s="84">
        <v>237</v>
      </c>
    </row>
    <row r="15" spans="1:7" ht="19.5" customHeight="1" thickBot="1" thickTop="1">
      <c r="A15" s="34" t="s">
        <v>3</v>
      </c>
      <c r="B15" s="181">
        <f aca="true" t="shared" si="0" ref="B15:G15">SUM(B7:B14)</f>
        <v>5122</v>
      </c>
      <c r="C15" s="181">
        <f t="shared" si="0"/>
        <v>9611</v>
      </c>
      <c r="D15" s="181">
        <f t="shared" si="0"/>
        <v>179</v>
      </c>
      <c r="E15" s="181">
        <f t="shared" si="0"/>
        <v>349</v>
      </c>
      <c r="F15" s="181">
        <f t="shared" si="0"/>
        <v>725</v>
      </c>
      <c r="G15" s="105">
        <f t="shared" si="0"/>
        <v>993</v>
      </c>
    </row>
    <row r="16" ht="13.5" thickTop="1"/>
    <row r="20" spans="1:7" ht="12.75">
      <c r="A20" s="164"/>
      <c r="B20" s="164"/>
      <c r="C20" s="164"/>
      <c r="D20" s="164"/>
      <c r="E20" s="164"/>
      <c r="F20" s="164"/>
      <c r="G20" s="164"/>
    </row>
    <row r="21" spans="1:7" ht="12.75">
      <c r="A21" s="164"/>
      <c r="B21" s="164"/>
      <c r="C21" s="164"/>
      <c r="D21" s="164"/>
      <c r="E21" s="164"/>
      <c r="F21" s="164"/>
      <c r="G21" s="164"/>
    </row>
    <row r="22" spans="1:7" ht="12.75">
      <c r="A22" s="164"/>
      <c r="B22" s="164"/>
      <c r="C22" s="164"/>
      <c r="D22" s="164"/>
      <c r="E22" s="164"/>
      <c r="F22" s="164"/>
      <c r="G22" s="164"/>
    </row>
    <row r="23" spans="1:7" ht="12.75">
      <c r="A23" s="164"/>
      <c r="B23" s="164"/>
      <c r="C23" s="164"/>
      <c r="D23" s="164"/>
      <c r="E23" s="164"/>
      <c r="F23" s="164"/>
      <c r="G23" s="164"/>
    </row>
    <row r="24" spans="1:7" ht="12.75">
      <c r="A24" s="164"/>
      <c r="B24" s="164"/>
      <c r="C24" s="164"/>
      <c r="D24" s="164"/>
      <c r="E24" s="164"/>
      <c r="F24" s="164"/>
      <c r="G24" s="164"/>
    </row>
    <row r="25" spans="1:7" ht="12.75">
      <c r="A25" s="164"/>
      <c r="B25" s="164"/>
      <c r="C25" s="164"/>
      <c r="D25" s="164"/>
      <c r="E25" s="164"/>
      <c r="F25" s="164"/>
      <c r="G25" s="164"/>
    </row>
    <row r="26" spans="1:7" ht="12.75">
      <c r="A26" s="164"/>
      <c r="B26" s="164"/>
      <c r="C26" s="164"/>
      <c r="D26" s="164"/>
      <c r="E26" s="164"/>
      <c r="F26" s="164"/>
      <c r="G26" s="164"/>
    </row>
    <row r="27" spans="1:7" ht="12.75">
      <c r="A27" s="164"/>
      <c r="B27" s="164"/>
      <c r="C27" s="164"/>
      <c r="D27" s="164"/>
      <c r="E27" s="164"/>
      <c r="F27" s="164"/>
      <c r="G27" s="164"/>
    </row>
    <row r="28" spans="1:7" ht="12.75">
      <c r="A28" s="164"/>
      <c r="B28" s="164"/>
      <c r="C28" s="164"/>
      <c r="D28" s="164"/>
      <c r="E28" s="164"/>
      <c r="F28" s="164"/>
      <c r="G28" s="164"/>
    </row>
  </sheetData>
  <mergeCells count="7">
    <mergeCell ref="A1:G1"/>
    <mergeCell ref="A5:A6"/>
    <mergeCell ref="B5:C5"/>
    <mergeCell ref="D5:G5"/>
    <mergeCell ref="A3:G3"/>
    <mergeCell ref="A4:G4"/>
    <mergeCell ref="A2:G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J25"/>
  <sheetViews>
    <sheetView tabSelected="1" workbookViewId="0" topLeftCell="A1">
      <selection activeCell="P33" sqref="P33"/>
    </sheetView>
  </sheetViews>
  <sheetFormatPr defaultColWidth="9.140625" defaultRowHeight="12.75"/>
  <cols>
    <col min="1" max="9" width="12.7109375" style="0" customWidth="1"/>
    <col min="10" max="10" width="14.8515625" style="0" customWidth="1"/>
  </cols>
  <sheetData>
    <row r="1" spans="1:9" ht="19.5" customHeight="1">
      <c r="A1" s="320" t="s">
        <v>170</v>
      </c>
      <c r="B1" s="320"/>
      <c r="C1" s="320"/>
      <c r="D1" s="320"/>
      <c r="E1" s="320"/>
      <c r="F1" s="320"/>
      <c r="G1" s="320"/>
      <c r="H1" s="320"/>
      <c r="I1" s="320"/>
    </row>
    <row r="2" spans="1:9" ht="19.5" customHeight="1">
      <c r="A2" s="241" t="s">
        <v>185</v>
      </c>
      <c r="B2" s="241"/>
      <c r="C2" s="241"/>
      <c r="D2" s="241"/>
      <c r="E2" s="241"/>
      <c r="F2" s="241"/>
      <c r="G2" s="241"/>
      <c r="H2" s="241"/>
      <c r="I2" s="241"/>
    </row>
    <row r="3" spans="1:9" ht="19.5" customHeight="1">
      <c r="A3" s="241" t="s">
        <v>161</v>
      </c>
      <c r="B3" s="241"/>
      <c r="C3" s="241"/>
      <c r="D3" s="241"/>
      <c r="E3" s="241"/>
      <c r="F3" s="241"/>
      <c r="G3" s="241"/>
      <c r="H3" s="241"/>
      <c r="I3" s="241"/>
    </row>
    <row r="4" ht="19.5" customHeight="1" thickBot="1">
      <c r="J4" s="20"/>
    </row>
    <row r="5" spans="1:9" ht="19.5" customHeight="1" thickTop="1">
      <c r="A5" s="265" t="s">
        <v>0</v>
      </c>
      <c r="B5" s="267" t="s">
        <v>16</v>
      </c>
      <c r="C5" s="269"/>
      <c r="D5" s="269" t="s">
        <v>55</v>
      </c>
      <c r="E5" s="269"/>
      <c r="F5" s="269"/>
      <c r="G5" s="269"/>
      <c r="H5" s="279"/>
      <c r="I5" s="244"/>
    </row>
    <row r="6" spans="1:9" ht="28.5" customHeight="1">
      <c r="A6" s="242"/>
      <c r="B6" s="291" t="s">
        <v>19</v>
      </c>
      <c r="C6" s="287" t="s">
        <v>20</v>
      </c>
      <c r="D6" s="287" t="s">
        <v>146</v>
      </c>
      <c r="E6" s="287"/>
      <c r="F6" s="287"/>
      <c r="G6" s="285" t="s">
        <v>140</v>
      </c>
      <c r="H6" s="286"/>
      <c r="I6" s="302"/>
    </row>
    <row r="7" spans="1:9" ht="48.75" customHeight="1" thickBot="1">
      <c r="A7" s="266"/>
      <c r="B7" s="292"/>
      <c r="C7" s="288"/>
      <c r="D7" s="27" t="s">
        <v>135</v>
      </c>
      <c r="E7" s="27" t="s">
        <v>136</v>
      </c>
      <c r="F7" s="27" t="s">
        <v>137</v>
      </c>
      <c r="G7" s="27" t="s">
        <v>150</v>
      </c>
      <c r="H7" s="139" t="s">
        <v>138</v>
      </c>
      <c r="I7" s="32" t="s">
        <v>139</v>
      </c>
    </row>
    <row r="8" spans="1:9" ht="19.5" customHeight="1" thickTop="1">
      <c r="A8" s="35" t="s">
        <v>4</v>
      </c>
      <c r="B8" s="70">
        <v>4</v>
      </c>
      <c r="C8" s="71">
        <v>119</v>
      </c>
      <c r="D8" s="71">
        <v>0</v>
      </c>
      <c r="E8" s="71">
        <v>0</v>
      </c>
      <c r="F8" s="71">
        <v>0</v>
      </c>
      <c r="G8" s="71">
        <v>0</v>
      </c>
      <c r="H8" s="142">
        <v>2</v>
      </c>
      <c r="I8" s="72">
        <v>0</v>
      </c>
    </row>
    <row r="9" spans="1:9" ht="19.5" customHeight="1">
      <c r="A9" s="30" t="s">
        <v>5</v>
      </c>
      <c r="B9" s="73">
        <v>3</v>
      </c>
      <c r="C9" s="74">
        <v>8</v>
      </c>
      <c r="D9" s="71">
        <v>0</v>
      </c>
      <c r="E9" s="71">
        <v>1</v>
      </c>
      <c r="F9" s="71">
        <v>0</v>
      </c>
      <c r="G9" s="71">
        <v>0</v>
      </c>
      <c r="H9" s="142">
        <v>0</v>
      </c>
      <c r="I9" s="72">
        <v>0</v>
      </c>
    </row>
    <row r="10" spans="1:9" ht="19.5" customHeight="1">
      <c r="A10" s="30" t="s">
        <v>6</v>
      </c>
      <c r="B10" s="73">
        <v>0</v>
      </c>
      <c r="C10" s="74">
        <v>0</v>
      </c>
      <c r="D10" s="71">
        <v>0</v>
      </c>
      <c r="E10" s="71">
        <v>0</v>
      </c>
      <c r="F10" s="71">
        <v>0</v>
      </c>
      <c r="G10" s="71">
        <v>0</v>
      </c>
      <c r="H10" s="142">
        <v>0</v>
      </c>
      <c r="I10" s="72">
        <v>0</v>
      </c>
    </row>
    <row r="11" spans="1:9" ht="19.5" customHeight="1">
      <c r="A11" s="30" t="s">
        <v>7</v>
      </c>
      <c r="B11" s="73">
        <v>6</v>
      </c>
      <c r="C11" s="74">
        <v>6</v>
      </c>
      <c r="D11" s="71">
        <v>0</v>
      </c>
      <c r="E11" s="71">
        <v>0</v>
      </c>
      <c r="F11" s="71">
        <v>0</v>
      </c>
      <c r="G11" s="71">
        <v>0</v>
      </c>
      <c r="H11" s="142">
        <v>0</v>
      </c>
      <c r="I11" s="72">
        <v>0</v>
      </c>
    </row>
    <row r="12" spans="1:9" ht="19.5" customHeight="1">
      <c r="A12" s="30" t="s">
        <v>8</v>
      </c>
      <c r="B12" s="73">
        <v>0</v>
      </c>
      <c r="C12" s="74">
        <v>0</v>
      </c>
      <c r="D12" s="71">
        <v>0</v>
      </c>
      <c r="E12" s="71">
        <v>0</v>
      </c>
      <c r="F12" s="71">
        <v>0</v>
      </c>
      <c r="G12" s="71">
        <v>0</v>
      </c>
      <c r="H12" s="142">
        <v>0</v>
      </c>
      <c r="I12" s="72">
        <v>0</v>
      </c>
    </row>
    <row r="13" spans="1:9" ht="19.5" customHeight="1">
      <c r="A13" s="30" t="s">
        <v>9</v>
      </c>
      <c r="B13" s="73">
        <v>9</v>
      </c>
      <c r="C13" s="74">
        <v>12</v>
      </c>
      <c r="D13" s="71">
        <v>0</v>
      </c>
      <c r="E13" s="71">
        <v>0</v>
      </c>
      <c r="F13" s="71">
        <v>0</v>
      </c>
      <c r="G13" s="71">
        <v>1</v>
      </c>
      <c r="H13" s="142">
        <v>0</v>
      </c>
      <c r="I13" s="72">
        <v>7</v>
      </c>
    </row>
    <row r="14" spans="1:9" ht="19.5" customHeight="1">
      <c r="A14" s="30" t="s">
        <v>1</v>
      </c>
      <c r="B14" s="73">
        <v>2</v>
      </c>
      <c r="C14" s="74">
        <v>2</v>
      </c>
      <c r="D14" s="71">
        <v>0</v>
      </c>
      <c r="E14" s="71">
        <v>0</v>
      </c>
      <c r="F14" s="71">
        <v>0</v>
      </c>
      <c r="G14" s="71">
        <v>0</v>
      </c>
      <c r="H14" s="142">
        <v>0</v>
      </c>
      <c r="I14" s="72">
        <v>1</v>
      </c>
    </row>
    <row r="15" spans="1:9" ht="19.5" customHeight="1" thickBot="1">
      <c r="A15" s="33" t="s">
        <v>2</v>
      </c>
      <c r="B15" s="76">
        <v>7</v>
      </c>
      <c r="C15" s="77">
        <v>12</v>
      </c>
      <c r="D15" s="71">
        <v>0</v>
      </c>
      <c r="E15" s="71">
        <v>0</v>
      </c>
      <c r="F15" s="71">
        <v>0</v>
      </c>
      <c r="G15" s="71">
        <v>6</v>
      </c>
      <c r="H15" s="142">
        <v>3</v>
      </c>
      <c r="I15" s="72">
        <v>1</v>
      </c>
    </row>
    <row r="16" spans="1:9" ht="24" customHeight="1" thickBot="1" thickTop="1">
      <c r="A16" s="34" t="s">
        <v>3</v>
      </c>
      <c r="B16" s="79">
        <f>SUM(B8:B15)</f>
        <v>31</v>
      </c>
      <c r="C16" s="79">
        <f aca="true" t="shared" si="0" ref="C16:I16">SUM(C8:C15)</f>
        <v>159</v>
      </c>
      <c r="D16" s="79">
        <f t="shared" si="0"/>
        <v>0</v>
      </c>
      <c r="E16" s="79">
        <f t="shared" si="0"/>
        <v>1</v>
      </c>
      <c r="F16" s="79">
        <f t="shared" si="0"/>
        <v>0</v>
      </c>
      <c r="G16" s="79">
        <f t="shared" si="0"/>
        <v>7</v>
      </c>
      <c r="H16" s="149">
        <f t="shared" si="0"/>
        <v>5</v>
      </c>
      <c r="I16" s="148">
        <f t="shared" si="0"/>
        <v>9</v>
      </c>
    </row>
    <row r="17" ht="13.5" thickTop="1"/>
    <row r="19" spans="1:9" ht="12.75">
      <c r="A19" s="128"/>
      <c r="B19" s="128"/>
      <c r="C19" s="128"/>
      <c r="D19" s="128"/>
      <c r="E19" s="128"/>
      <c r="F19" s="128"/>
      <c r="G19" s="128"/>
      <c r="H19" s="128"/>
      <c r="I19" s="128"/>
    </row>
    <row r="20" spans="1:9" ht="12.75">
      <c r="A20" s="128"/>
      <c r="B20" s="128"/>
      <c r="C20" s="128"/>
      <c r="D20" s="128"/>
      <c r="E20" s="128"/>
      <c r="F20" s="128"/>
      <c r="G20" s="128"/>
      <c r="H20" s="128"/>
      <c r="I20" s="128"/>
    </row>
    <row r="21" spans="1:9" ht="12.75">
      <c r="A21" s="128"/>
      <c r="B21" s="128"/>
      <c r="C21" s="128"/>
      <c r="D21" s="128"/>
      <c r="E21" s="128"/>
      <c r="F21" s="128"/>
      <c r="G21" s="128"/>
      <c r="H21" s="128"/>
      <c r="I21" s="128"/>
    </row>
    <row r="22" spans="1:9" ht="12.75">
      <c r="A22" s="128"/>
      <c r="B22" s="128"/>
      <c r="C22" s="128"/>
      <c r="D22" s="128"/>
      <c r="E22" s="128"/>
      <c r="F22" s="128"/>
      <c r="G22" s="128"/>
      <c r="H22" s="128"/>
      <c r="I22" s="128"/>
    </row>
    <row r="23" spans="1:9" ht="12.75">
      <c r="A23" s="128"/>
      <c r="B23" s="128"/>
      <c r="C23" s="128"/>
      <c r="D23" s="128"/>
      <c r="E23" s="128"/>
      <c r="F23" s="128"/>
      <c r="G23" s="128"/>
      <c r="H23" s="128"/>
      <c r="I23" s="128"/>
    </row>
    <row r="24" spans="1:9" ht="12.75">
      <c r="A24" s="128"/>
      <c r="B24" s="128"/>
      <c r="C24" s="128"/>
      <c r="D24" s="128"/>
      <c r="E24" s="128"/>
      <c r="F24" s="128"/>
      <c r="G24" s="128"/>
      <c r="H24" s="128"/>
      <c r="I24" s="128"/>
    </row>
    <row r="25" spans="1:9" ht="12.75">
      <c r="A25" s="128"/>
      <c r="B25" s="128"/>
      <c r="C25" s="128"/>
      <c r="D25" s="128"/>
      <c r="E25" s="128"/>
      <c r="F25" s="128"/>
      <c r="G25" s="128"/>
      <c r="H25" s="128"/>
      <c r="I25" s="128"/>
    </row>
  </sheetData>
  <mergeCells count="10">
    <mergeCell ref="A1:I1"/>
    <mergeCell ref="A3:I3"/>
    <mergeCell ref="A5:A7"/>
    <mergeCell ref="B5:C5"/>
    <mergeCell ref="D5:I5"/>
    <mergeCell ref="B6:B7"/>
    <mergeCell ref="C6:C7"/>
    <mergeCell ref="D6:F6"/>
    <mergeCell ref="G6:I6"/>
    <mergeCell ref="A2:I2"/>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codeName="List25">
    <pageSetUpPr fitToPage="1"/>
  </sheetPr>
  <dimension ref="A1:H31"/>
  <sheetViews>
    <sheetView showGridLines="0" tabSelected="1" zoomScaleSheetLayoutView="100" workbookViewId="0" topLeftCell="A1">
      <selection activeCell="P33" sqref="P33"/>
    </sheetView>
  </sheetViews>
  <sheetFormatPr defaultColWidth="9.140625" defaultRowHeight="12.75"/>
  <cols>
    <col min="1" max="7" width="16.7109375" style="128" customWidth="1"/>
    <col min="8" max="16384" width="9.140625" style="128" customWidth="1"/>
  </cols>
  <sheetData>
    <row r="1" spans="1:8" ht="19.5" customHeight="1">
      <c r="A1" s="320" t="s">
        <v>170</v>
      </c>
      <c r="B1" s="320"/>
      <c r="C1" s="320"/>
      <c r="D1" s="320"/>
      <c r="E1" s="320"/>
      <c r="F1" s="320"/>
      <c r="G1" s="320"/>
      <c r="H1" s="163"/>
    </row>
    <row r="2" spans="1:7" ht="19.5" customHeight="1">
      <c r="A2" s="320" t="s">
        <v>185</v>
      </c>
      <c r="B2" s="320"/>
      <c r="C2" s="320"/>
      <c r="D2" s="320"/>
      <c r="E2" s="320"/>
      <c r="F2" s="320"/>
      <c r="G2" s="320"/>
    </row>
    <row r="3" spans="1:7" ht="19.5" customHeight="1">
      <c r="A3" s="320" t="s">
        <v>131</v>
      </c>
      <c r="B3" s="320"/>
      <c r="C3" s="320"/>
      <c r="D3" s="320"/>
      <c r="E3" s="320"/>
      <c r="F3" s="320"/>
      <c r="G3" s="320"/>
    </row>
    <row r="4" spans="1:7" ht="19.5" customHeight="1" thickBot="1">
      <c r="A4" s="321"/>
      <c r="B4" s="321"/>
      <c r="C4" s="321"/>
      <c r="D4" s="321"/>
      <c r="E4" s="321"/>
      <c r="F4" s="321"/>
      <c r="G4" s="321"/>
    </row>
    <row r="5" spans="1:7" ht="19.5" customHeight="1" thickTop="1">
      <c r="A5" s="322" t="s">
        <v>0</v>
      </c>
      <c r="B5" s="324" t="s">
        <v>16</v>
      </c>
      <c r="C5" s="325"/>
      <c r="D5" s="325" t="s">
        <v>55</v>
      </c>
      <c r="E5" s="325"/>
      <c r="F5" s="325"/>
      <c r="G5" s="326"/>
    </row>
    <row r="6" spans="1:7" ht="94.5" customHeight="1" thickBot="1">
      <c r="A6" s="323"/>
      <c r="B6" s="162" t="s">
        <v>19</v>
      </c>
      <c r="C6" s="37" t="s">
        <v>18</v>
      </c>
      <c r="D6" s="37" t="s">
        <v>132</v>
      </c>
      <c r="E6" s="137" t="s">
        <v>133</v>
      </c>
      <c r="F6" s="137" t="s">
        <v>134</v>
      </c>
      <c r="G6" s="38" t="s">
        <v>162</v>
      </c>
    </row>
    <row r="7" spans="1:7" ht="19.5" customHeight="1" thickTop="1">
      <c r="A7" s="159" t="s">
        <v>4</v>
      </c>
      <c r="B7" s="191">
        <v>324</v>
      </c>
      <c r="C7" s="192">
        <v>620</v>
      </c>
      <c r="D7" s="182">
        <v>15</v>
      </c>
      <c r="E7" s="182">
        <v>0</v>
      </c>
      <c r="F7" s="182">
        <v>0</v>
      </c>
      <c r="G7" s="183">
        <v>0</v>
      </c>
    </row>
    <row r="8" spans="1:7" ht="19.5" customHeight="1">
      <c r="A8" s="36" t="s">
        <v>5</v>
      </c>
      <c r="B8" s="193">
        <v>92</v>
      </c>
      <c r="C8" s="194">
        <v>160</v>
      </c>
      <c r="D8" s="184">
        <v>34</v>
      </c>
      <c r="E8" s="184">
        <v>0</v>
      </c>
      <c r="F8" s="184">
        <v>0</v>
      </c>
      <c r="G8" s="185">
        <v>0</v>
      </c>
    </row>
    <row r="9" spans="1:7" ht="19.5" customHeight="1">
      <c r="A9" s="36" t="s">
        <v>6</v>
      </c>
      <c r="B9" s="193">
        <v>55</v>
      </c>
      <c r="C9" s="194">
        <v>86</v>
      </c>
      <c r="D9" s="184">
        <v>0</v>
      </c>
      <c r="E9" s="184">
        <v>0</v>
      </c>
      <c r="F9" s="184">
        <v>0</v>
      </c>
      <c r="G9" s="185">
        <v>0</v>
      </c>
    </row>
    <row r="10" spans="1:7" ht="19.5" customHeight="1">
      <c r="A10" s="36" t="s">
        <v>7</v>
      </c>
      <c r="B10" s="193">
        <v>192</v>
      </c>
      <c r="C10" s="194">
        <v>240</v>
      </c>
      <c r="D10" s="184">
        <v>23</v>
      </c>
      <c r="E10" s="184">
        <v>0</v>
      </c>
      <c r="F10" s="184">
        <v>6</v>
      </c>
      <c r="G10" s="185">
        <v>0</v>
      </c>
    </row>
    <row r="11" spans="1:7" ht="19.5" customHeight="1">
      <c r="A11" s="36" t="s">
        <v>8</v>
      </c>
      <c r="B11" s="193">
        <v>65</v>
      </c>
      <c r="C11" s="194">
        <v>119</v>
      </c>
      <c r="D11" s="184">
        <v>14</v>
      </c>
      <c r="E11" s="184">
        <v>0</v>
      </c>
      <c r="F11" s="184">
        <v>0</v>
      </c>
      <c r="G11" s="185">
        <v>0</v>
      </c>
    </row>
    <row r="12" spans="1:7" ht="19.5" customHeight="1">
      <c r="A12" s="36" t="s">
        <v>9</v>
      </c>
      <c r="B12" s="193">
        <v>110</v>
      </c>
      <c r="C12" s="194">
        <v>138</v>
      </c>
      <c r="D12" s="184">
        <v>1</v>
      </c>
      <c r="E12" s="184">
        <v>0</v>
      </c>
      <c r="F12" s="184">
        <v>0</v>
      </c>
      <c r="G12" s="185">
        <v>0</v>
      </c>
    </row>
    <row r="13" spans="1:7" ht="19.5" customHeight="1">
      <c r="A13" s="36" t="s">
        <v>1</v>
      </c>
      <c r="B13" s="193">
        <v>170</v>
      </c>
      <c r="C13" s="194">
        <v>224</v>
      </c>
      <c r="D13" s="184">
        <v>3</v>
      </c>
      <c r="E13" s="184">
        <v>0</v>
      </c>
      <c r="F13" s="184">
        <v>1</v>
      </c>
      <c r="G13" s="185">
        <v>1</v>
      </c>
    </row>
    <row r="14" spans="1:7" ht="19.5" customHeight="1" thickBot="1">
      <c r="A14" s="42" t="s">
        <v>2</v>
      </c>
      <c r="B14" s="195">
        <v>112</v>
      </c>
      <c r="C14" s="196">
        <v>317</v>
      </c>
      <c r="D14" s="186">
        <v>90</v>
      </c>
      <c r="E14" s="186">
        <v>0</v>
      </c>
      <c r="F14" s="186">
        <v>0</v>
      </c>
      <c r="G14" s="187">
        <v>0</v>
      </c>
    </row>
    <row r="15" spans="1:7" ht="24" customHeight="1" thickBot="1" thickTop="1">
      <c r="A15" s="45" t="s">
        <v>3</v>
      </c>
      <c r="B15" s="197">
        <f aca="true" t="shared" si="0" ref="B15:G15">SUM(B7:B14)</f>
        <v>1120</v>
      </c>
      <c r="C15" s="197">
        <f t="shared" si="0"/>
        <v>1904</v>
      </c>
      <c r="D15" s="188">
        <f t="shared" si="0"/>
        <v>180</v>
      </c>
      <c r="E15" s="188">
        <f t="shared" si="0"/>
        <v>0</v>
      </c>
      <c r="F15" s="188">
        <f t="shared" si="0"/>
        <v>7</v>
      </c>
      <c r="G15" s="189">
        <f t="shared" si="0"/>
        <v>1</v>
      </c>
    </row>
    <row r="16" ht="13.5" thickTop="1"/>
    <row r="17" spans="1:7" ht="12.75">
      <c r="A17" s="130"/>
      <c r="B17" s="130"/>
      <c r="C17" s="130"/>
      <c r="D17" s="130"/>
      <c r="E17" s="130"/>
      <c r="F17" s="130"/>
      <c r="G17" s="130"/>
    </row>
    <row r="18" spans="1:7" ht="12.75">
      <c r="A18" s="130"/>
      <c r="B18" s="130"/>
      <c r="C18" s="130"/>
      <c r="D18" s="130"/>
      <c r="E18" s="130"/>
      <c r="F18" s="130"/>
      <c r="G18" s="130"/>
    </row>
    <row r="19" spans="1:7" ht="12.75">
      <c r="A19" s="130"/>
      <c r="B19" s="130"/>
      <c r="C19" s="130"/>
      <c r="D19" s="130"/>
      <c r="E19" s="130"/>
      <c r="F19" s="130"/>
      <c r="G19" s="130"/>
    </row>
    <row r="20" spans="1:7" ht="12.75">
      <c r="A20" s="130"/>
      <c r="B20" s="130"/>
      <c r="C20" s="130"/>
      <c r="D20" s="130"/>
      <c r="E20" s="130"/>
      <c r="F20" s="130"/>
      <c r="G20" s="130"/>
    </row>
    <row r="21" spans="1:7" ht="12.75">
      <c r="A21" s="130"/>
      <c r="B21" s="130"/>
      <c r="C21" s="130"/>
      <c r="D21" s="130"/>
      <c r="E21" s="130"/>
      <c r="F21" s="130"/>
      <c r="G21" s="130"/>
    </row>
    <row r="22" spans="1:7" ht="12.75">
      <c r="A22" s="130"/>
      <c r="B22" s="130"/>
      <c r="C22" s="130"/>
      <c r="D22" s="130"/>
      <c r="E22" s="130"/>
      <c r="F22" s="130"/>
      <c r="G22" s="130"/>
    </row>
    <row r="23" spans="1:7" ht="12.75">
      <c r="A23" s="130"/>
      <c r="B23" s="130"/>
      <c r="C23" s="130"/>
      <c r="D23" s="130"/>
      <c r="E23" s="130"/>
      <c r="F23" s="130"/>
      <c r="G23" s="130"/>
    </row>
    <row r="24" spans="1:7" ht="12.75">
      <c r="A24" s="130"/>
      <c r="B24" s="130"/>
      <c r="C24" s="130"/>
      <c r="D24" s="130"/>
      <c r="E24" s="130"/>
      <c r="F24" s="130"/>
      <c r="G24" s="130"/>
    </row>
    <row r="25" spans="1:7" ht="12.75">
      <c r="A25" s="130"/>
      <c r="B25" s="130"/>
      <c r="C25" s="130"/>
      <c r="D25" s="130"/>
      <c r="E25" s="130"/>
      <c r="F25" s="130"/>
      <c r="G25" s="130"/>
    </row>
    <row r="26" spans="1:7" ht="12.75">
      <c r="A26" s="130"/>
      <c r="B26" s="130"/>
      <c r="C26" s="130"/>
      <c r="D26" s="130"/>
      <c r="E26" s="130"/>
      <c r="F26" s="130"/>
      <c r="G26" s="130"/>
    </row>
    <row r="27" spans="1:7" ht="12.75">
      <c r="A27" s="130"/>
      <c r="B27" s="130"/>
      <c r="C27" s="130"/>
      <c r="D27" s="130"/>
      <c r="E27" s="130"/>
      <c r="F27" s="130"/>
      <c r="G27" s="130"/>
    </row>
    <row r="28" spans="1:7" ht="12.75">
      <c r="A28" s="130"/>
      <c r="B28" s="130"/>
      <c r="C28" s="130"/>
      <c r="D28" s="130"/>
      <c r="E28" s="130"/>
      <c r="F28" s="130"/>
      <c r="G28" s="130"/>
    </row>
    <row r="29" spans="1:7" ht="12.75">
      <c r="A29" s="130"/>
      <c r="B29" s="130"/>
      <c r="C29" s="130"/>
      <c r="D29" s="130"/>
      <c r="E29" s="130"/>
      <c r="F29" s="130"/>
      <c r="G29" s="130"/>
    </row>
    <row r="30" spans="1:7" ht="12.75">
      <c r="A30" s="130"/>
      <c r="B30" s="130"/>
      <c r="C30" s="130"/>
      <c r="D30" s="130"/>
      <c r="E30" s="130"/>
      <c r="F30" s="130"/>
      <c r="G30" s="130"/>
    </row>
    <row r="31" spans="1:7" ht="12.75">
      <c r="A31" s="130"/>
      <c r="B31" s="130"/>
      <c r="C31" s="130"/>
      <c r="D31" s="130"/>
      <c r="E31" s="130"/>
      <c r="F31" s="130"/>
      <c r="G31" s="130"/>
    </row>
  </sheetData>
  <mergeCells count="7">
    <mergeCell ref="A1:G1"/>
    <mergeCell ref="A3:G3"/>
    <mergeCell ref="A4:G4"/>
    <mergeCell ref="A5:A6"/>
    <mergeCell ref="B5:C5"/>
    <mergeCell ref="D5:G5"/>
    <mergeCell ref="A2:G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1:N22"/>
  <sheetViews>
    <sheetView showGridLines="0" tabSelected="1" zoomScaleSheetLayoutView="100" workbookViewId="0" topLeftCell="A1">
      <selection activeCell="P33" sqref="P33"/>
    </sheetView>
  </sheetViews>
  <sheetFormatPr defaultColWidth="9.140625" defaultRowHeight="12.75"/>
  <cols>
    <col min="1" max="1" width="10.7109375" style="0" customWidth="1"/>
    <col min="2" max="2" width="13.00390625" style="0" customWidth="1"/>
    <col min="3" max="10" width="10.7109375" style="0" customWidth="1"/>
    <col min="11" max="14" width="9.28125" style="0" customWidth="1"/>
  </cols>
  <sheetData>
    <row r="1" spans="1:14" ht="19.5" customHeight="1">
      <c r="A1" s="252" t="s">
        <v>170</v>
      </c>
      <c r="B1" s="252"/>
      <c r="C1" s="252"/>
      <c r="D1" s="252"/>
      <c r="E1" s="252"/>
      <c r="F1" s="252"/>
      <c r="G1" s="252"/>
      <c r="H1" s="252"/>
      <c r="I1" s="252"/>
      <c r="J1" s="252"/>
      <c r="K1" s="3"/>
      <c r="L1" s="3"/>
      <c r="M1" s="3"/>
      <c r="N1" s="3"/>
    </row>
    <row r="2" spans="1:14" ht="19.5" customHeight="1">
      <c r="A2" s="241" t="s">
        <v>186</v>
      </c>
      <c r="B2" s="241"/>
      <c r="C2" s="241"/>
      <c r="D2" s="241"/>
      <c r="E2" s="241"/>
      <c r="F2" s="241"/>
      <c r="G2" s="241"/>
      <c r="H2" s="241"/>
      <c r="I2" s="241"/>
      <c r="J2" s="241"/>
      <c r="K2" s="4"/>
      <c r="L2" s="4"/>
      <c r="M2" s="4"/>
      <c r="N2" s="4"/>
    </row>
    <row r="3" spans="1:14" ht="19.5" customHeight="1">
      <c r="A3" s="252" t="s">
        <v>78</v>
      </c>
      <c r="B3" s="252"/>
      <c r="C3" s="252"/>
      <c r="D3" s="252"/>
      <c r="E3" s="252"/>
      <c r="F3" s="252"/>
      <c r="G3" s="252"/>
      <c r="H3" s="252"/>
      <c r="I3" s="252"/>
      <c r="J3" s="252"/>
      <c r="K3" s="4"/>
      <c r="L3" s="4"/>
      <c r="M3" s="4"/>
      <c r="N3" s="4"/>
    </row>
    <row r="4" spans="1:14" ht="19.5" customHeight="1" thickBot="1">
      <c r="A4" s="327"/>
      <c r="B4" s="327"/>
      <c r="C4" s="327"/>
      <c r="D4" s="327"/>
      <c r="E4" s="327"/>
      <c r="F4" s="327"/>
      <c r="G4" s="327"/>
      <c r="H4" s="327"/>
      <c r="I4" s="327"/>
      <c r="J4" s="327"/>
      <c r="K4" s="1"/>
      <c r="L4" s="1"/>
      <c r="M4" s="1"/>
      <c r="N4" s="1"/>
    </row>
    <row r="5" spans="1:14" ht="18.75" customHeight="1" thickTop="1">
      <c r="A5" s="322" t="s">
        <v>0</v>
      </c>
      <c r="B5" s="324" t="s">
        <v>72</v>
      </c>
      <c r="C5" s="325" t="s">
        <v>73</v>
      </c>
      <c r="D5" s="325"/>
      <c r="E5" s="325"/>
      <c r="F5" s="325"/>
      <c r="G5" s="325"/>
      <c r="H5" s="325"/>
      <c r="I5" s="325"/>
      <c r="J5" s="326"/>
      <c r="K5" s="1"/>
      <c r="L5" s="1"/>
      <c r="M5" s="1"/>
      <c r="N5" s="1"/>
    </row>
    <row r="6" spans="1:14" ht="18.75" customHeight="1">
      <c r="A6" s="328"/>
      <c r="B6" s="334"/>
      <c r="C6" s="332" t="s">
        <v>74</v>
      </c>
      <c r="D6" s="332"/>
      <c r="E6" s="332" t="s">
        <v>75</v>
      </c>
      <c r="F6" s="332"/>
      <c r="G6" s="332" t="s">
        <v>76</v>
      </c>
      <c r="H6" s="332"/>
      <c r="I6" s="332" t="s">
        <v>45</v>
      </c>
      <c r="J6" s="333"/>
      <c r="K6" s="1"/>
      <c r="L6" s="1"/>
      <c r="M6" s="1"/>
      <c r="N6" s="1"/>
    </row>
    <row r="7" spans="1:14" ht="18.75" customHeight="1" thickBot="1">
      <c r="A7" s="323"/>
      <c r="B7" s="335"/>
      <c r="C7" s="37" t="s">
        <v>46</v>
      </c>
      <c r="D7" s="37" t="s">
        <v>39</v>
      </c>
      <c r="E7" s="37" t="s">
        <v>46</v>
      </c>
      <c r="F7" s="37" t="s">
        <v>39</v>
      </c>
      <c r="G7" s="37" t="s">
        <v>46</v>
      </c>
      <c r="H7" s="37" t="s">
        <v>77</v>
      </c>
      <c r="I7" s="37" t="s">
        <v>46</v>
      </c>
      <c r="J7" s="38" t="s">
        <v>39</v>
      </c>
      <c r="K7" s="1"/>
      <c r="L7" s="1"/>
      <c r="M7" s="1"/>
      <c r="N7" s="1"/>
    </row>
    <row r="8" spans="1:14" ht="19.5" customHeight="1" thickTop="1">
      <c r="A8" s="39" t="s">
        <v>4</v>
      </c>
      <c r="B8" s="86">
        <f aca="true" t="shared" si="0" ref="B8:B15">C8+E8+G8+I8</f>
        <v>5809</v>
      </c>
      <c r="C8" s="116">
        <v>2313</v>
      </c>
      <c r="D8" s="40">
        <f aca="true" t="shared" si="1" ref="D8:D16">C8/B8%</f>
        <v>39.81752453090032</v>
      </c>
      <c r="E8" s="117">
        <v>679</v>
      </c>
      <c r="F8" s="40">
        <f aca="true" t="shared" si="2" ref="F8:F16">E8/B8%</f>
        <v>11.688758822516784</v>
      </c>
      <c r="G8" s="117">
        <v>883</v>
      </c>
      <c r="H8" s="40">
        <f aca="true" t="shared" si="3" ref="H8:H16">G8/B8%</f>
        <v>15.200550869340677</v>
      </c>
      <c r="I8" s="117">
        <v>1934</v>
      </c>
      <c r="J8" s="41">
        <f aca="true" t="shared" si="4" ref="J8:J16">I8/B8%</f>
        <v>33.29316577724221</v>
      </c>
      <c r="K8" s="80"/>
      <c r="L8" s="1"/>
      <c r="M8" s="1"/>
      <c r="N8" s="1"/>
    </row>
    <row r="9" spans="1:14" ht="19.5" customHeight="1">
      <c r="A9" s="36" t="s">
        <v>5</v>
      </c>
      <c r="B9" s="86">
        <f t="shared" si="0"/>
        <v>2557</v>
      </c>
      <c r="C9" s="118">
        <v>900</v>
      </c>
      <c r="D9" s="40">
        <f t="shared" si="1"/>
        <v>35.19749706687524</v>
      </c>
      <c r="E9" s="119">
        <v>367</v>
      </c>
      <c r="F9" s="40">
        <f t="shared" si="2"/>
        <v>14.352757137270238</v>
      </c>
      <c r="G9" s="119">
        <v>452</v>
      </c>
      <c r="H9" s="40">
        <f t="shared" si="3"/>
        <v>17.676965193586234</v>
      </c>
      <c r="I9" s="119">
        <v>838</v>
      </c>
      <c r="J9" s="41">
        <f t="shared" si="4"/>
        <v>32.772780602268284</v>
      </c>
      <c r="K9" s="80"/>
      <c r="L9" s="1"/>
      <c r="M9" s="1"/>
      <c r="N9" s="1"/>
    </row>
    <row r="10" spans="1:11" ht="19.5" customHeight="1">
      <c r="A10" s="36" t="s">
        <v>6</v>
      </c>
      <c r="B10" s="86">
        <f t="shared" si="0"/>
        <v>2564</v>
      </c>
      <c r="C10" s="118">
        <v>1706</v>
      </c>
      <c r="D10" s="40">
        <f t="shared" si="1"/>
        <v>66.53666146645865</v>
      </c>
      <c r="E10" s="119">
        <v>343</v>
      </c>
      <c r="F10" s="40">
        <f t="shared" si="2"/>
        <v>13.377535101404057</v>
      </c>
      <c r="G10" s="119">
        <v>281</v>
      </c>
      <c r="H10" s="40">
        <f t="shared" si="3"/>
        <v>10.9594383775351</v>
      </c>
      <c r="I10" s="119">
        <v>234</v>
      </c>
      <c r="J10" s="41">
        <f t="shared" si="4"/>
        <v>9.126365054602184</v>
      </c>
      <c r="K10" s="80"/>
    </row>
    <row r="11" spans="1:11" ht="19.5" customHeight="1">
      <c r="A11" s="36" t="s">
        <v>7</v>
      </c>
      <c r="B11" s="86">
        <f t="shared" si="0"/>
        <v>2542</v>
      </c>
      <c r="C11" s="118">
        <v>1412</v>
      </c>
      <c r="D11" s="40">
        <f t="shared" si="1"/>
        <v>55.54681353265145</v>
      </c>
      <c r="E11" s="119">
        <v>391</v>
      </c>
      <c r="F11" s="40">
        <f t="shared" si="2"/>
        <v>15.381589299763965</v>
      </c>
      <c r="G11" s="119">
        <v>426</v>
      </c>
      <c r="H11" s="40">
        <f t="shared" si="3"/>
        <v>16.758457907159716</v>
      </c>
      <c r="I11" s="119">
        <v>313</v>
      </c>
      <c r="J11" s="41">
        <f t="shared" si="4"/>
        <v>12.313139260424862</v>
      </c>
      <c r="K11" s="80"/>
    </row>
    <row r="12" spans="1:11" ht="19.5" customHeight="1">
      <c r="A12" s="36" t="s">
        <v>8</v>
      </c>
      <c r="B12" s="86">
        <f t="shared" si="0"/>
        <v>3648</v>
      </c>
      <c r="C12" s="118">
        <v>1882</v>
      </c>
      <c r="D12" s="40">
        <f t="shared" si="1"/>
        <v>51.58991228070176</v>
      </c>
      <c r="E12" s="119">
        <v>311</v>
      </c>
      <c r="F12" s="40">
        <f t="shared" si="2"/>
        <v>8.525219298245615</v>
      </c>
      <c r="G12" s="119">
        <v>987</v>
      </c>
      <c r="H12" s="40">
        <f t="shared" si="3"/>
        <v>27.055921052631582</v>
      </c>
      <c r="I12" s="119">
        <v>468</v>
      </c>
      <c r="J12" s="41">
        <f t="shared" si="4"/>
        <v>12.828947368421053</v>
      </c>
      <c r="K12" s="80"/>
    </row>
    <row r="13" spans="1:11" ht="19.5" customHeight="1">
      <c r="A13" s="36" t="s">
        <v>9</v>
      </c>
      <c r="B13" s="86">
        <f t="shared" si="0"/>
        <v>2939</v>
      </c>
      <c r="C13" s="118">
        <v>1411</v>
      </c>
      <c r="D13" s="40">
        <f t="shared" si="1"/>
        <v>48.00952705001701</v>
      </c>
      <c r="E13" s="119">
        <v>405</v>
      </c>
      <c r="F13" s="40">
        <f t="shared" si="2"/>
        <v>13.780197346036067</v>
      </c>
      <c r="G13" s="119">
        <v>466</v>
      </c>
      <c r="H13" s="40">
        <f t="shared" si="3"/>
        <v>15.855733242599523</v>
      </c>
      <c r="I13" s="119">
        <v>657</v>
      </c>
      <c r="J13" s="41">
        <f t="shared" si="4"/>
        <v>22.354542361347395</v>
      </c>
      <c r="K13" s="80"/>
    </row>
    <row r="14" spans="1:11" ht="19.5" customHeight="1">
      <c r="A14" s="36" t="s">
        <v>1</v>
      </c>
      <c r="B14" s="86">
        <f t="shared" si="0"/>
        <v>3146</v>
      </c>
      <c r="C14" s="118">
        <v>1548</v>
      </c>
      <c r="D14" s="40">
        <f t="shared" si="1"/>
        <v>49.205340114431024</v>
      </c>
      <c r="E14" s="119">
        <v>332</v>
      </c>
      <c r="F14" s="40">
        <f t="shared" si="2"/>
        <v>10.553083280356008</v>
      </c>
      <c r="G14" s="119">
        <v>535</v>
      </c>
      <c r="H14" s="40">
        <f t="shared" si="3"/>
        <v>17.005721551176094</v>
      </c>
      <c r="I14" s="119">
        <v>731</v>
      </c>
      <c r="J14" s="41">
        <f t="shared" si="4"/>
        <v>23.235855054036872</v>
      </c>
      <c r="K14" s="80"/>
    </row>
    <row r="15" spans="1:11" ht="19.5" customHeight="1" thickBot="1">
      <c r="A15" s="42" t="s">
        <v>2</v>
      </c>
      <c r="B15" s="86">
        <f t="shared" si="0"/>
        <v>4295</v>
      </c>
      <c r="C15" s="120">
        <v>1963</v>
      </c>
      <c r="D15" s="43">
        <f t="shared" si="1"/>
        <v>45.70430733410943</v>
      </c>
      <c r="E15" s="121">
        <v>523</v>
      </c>
      <c r="F15" s="43">
        <f t="shared" si="2"/>
        <v>12.176949941792781</v>
      </c>
      <c r="G15" s="121">
        <v>821</v>
      </c>
      <c r="H15" s="43">
        <f t="shared" si="3"/>
        <v>19.115250291036087</v>
      </c>
      <c r="I15" s="121">
        <v>988</v>
      </c>
      <c r="J15" s="44">
        <f t="shared" si="4"/>
        <v>23.003492433061698</v>
      </c>
      <c r="K15" s="80"/>
    </row>
    <row r="16" spans="1:11" ht="24" customHeight="1" thickBot="1" thickTop="1">
      <c r="A16" s="45" t="s">
        <v>3</v>
      </c>
      <c r="B16" s="94">
        <f>SUM(B8:B15)</f>
        <v>27500</v>
      </c>
      <c r="C16" s="122">
        <f>SUM(C8:C15)</f>
        <v>13135</v>
      </c>
      <c r="D16" s="46">
        <f t="shared" si="1"/>
        <v>47.763636363636365</v>
      </c>
      <c r="E16" s="123">
        <f>SUM(E8:E15)</f>
        <v>3351</v>
      </c>
      <c r="F16" s="46">
        <f t="shared" si="2"/>
        <v>12.185454545454546</v>
      </c>
      <c r="G16" s="123">
        <f>SUM(G8:G15)</f>
        <v>4851</v>
      </c>
      <c r="H16" s="46">
        <f t="shared" si="3"/>
        <v>17.64</v>
      </c>
      <c r="I16" s="123">
        <f>SUM(I8:I15)</f>
        <v>6163</v>
      </c>
      <c r="J16" s="104">
        <f t="shared" si="4"/>
        <v>22.41090909090909</v>
      </c>
      <c r="K16" s="80"/>
    </row>
    <row r="17" spans="1:11" ht="16.5" customHeight="1" thickTop="1">
      <c r="A17" s="103"/>
      <c r="B17" s="124"/>
      <c r="C17" s="124"/>
      <c r="D17" s="125"/>
      <c r="E17" s="124"/>
      <c r="F17" s="125"/>
      <c r="G17" s="126"/>
      <c r="H17" s="125"/>
      <c r="I17" s="124"/>
      <c r="J17" s="125"/>
      <c r="K17" s="80"/>
    </row>
    <row r="18" spans="1:10" ht="16.5" customHeight="1">
      <c r="A18" s="47"/>
      <c r="B18" s="331" t="s">
        <v>171</v>
      </c>
      <c r="C18" s="331"/>
      <c r="D18" s="331"/>
      <c r="E18" s="331"/>
      <c r="F18" s="331"/>
      <c r="G18" s="331"/>
      <c r="H18" s="331"/>
      <c r="I18" s="331"/>
      <c r="J18" s="331"/>
    </row>
    <row r="19" spans="1:10" ht="16.5" customHeight="1">
      <c r="A19" s="48"/>
      <c r="B19" s="330" t="s">
        <v>79</v>
      </c>
      <c r="C19" s="330"/>
      <c r="D19" s="330"/>
      <c r="E19" s="330"/>
      <c r="F19" s="330"/>
      <c r="G19" s="330"/>
      <c r="H19" s="330"/>
      <c r="I19" s="330"/>
      <c r="J19" s="330"/>
    </row>
    <row r="20" spans="1:10" ht="16.5" customHeight="1">
      <c r="A20" s="19"/>
      <c r="B20" s="329"/>
      <c r="C20" s="329"/>
      <c r="D20" s="329"/>
      <c r="E20" s="329"/>
      <c r="F20" s="329"/>
      <c r="G20" s="329"/>
      <c r="H20" s="329"/>
      <c r="I20" s="329"/>
      <c r="J20" s="329"/>
    </row>
    <row r="22" ht="12.75">
      <c r="B22" s="81"/>
    </row>
  </sheetData>
  <mergeCells count="14">
    <mergeCell ref="B20:J20"/>
    <mergeCell ref="B19:J19"/>
    <mergeCell ref="B18:J18"/>
    <mergeCell ref="C6:D6"/>
    <mergeCell ref="E6:F6"/>
    <mergeCell ref="G6:H6"/>
    <mergeCell ref="I6:J6"/>
    <mergeCell ref="B5:B7"/>
    <mergeCell ref="C5:J5"/>
    <mergeCell ref="A1:J1"/>
    <mergeCell ref="A3:J3"/>
    <mergeCell ref="A4:J4"/>
    <mergeCell ref="A5:A7"/>
    <mergeCell ref="A2:J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pageSetUpPr fitToPage="1"/>
  </sheetPr>
  <dimension ref="A1:N29"/>
  <sheetViews>
    <sheetView showGridLines="0" tabSelected="1" zoomScaleSheetLayoutView="100" workbookViewId="0" topLeftCell="A1">
      <selection activeCell="P33" sqref="P33"/>
    </sheetView>
  </sheetViews>
  <sheetFormatPr defaultColWidth="9.140625" defaultRowHeight="12.75"/>
  <cols>
    <col min="1" max="1" width="10.7109375" style="128" customWidth="1"/>
    <col min="2" max="2" width="13.00390625" style="128" customWidth="1"/>
    <col min="3" max="10" width="10.7109375" style="128" customWidth="1"/>
    <col min="11" max="14" width="9.28125" style="128" customWidth="1"/>
    <col min="15" max="16384" width="9.140625" style="128" customWidth="1"/>
  </cols>
  <sheetData>
    <row r="1" spans="1:14" ht="19.5" customHeight="1">
      <c r="A1" s="336" t="s">
        <v>170</v>
      </c>
      <c r="B1" s="336"/>
      <c r="C1" s="336"/>
      <c r="D1" s="336"/>
      <c r="E1" s="336"/>
      <c r="F1" s="336"/>
      <c r="G1" s="336"/>
      <c r="H1" s="336"/>
      <c r="I1" s="336"/>
      <c r="J1" s="336"/>
      <c r="K1" s="127"/>
      <c r="L1" s="127"/>
      <c r="M1" s="127"/>
      <c r="N1" s="127"/>
    </row>
    <row r="2" spans="1:14" ht="19.5" customHeight="1">
      <c r="A2" s="320" t="s">
        <v>187</v>
      </c>
      <c r="B2" s="320"/>
      <c r="C2" s="320"/>
      <c r="D2" s="320"/>
      <c r="E2" s="320"/>
      <c r="F2" s="320"/>
      <c r="G2" s="320"/>
      <c r="H2" s="320"/>
      <c r="I2" s="320"/>
      <c r="J2" s="320"/>
      <c r="K2" s="129"/>
      <c r="L2" s="129"/>
      <c r="M2" s="129"/>
      <c r="N2" s="129"/>
    </row>
    <row r="3" spans="1:14" ht="19.5" customHeight="1">
      <c r="A3" s="336" t="s">
        <v>78</v>
      </c>
      <c r="B3" s="336"/>
      <c r="C3" s="336"/>
      <c r="D3" s="336"/>
      <c r="E3" s="336"/>
      <c r="F3" s="336"/>
      <c r="G3" s="336"/>
      <c r="H3" s="336"/>
      <c r="I3" s="336"/>
      <c r="J3" s="336"/>
      <c r="K3" s="129"/>
      <c r="L3" s="129"/>
      <c r="M3" s="129"/>
      <c r="N3" s="129"/>
    </row>
    <row r="4" spans="1:14" ht="19.5" customHeight="1" thickBot="1">
      <c r="A4" s="337"/>
      <c r="B4" s="337"/>
      <c r="C4" s="337"/>
      <c r="D4" s="337"/>
      <c r="E4" s="337"/>
      <c r="F4" s="337"/>
      <c r="G4" s="337"/>
      <c r="H4" s="337"/>
      <c r="I4" s="337"/>
      <c r="J4" s="337"/>
      <c r="K4" s="129"/>
      <c r="L4" s="129"/>
      <c r="M4" s="129"/>
      <c r="N4" s="129"/>
    </row>
    <row r="5" spans="1:14" ht="18.75" customHeight="1" thickTop="1">
      <c r="A5" s="322" t="s">
        <v>0</v>
      </c>
      <c r="B5" s="324" t="s">
        <v>72</v>
      </c>
      <c r="C5" s="325" t="s">
        <v>73</v>
      </c>
      <c r="D5" s="325"/>
      <c r="E5" s="325"/>
      <c r="F5" s="325"/>
      <c r="G5" s="325"/>
      <c r="H5" s="325"/>
      <c r="I5" s="325"/>
      <c r="J5" s="326"/>
      <c r="K5" s="130"/>
      <c r="L5" s="130"/>
      <c r="M5" s="130"/>
      <c r="N5" s="130"/>
    </row>
    <row r="6" spans="1:14" ht="18.75" customHeight="1">
      <c r="A6" s="328"/>
      <c r="B6" s="334"/>
      <c r="C6" s="332" t="s">
        <v>74</v>
      </c>
      <c r="D6" s="332"/>
      <c r="E6" s="332" t="s">
        <v>75</v>
      </c>
      <c r="F6" s="332"/>
      <c r="G6" s="332" t="s">
        <v>76</v>
      </c>
      <c r="H6" s="332"/>
      <c r="I6" s="332" t="s">
        <v>45</v>
      </c>
      <c r="J6" s="333"/>
      <c r="K6" s="130"/>
      <c r="L6" s="130"/>
      <c r="M6" s="130"/>
      <c r="N6" s="130"/>
    </row>
    <row r="7" spans="1:14" ht="18.75" customHeight="1" thickBot="1">
      <c r="A7" s="323"/>
      <c r="B7" s="335"/>
      <c r="C7" s="37" t="s">
        <v>46</v>
      </c>
      <c r="D7" s="37" t="s">
        <v>39</v>
      </c>
      <c r="E7" s="37" t="s">
        <v>46</v>
      </c>
      <c r="F7" s="37" t="s">
        <v>39</v>
      </c>
      <c r="G7" s="37" t="s">
        <v>46</v>
      </c>
      <c r="H7" s="37" t="s">
        <v>39</v>
      </c>
      <c r="I7" s="37" t="s">
        <v>46</v>
      </c>
      <c r="J7" s="38" t="s">
        <v>39</v>
      </c>
      <c r="K7" s="130"/>
      <c r="L7" s="130"/>
      <c r="M7" s="130"/>
      <c r="N7" s="130"/>
    </row>
    <row r="8" spans="1:14" ht="19.5" customHeight="1" thickTop="1">
      <c r="A8" s="39" t="s">
        <v>4</v>
      </c>
      <c r="B8" s="86">
        <f aca="true" t="shared" si="0" ref="B8:B15">C8+E8+G8+I8</f>
        <v>1493</v>
      </c>
      <c r="C8" s="117">
        <v>569</v>
      </c>
      <c r="D8" s="40">
        <f aca="true" t="shared" si="1" ref="D8:D16">C8/B8%</f>
        <v>38.11118553248493</v>
      </c>
      <c r="E8" s="117">
        <v>239</v>
      </c>
      <c r="F8" s="40">
        <f aca="true" t="shared" si="2" ref="F8:F16">E8/B8%</f>
        <v>16.008037508372404</v>
      </c>
      <c r="G8" s="117">
        <v>226</v>
      </c>
      <c r="H8" s="40">
        <f aca="true" t="shared" si="3" ref="H8:H16">G8/B8%</f>
        <v>15.137307434695245</v>
      </c>
      <c r="I8" s="117">
        <v>459</v>
      </c>
      <c r="J8" s="41">
        <f aca="true" t="shared" si="4" ref="J8:J16">I8/B8%</f>
        <v>30.743469524447423</v>
      </c>
      <c r="K8" s="131"/>
      <c r="L8" s="130"/>
      <c r="M8" s="130"/>
      <c r="N8" s="130"/>
    </row>
    <row r="9" spans="1:14" ht="19.5" customHeight="1">
      <c r="A9" s="36" t="s">
        <v>5</v>
      </c>
      <c r="B9" s="86">
        <f t="shared" si="0"/>
        <v>432</v>
      </c>
      <c r="C9" s="119">
        <v>152</v>
      </c>
      <c r="D9" s="40">
        <f t="shared" si="1"/>
        <v>35.18518518518518</v>
      </c>
      <c r="E9" s="119">
        <v>52</v>
      </c>
      <c r="F9" s="40">
        <f t="shared" si="2"/>
        <v>12.037037037037036</v>
      </c>
      <c r="G9" s="119">
        <v>84</v>
      </c>
      <c r="H9" s="40">
        <f t="shared" si="3"/>
        <v>19.444444444444443</v>
      </c>
      <c r="I9" s="119">
        <v>144</v>
      </c>
      <c r="J9" s="41">
        <f t="shared" si="4"/>
        <v>33.33333333333333</v>
      </c>
      <c r="K9" s="131"/>
      <c r="L9" s="130"/>
      <c r="M9" s="130"/>
      <c r="N9" s="130"/>
    </row>
    <row r="10" spans="1:14" ht="19.5" customHeight="1">
      <c r="A10" s="36" t="s">
        <v>6</v>
      </c>
      <c r="B10" s="86">
        <f t="shared" si="0"/>
        <v>340</v>
      </c>
      <c r="C10" s="119">
        <v>182</v>
      </c>
      <c r="D10" s="40">
        <f t="shared" si="1"/>
        <v>53.529411764705884</v>
      </c>
      <c r="E10" s="119">
        <v>54</v>
      </c>
      <c r="F10" s="40">
        <f t="shared" si="2"/>
        <v>15.882352941176471</v>
      </c>
      <c r="G10" s="119">
        <v>27</v>
      </c>
      <c r="H10" s="40">
        <f t="shared" si="3"/>
        <v>7.9411764705882355</v>
      </c>
      <c r="I10" s="119">
        <v>77</v>
      </c>
      <c r="J10" s="41">
        <f t="shared" si="4"/>
        <v>22.647058823529413</v>
      </c>
      <c r="K10" s="131"/>
      <c r="L10" s="130"/>
      <c r="M10" s="130"/>
      <c r="N10" s="130"/>
    </row>
    <row r="11" spans="1:11" ht="19.5" customHeight="1">
      <c r="A11" s="36" t="s">
        <v>7</v>
      </c>
      <c r="B11" s="86">
        <f t="shared" si="0"/>
        <v>484</v>
      </c>
      <c r="C11" s="119">
        <v>266</v>
      </c>
      <c r="D11" s="40">
        <f t="shared" si="1"/>
        <v>54.95867768595041</v>
      </c>
      <c r="E11" s="119">
        <v>67</v>
      </c>
      <c r="F11" s="40">
        <f t="shared" si="2"/>
        <v>13.842975206611571</v>
      </c>
      <c r="G11" s="119">
        <v>34</v>
      </c>
      <c r="H11" s="40">
        <f t="shared" si="3"/>
        <v>7.024793388429752</v>
      </c>
      <c r="I11" s="119">
        <v>117</v>
      </c>
      <c r="J11" s="41">
        <f t="shared" si="4"/>
        <v>24.173553719008265</v>
      </c>
      <c r="K11" s="131"/>
    </row>
    <row r="12" spans="1:11" ht="19.5" customHeight="1">
      <c r="A12" s="36" t="s">
        <v>8</v>
      </c>
      <c r="B12" s="86">
        <f t="shared" si="0"/>
        <v>512</v>
      </c>
      <c r="C12" s="119">
        <v>257</v>
      </c>
      <c r="D12" s="40">
        <f t="shared" si="1"/>
        <v>50.1953125</v>
      </c>
      <c r="E12" s="119">
        <v>35</v>
      </c>
      <c r="F12" s="40">
        <f t="shared" si="2"/>
        <v>6.8359375</v>
      </c>
      <c r="G12" s="119">
        <v>64</v>
      </c>
      <c r="H12" s="40">
        <f t="shared" si="3"/>
        <v>12.5</v>
      </c>
      <c r="I12" s="119">
        <v>156</v>
      </c>
      <c r="J12" s="41">
        <f t="shared" si="4"/>
        <v>30.46875</v>
      </c>
      <c r="K12" s="131"/>
    </row>
    <row r="13" spans="1:11" ht="19.5" customHeight="1">
      <c r="A13" s="36" t="s">
        <v>9</v>
      </c>
      <c r="B13" s="86">
        <f t="shared" si="0"/>
        <v>1243</v>
      </c>
      <c r="C13" s="119">
        <v>885</v>
      </c>
      <c r="D13" s="40">
        <f t="shared" si="1"/>
        <v>71.19871279163314</v>
      </c>
      <c r="E13" s="119">
        <v>43</v>
      </c>
      <c r="F13" s="40">
        <f t="shared" si="2"/>
        <v>3.4593724859211585</v>
      </c>
      <c r="G13" s="119">
        <v>141</v>
      </c>
      <c r="H13" s="40">
        <f t="shared" si="3"/>
        <v>11.343523732904265</v>
      </c>
      <c r="I13" s="119">
        <v>174</v>
      </c>
      <c r="J13" s="41">
        <f t="shared" si="4"/>
        <v>13.998390989541432</v>
      </c>
      <c r="K13" s="131"/>
    </row>
    <row r="14" spans="1:11" ht="19.5" customHeight="1">
      <c r="A14" s="36" t="s">
        <v>1</v>
      </c>
      <c r="B14" s="86">
        <f t="shared" si="0"/>
        <v>570</v>
      </c>
      <c r="C14" s="119">
        <v>202</v>
      </c>
      <c r="D14" s="40">
        <f t="shared" si="1"/>
        <v>35.43859649122807</v>
      </c>
      <c r="E14" s="119">
        <v>53</v>
      </c>
      <c r="F14" s="40">
        <f t="shared" si="2"/>
        <v>9.298245614035087</v>
      </c>
      <c r="G14" s="119">
        <v>154</v>
      </c>
      <c r="H14" s="40">
        <f t="shared" si="3"/>
        <v>27.017543859649123</v>
      </c>
      <c r="I14" s="119">
        <v>161</v>
      </c>
      <c r="J14" s="41">
        <f t="shared" si="4"/>
        <v>28.24561403508772</v>
      </c>
      <c r="K14" s="131"/>
    </row>
    <row r="15" spans="1:11" ht="19.5" customHeight="1" thickBot="1">
      <c r="A15" s="42" t="s">
        <v>2</v>
      </c>
      <c r="B15" s="86">
        <f t="shared" si="0"/>
        <v>495</v>
      </c>
      <c r="C15" s="121">
        <v>230</v>
      </c>
      <c r="D15" s="43">
        <f t="shared" si="1"/>
        <v>46.464646464646464</v>
      </c>
      <c r="E15" s="121">
        <v>70</v>
      </c>
      <c r="F15" s="40">
        <f t="shared" si="2"/>
        <v>14.14141414141414</v>
      </c>
      <c r="G15" s="121">
        <v>79</v>
      </c>
      <c r="H15" s="40">
        <f t="shared" si="3"/>
        <v>15.959595959595958</v>
      </c>
      <c r="I15" s="121">
        <v>116</v>
      </c>
      <c r="J15" s="44">
        <f t="shared" si="4"/>
        <v>23.434343434343432</v>
      </c>
      <c r="K15" s="131"/>
    </row>
    <row r="16" spans="1:11" ht="24" customHeight="1" thickBot="1" thickTop="1">
      <c r="A16" s="45" t="s">
        <v>3</v>
      </c>
      <c r="B16" s="132">
        <f>SUM(B8:B15)</f>
        <v>5569</v>
      </c>
      <c r="C16" s="123">
        <f>SUM(C8:C15)</f>
        <v>2743</v>
      </c>
      <c r="D16" s="46">
        <f t="shared" si="1"/>
        <v>49.25480337583049</v>
      </c>
      <c r="E16" s="123">
        <f>SUM(E8:E15)</f>
        <v>613</v>
      </c>
      <c r="F16" s="46">
        <f t="shared" si="2"/>
        <v>11.007362183515893</v>
      </c>
      <c r="G16" s="123">
        <f>SUM(G8:G15)</f>
        <v>809</v>
      </c>
      <c r="H16" s="46">
        <f t="shared" si="3"/>
        <v>14.526845035015263</v>
      </c>
      <c r="I16" s="123">
        <f>SUM(I8:I15)</f>
        <v>1404</v>
      </c>
      <c r="J16" s="104">
        <f t="shared" si="4"/>
        <v>25.210989405638355</v>
      </c>
      <c r="K16" s="131"/>
    </row>
    <row r="17" spans="1:11" ht="16.5" customHeight="1" thickTop="1">
      <c r="A17" s="103"/>
      <c r="B17" s="133"/>
      <c r="C17" s="133"/>
      <c r="D17" s="134"/>
      <c r="E17" s="133"/>
      <c r="F17" s="134"/>
      <c r="G17" s="133"/>
      <c r="H17" s="134"/>
      <c r="I17" s="133"/>
      <c r="J17" s="134"/>
      <c r="K17" s="131"/>
    </row>
    <row r="18" spans="1:10" ht="16.5" customHeight="1">
      <c r="A18" s="135"/>
      <c r="B18" s="340" t="s">
        <v>171</v>
      </c>
      <c r="C18" s="341"/>
      <c r="D18" s="341"/>
      <c r="E18" s="341"/>
      <c r="F18" s="341"/>
      <c r="G18" s="341"/>
      <c r="H18" s="341"/>
      <c r="I18" s="341"/>
      <c r="J18" s="341"/>
    </row>
    <row r="19" spans="1:10" ht="16.5" customHeight="1">
      <c r="A19" s="135"/>
      <c r="B19" s="339" t="s">
        <v>79</v>
      </c>
      <c r="C19" s="339"/>
      <c r="D19" s="339"/>
      <c r="E19" s="339"/>
      <c r="F19" s="339"/>
      <c r="G19" s="339"/>
      <c r="H19" s="339"/>
      <c r="I19" s="339"/>
      <c r="J19" s="339"/>
    </row>
    <row r="20" spans="2:10" ht="16.5" customHeight="1">
      <c r="B20" s="338"/>
      <c r="C20" s="338"/>
      <c r="D20" s="338"/>
      <c r="E20" s="338"/>
      <c r="F20" s="338"/>
      <c r="G20" s="338"/>
      <c r="H20" s="338"/>
      <c r="I20" s="338"/>
      <c r="J20" s="338"/>
    </row>
    <row r="21" spans="2:10" ht="16.5" customHeight="1">
      <c r="B21" s="136"/>
      <c r="F21" s="130"/>
      <c r="G21" s="130"/>
      <c r="H21" s="130"/>
      <c r="I21" s="130"/>
      <c r="J21" s="130"/>
    </row>
    <row r="22" spans="6:10" ht="12.75">
      <c r="F22" s="130"/>
      <c r="G22" s="130"/>
      <c r="H22" s="130"/>
      <c r="I22" s="130"/>
      <c r="J22" s="130"/>
    </row>
    <row r="23" spans="6:10" ht="12.75">
      <c r="F23" s="130"/>
      <c r="G23" s="130"/>
      <c r="H23" s="130"/>
      <c r="I23" s="130"/>
      <c r="J23" s="130"/>
    </row>
    <row r="24" spans="6:10" ht="12.75">
      <c r="F24" s="130"/>
      <c r="G24" s="130"/>
      <c r="H24" s="130"/>
      <c r="I24" s="130"/>
      <c r="J24" s="130"/>
    </row>
    <row r="25" spans="6:10" ht="12.75">
      <c r="F25" s="130"/>
      <c r="G25" s="130"/>
      <c r="H25" s="130"/>
      <c r="I25" s="130"/>
      <c r="J25" s="130"/>
    </row>
    <row r="26" spans="6:10" ht="12.75">
      <c r="F26" s="130"/>
      <c r="G26" s="130"/>
      <c r="H26" s="130"/>
      <c r="I26" s="130"/>
      <c r="J26" s="130"/>
    </row>
    <row r="27" spans="6:10" ht="12.75">
      <c r="F27" s="130"/>
      <c r="G27" s="130"/>
      <c r="H27" s="130"/>
      <c r="I27" s="130"/>
      <c r="J27" s="130"/>
    </row>
    <row r="28" spans="6:10" ht="12.75">
      <c r="F28" s="130"/>
      <c r="G28" s="130"/>
      <c r="H28" s="130"/>
      <c r="I28" s="130"/>
      <c r="J28" s="130"/>
    </row>
    <row r="29" spans="6:10" ht="12.75">
      <c r="F29" s="130"/>
      <c r="G29" s="130"/>
      <c r="H29" s="130"/>
      <c r="I29" s="130"/>
      <c r="J29" s="130"/>
    </row>
  </sheetData>
  <mergeCells count="14">
    <mergeCell ref="B20:J20"/>
    <mergeCell ref="B19:J19"/>
    <mergeCell ref="B18:J18"/>
    <mergeCell ref="C5:J5"/>
    <mergeCell ref="A1:J1"/>
    <mergeCell ref="A3:J3"/>
    <mergeCell ref="A4:J4"/>
    <mergeCell ref="C6:D6"/>
    <mergeCell ref="E6:F6"/>
    <mergeCell ref="G6:H6"/>
    <mergeCell ref="I6:J6"/>
    <mergeCell ref="A5:A7"/>
    <mergeCell ref="B5:B7"/>
    <mergeCell ref="A2:J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codeName="List30">
    <pageSetUpPr fitToPage="1"/>
  </sheetPr>
  <dimension ref="A1:N19"/>
  <sheetViews>
    <sheetView showGridLines="0" tabSelected="1" zoomScaleSheetLayoutView="100" workbookViewId="0" topLeftCell="A1">
      <selection activeCell="P33" sqref="P33"/>
    </sheetView>
  </sheetViews>
  <sheetFormatPr defaultColWidth="9.140625" defaultRowHeight="12.75"/>
  <cols>
    <col min="1" max="1" width="10.7109375" style="0" customWidth="1"/>
    <col min="2" max="2" width="13.00390625" style="0" customWidth="1"/>
    <col min="3" max="10" width="10.7109375" style="0" customWidth="1"/>
    <col min="11" max="14" width="9.28125" style="0" customWidth="1"/>
  </cols>
  <sheetData>
    <row r="1" spans="1:14" ht="19.5" customHeight="1">
      <c r="A1" s="252" t="s">
        <v>170</v>
      </c>
      <c r="B1" s="252"/>
      <c r="C1" s="252"/>
      <c r="D1" s="252"/>
      <c r="E1" s="252"/>
      <c r="F1" s="252"/>
      <c r="G1" s="252"/>
      <c r="H1" s="252"/>
      <c r="I1" s="252"/>
      <c r="J1" s="5"/>
      <c r="K1" s="3"/>
      <c r="L1" s="3"/>
      <c r="M1" s="3"/>
      <c r="N1" s="3"/>
    </row>
    <row r="2" spans="1:14" ht="19.5" customHeight="1">
      <c r="A2" s="252" t="s">
        <v>188</v>
      </c>
      <c r="B2" s="252"/>
      <c r="C2" s="252"/>
      <c r="D2" s="252"/>
      <c r="E2" s="252"/>
      <c r="F2" s="252"/>
      <c r="G2" s="252"/>
      <c r="H2" s="252"/>
      <c r="I2" s="252"/>
      <c r="J2" s="5"/>
      <c r="K2" s="3"/>
      <c r="L2" s="3"/>
      <c r="M2" s="3"/>
      <c r="N2" s="3"/>
    </row>
    <row r="3" spans="1:14" ht="19.5" customHeight="1" thickBot="1">
      <c r="A3" s="343"/>
      <c r="B3" s="343"/>
      <c r="C3" s="343"/>
      <c r="D3" s="343"/>
      <c r="E3" s="343"/>
      <c r="F3" s="343"/>
      <c r="G3" s="343"/>
      <c r="H3" s="343"/>
      <c r="I3" s="343"/>
      <c r="J3" s="2"/>
      <c r="K3" s="4"/>
      <c r="L3" s="4"/>
      <c r="M3" s="4"/>
      <c r="N3" s="4"/>
    </row>
    <row r="4" spans="1:9" ht="19.5" customHeight="1" thickTop="1">
      <c r="A4" s="265" t="s">
        <v>0</v>
      </c>
      <c r="B4" s="267" t="s">
        <v>25</v>
      </c>
      <c r="C4" s="269" t="s">
        <v>26</v>
      </c>
      <c r="D4" s="269"/>
      <c r="E4" s="269"/>
      <c r="F4" s="269"/>
      <c r="G4" s="269"/>
      <c r="H4" s="269"/>
      <c r="I4" s="244"/>
    </row>
    <row r="5" spans="1:9" ht="25.5" customHeight="1" thickBot="1">
      <c r="A5" s="266"/>
      <c r="B5" s="268"/>
      <c r="C5" s="27" t="s">
        <v>80</v>
      </c>
      <c r="D5" s="27" t="s">
        <v>81</v>
      </c>
      <c r="E5" s="27" t="s">
        <v>82</v>
      </c>
      <c r="F5" s="27" t="s">
        <v>83</v>
      </c>
      <c r="G5" s="27" t="s">
        <v>95</v>
      </c>
      <c r="H5" s="27" t="s">
        <v>84</v>
      </c>
      <c r="I5" s="28" t="s">
        <v>27</v>
      </c>
    </row>
    <row r="6" spans="1:14" ht="19.5" customHeight="1" thickTop="1">
      <c r="A6" s="35" t="s">
        <v>4</v>
      </c>
      <c r="B6" s="85">
        <f>SUM(C6:H6)</f>
        <v>18561</v>
      </c>
      <c r="C6" s="59">
        <v>0</v>
      </c>
      <c r="D6" s="55">
        <v>1634</v>
      </c>
      <c r="E6" s="55">
        <v>4607</v>
      </c>
      <c r="F6" s="55">
        <v>4702</v>
      </c>
      <c r="G6" s="55">
        <v>3234</v>
      </c>
      <c r="H6" s="55">
        <v>4384</v>
      </c>
      <c r="I6" s="206">
        <v>18.56</v>
      </c>
      <c r="K6" s="1"/>
      <c r="L6" s="1"/>
      <c r="M6" s="1"/>
      <c r="N6" s="1"/>
    </row>
    <row r="7" spans="1:14" ht="19.5" customHeight="1">
      <c r="A7" s="30" t="s">
        <v>5</v>
      </c>
      <c r="B7" s="85">
        <f aca="true" t="shared" si="0" ref="B7:B12">SUM(C7:H7)</f>
        <v>6820</v>
      </c>
      <c r="C7" s="60">
        <v>9</v>
      </c>
      <c r="D7" s="57">
        <v>1553</v>
      </c>
      <c r="E7" s="57">
        <v>2021</v>
      </c>
      <c r="F7" s="57">
        <v>1368</v>
      </c>
      <c r="G7" s="57">
        <v>906</v>
      </c>
      <c r="H7" s="57">
        <v>963</v>
      </c>
      <c r="I7" s="207">
        <v>14.42</v>
      </c>
      <c r="K7" s="1"/>
      <c r="L7" s="1"/>
      <c r="M7" s="1"/>
      <c r="N7" s="1"/>
    </row>
    <row r="8" spans="1:14" ht="19.5" customHeight="1">
      <c r="A8" s="30" t="s">
        <v>6</v>
      </c>
      <c r="B8" s="85">
        <f t="shared" si="0"/>
        <v>5757</v>
      </c>
      <c r="C8" s="60">
        <v>71</v>
      </c>
      <c r="D8" s="57">
        <v>1114</v>
      </c>
      <c r="E8" s="57">
        <v>1291</v>
      </c>
      <c r="F8" s="57">
        <v>1336</v>
      </c>
      <c r="G8" s="57">
        <v>907</v>
      </c>
      <c r="H8" s="57">
        <v>1038</v>
      </c>
      <c r="I8" s="207">
        <v>16</v>
      </c>
      <c r="K8" s="1"/>
      <c r="L8" s="1"/>
      <c r="M8" s="1"/>
      <c r="N8" s="1"/>
    </row>
    <row r="9" spans="1:14" ht="19.5" customHeight="1">
      <c r="A9" s="30" t="s">
        <v>7</v>
      </c>
      <c r="B9" s="85">
        <f t="shared" si="0"/>
        <v>5501</v>
      </c>
      <c r="C9" s="60">
        <v>44</v>
      </c>
      <c r="D9" s="57">
        <v>1409</v>
      </c>
      <c r="E9" s="57">
        <v>1556</v>
      </c>
      <c r="F9" s="57">
        <v>1008</v>
      </c>
      <c r="G9" s="57">
        <v>887</v>
      </c>
      <c r="H9" s="57">
        <v>597</v>
      </c>
      <c r="I9" s="207">
        <v>11.57</v>
      </c>
      <c r="K9" s="1"/>
      <c r="L9" s="1"/>
      <c r="M9" s="1"/>
      <c r="N9" s="1"/>
    </row>
    <row r="10" spans="1:9" ht="19.5" customHeight="1">
      <c r="A10" s="30" t="s">
        <v>8</v>
      </c>
      <c r="B10" s="85">
        <f t="shared" si="0"/>
        <v>8275</v>
      </c>
      <c r="C10" s="60">
        <v>26</v>
      </c>
      <c r="D10" s="57">
        <v>1130</v>
      </c>
      <c r="E10" s="57">
        <v>2191</v>
      </c>
      <c r="F10" s="57">
        <v>2223</v>
      </c>
      <c r="G10" s="57">
        <v>1378</v>
      </c>
      <c r="H10" s="57">
        <v>1327</v>
      </c>
      <c r="I10" s="207">
        <v>15.85</v>
      </c>
    </row>
    <row r="11" spans="1:9" ht="19.5" customHeight="1">
      <c r="A11" s="30" t="s">
        <v>9</v>
      </c>
      <c r="B11" s="85">
        <f t="shared" si="0"/>
        <v>9141</v>
      </c>
      <c r="C11" s="60">
        <v>158</v>
      </c>
      <c r="D11" s="57">
        <v>2986</v>
      </c>
      <c r="E11" s="57">
        <v>2303</v>
      </c>
      <c r="F11" s="57">
        <v>1876</v>
      </c>
      <c r="G11" s="57">
        <v>997</v>
      </c>
      <c r="H11" s="57">
        <v>821</v>
      </c>
      <c r="I11" s="207">
        <v>10.11</v>
      </c>
    </row>
    <row r="12" spans="1:9" ht="19.5" customHeight="1">
      <c r="A12" s="30" t="s">
        <v>1</v>
      </c>
      <c r="B12" s="85">
        <f t="shared" si="0"/>
        <v>9068</v>
      </c>
      <c r="C12" s="60">
        <v>74</v>
      </c>
      <c r="D12" s="57">
        <v>1044</v>
      </c>
      <c r="E12" s="57">
        <v>2584</v>
      </c>
      <c r="F12" s="57">
        <v>2814</v>
      </c>
      <c r="G12" s="57">
        <v>1408</v>
      </c>
      <c r="H12" s="57">
        <v>1144</v>
      </c>
      <c r="I12" s="207">
        <v>13.55</v>
      </c>
    </row>
    <row r="13" spans="1:9" ht="19.5" customHeight="1" thickBot="1">
      <c r="A13" s="33" t="s">
        <v>2</v>
      </c>
      <c r="B13" s="231">
        <v>16455</v>
      </c>
      <c r="C13" s="61">
        <v>94</v>
      </c>
      <c r="D13" s="67">
        <v>1988</v>
      </c>
      <c r="E13" s="67">
        <v>4262</v>
      </c>
      <c r="F13" s="67">
        <v>4702</v>
      </c>
      <c r="G13" s="67">
        <v>2137</v>
      </c>
      <c r="H13" s="67">
        <v>3272</v>
      </c>
      <c r="I13" s="208">
        <v>15.4</v>
      </c>
    </row>
    <row r="14" spans="1:9" ht="24" customHeight="1" thickBot="1" thickTop="1">
      <c r="A14" s="34" t="s">
        <v>3</v>
      </c>
      <c r="B14" s="232">
        <f>SUM(C14:H14)</f>
        <v>79578</v>
      </c>
      <c r="C14" s="62">
        <f aca="true" t="shared" si="1" ref="C14:H14">SUM(C6:C13)</f>
        <v>476</v>
      </c>
      <c r="D14" s="68">
        <f t="shared" si="1"/>
        <v>12858</v>
      </c>
      <c r="E14" s="68">
        <f t="shared" si="1"/>
        <v>20815</v>
      </c>
      <c r="F14" s="68">
        <f t="shared" si="1"/>
        <v>20029</v>
      </c>
      <c r="G14" s="68">
        <f t="shared" si="1"/>
        <v>11854</v>
      </c>
      <c r="H14" s="68">
        <f t="shared" si="1"/>
        <v>13546</v>
      </c>
      <c r="I14" s="205">
        <v>15.06</v>
      </c>
    </row>
    <row r="15" spans="1:9" ht="16.5" customHeight="1" thickTop="1">
      <c r="A15" s="22"/>
      <c r="B15" s="342"/>
      <c r="C15" s="342"/>
      <c r="D15" s="342"/>
      <c r="E15" s="342"/>
      <c r="F15" s="342"/>
      <c r="G15" s="342"/>
      <c r="H15" s="342"/>
      <c r="I15" s="342"/>
    </row>
    <row r="16" spans="2:9" ht="16.5" customHeight="1">
      <c r="B16" s="263" t="s">
        <v>34</v>
      </c>
      <c r="C16" s="263"/>
      <c r="D16" s="263"/>
      <c r="E16" s="209"/>
      <c r="F16" s="209"/>
      <c r="G16" s="209"/>
      <c r="H16" s="209"/>
      <c r="I16" s="209"/>
    </row>
    <row r="17" ht="16.5" customHeight="1">
      <c r="B17" s="81"/>
    </row>
    <row r="18" ht="16.5" customHeight="1"/>
    <row r="19" ht="12.75">
      <c r="B19" s="81"/>
    </row>
  </sheetData>
  <mergeCells count="8">
    <mergeCell ref="B16:D16"/>
    <mergeCell ref="A1:I1"/>
    <mergeCell ref="B15:I15"/>
    <mergeCell ref="A3:I3"/>
    <mergeCell ref="A4:A5"/>
    <mergeCell ref="B4:B5"/>
    <mergeCell ref="C4:I4"/>
    <mergeCell ref="A2:I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r:id="rId1"/>
  <ignoredErrors>
    <ignoredError sqref="B6:B12" formulaRange="1"/>
  </ignoredErrors>
</worksheet>
</file>

<file path=xl/worksheets/sheet3.xml><?xml version="1.0" encoding="utf-8"?>
<worksheet xmlns="http://schemas.openxmlformats.org/spreadsheetml/2006/main" xmlns:r="http://schemas.openxmlformats.org/officeDocument/2006/relationships">
  <sheetPr codeName="List13">
    <pageSetUpPr fitToPage="1"/>
  </sheetPr>
  <dimension ref="A1:K15"/>
  <sheetViews>
    <sheetView showGridLines="0" tabSelected="1" zoomScaleSheetLayoutView="100" workbookViewId="0" topLeftCell="A1">
      <selection activeCell="P33" sqref="P33"/>
    </sheetView>
  </sheetViews>
  <sheetFormatPr defaultColWidth="9.140625" defaultRowHeight="12.75"/>
  <cols>
    <col min="1" max="1" width="30.7109375" style="3" customWidth="1"/>
    <col min="2" max="2" width="10.7109375" style="3" customWidth="1"/>
    <col min="3" max="3" width="10.7109375" style="127" customWidth="1"/>
    <col min="4" max="4" width="10.7109375" style="3" customWidth="1"/>
    <col min="5" max="5" width="10.7109375" style="127" customWidth="1"/>
    <col min="6" max="6" width="10.7109375" style="3" customWidth="1"/>
    <col min="7" max="7" width="10.7109375" style="127" customWidth="1"/>
    <col min="8" max="8" width="10.7109375" style="3" customWidth="1"/>
    <col min="9" max="9" width="10.7109375" style="127" customWidth="1"/>
    <col min="10" max="10" width="10.7109375" style="3" customWidth="1"/>
    <col min="11" max="11" width="10.7109375" style="127" customWidth="1"/>
    <col min="12" max="16384" width="9.140625" style="3" customWidth="1"/>
  </cols>
  <sheetData>
    <row r="1" spans="1:11" ht="19.5" customHeight="1">
      <c r="A1" s="252" t="s">
        <v>170</v>
      </c>
      <c r="B1" s="252"/>
      <c r="C1" s="252"/>
      <c r="D1" s="252"/>
      <c r="E1" s="252"/>
      <c r="F1" s="252"/>
      <c r="G1" s="252"/>
      <c r="H1" s="252"/>
      <c r="I1" s="252"/>
      <c r="J1" s="252"/>
      <c r="K1" s="252"/>
    </row>
    <row r="2" spans="1:11" ht="19.5" customHeight="1">
      <c r="A2" s="252" t="s">
        <v>182</v>
      </c>
      <c r="B2" s="252"/>
      <c r="C2" s="252"/>
      <c r="D2" s="252"/>
      <c r="E2" s="252"/>
      <c r="F2" s="252"/>
      <c r="G2" s="252"/>
      <c r="H2" s="252"/>
      <c r="I2" s="252"/>
      <c r="J2" s="252"/>
      <c r="K2" s="252"/>
    </row>
    <row r="3" spans="1:11" ht="19.5" customHeight="1" thickBot="1">
      <c r="A3" s="253"/>
      <c r="B3" s="253"/>
      <c r="C3" s="253"/>
      <c r="D3" s="253"/>
      <c r="E3" s="253"/>
      <c r="F3" s="253"/>
      <c r="G3" s="253"/>
      <c r="H3" s="253"/>
      <c r="I3" s="253"/>
      <c r="J3" s="253"/>
      <c r="K3" s="253"/>
    </row>
    <row r="4" spans="1:11" ht="16.5" customHeight="1" thickTop="1">
      <c r="A4" s="254" t="s">
        <v>11</v>
      </c>
      <c r="B4" s="257" t="s">
        <v>21</v>
      </c>
      <c r="C4" s="262"/>
      <c r="D4" s="262" t="s">
        <v>22</v>
      </c>
      <c r="E4" s="262"/>
      <c r="F4" s="262" t="s">
        <v>23</v>
      </c>
      <c r="G4" s="262"/>
      <c r="H4" s="262" t="s">
        <v>24</v>
      </c>
      <c r="I4" s="258"/>
      <c r="J4" s="257" t="s">
        <v>3</v>
      </c>
      <c r="K4" s="258"/>
    </row>
    <row r="5" spans="1:11" ht="16.5" customHeight="1">
      <c r="A5" s="255"/>
      <c r="B5" s="259" t="s">
        <v>16</v>
      </c>
      <c r="C5" s="260"/>
      <c r="D5" s="260"/>
      <c r="E5" s="260"/>
      <c r="F5" s="260"/>
      <c r="G5" s="260"/>
      <c r="H5" s="260"/>
      <c r="I5" s="260"/>
      <c r="J5" s="260"/>
      <c r="K5" s="261"/>
    </row>
    <row r="6" spans="1:11" ht="16.5" customHeight="1" thickBot="1">
      <c r="A6" s="256"/>
      <c r="B6" s="23" t="s">
        <v>17</v>
      </c>
      <c r="C6" s="150" t="s">
        <v>18</v>
      </c>
      <c r="D6" s="24" t="s">
        <v>19</v>
      </c>
      <c r="E6" s="150" t="s">
        <v>18</v>
      </c>
      <c r="F6" s="24" t="s">
        <v>19</v>
      </c>
      <c r="G6" s="150" t="s">
        <v>20</v>
      </c>
      <c r="H6" s="24" t="s">
        <v>19</v>
      </c>
      <c r="I6" s="154" t="s">
        <v>18</v>
      </c>
      <c r="J6" s="23" t="s">
        <v>19</v>
      </c>
      <c r="K6" s="154" t="s">
        <v>18</v>
      </c>
    </row>
    <row r="7" spans="1:11" ht="30" customHeight="1" thickTop="1">
      <c r="A7" s="98" t="s">
        <v>86</v>
      </c>
      <c r="B7" s="49">
        <v>2160</v>
      </c>
      <c r="C7" s="151">
        <v>2396</v>
      </c>
      <c r="D7" s="50">
        <v>3086</v>
      </c>
      <c r="E7" s="151">
        <v>3973</v>
      </c>
      <c r="F7" s="50">
        <v>2117</v>
      </c>
      <c r="G7" s="151">
        <v>2344</v>
      </c>
      <c r="H7" s="50">
        <v>3084</v>
      </c>
      <c r="I7" s="155">
        <v>4385</v>
      </c>
      <c r="J7" s="95">
        <f>SUM('PR-Vybavene (1)'!B7,'PR-Vybavene (1)'!D7,'PR-Vybavene (1)'!F7,'PR-Vybavene (1)'!H7,'PR - Vybavene (2)'!B7,'PR - Vybavene (2)'!D7,'PR - Vybavene (2)'!F7,'PR - Vybavene (2)'!H7)</f>
        <v>20169</v>
      </c>
      <c r="K7" s="158">
        <f>SUM('PR-Vybavene (1)'!C7,'PR-Vybavene (1)'!E7,'PR-Vybavene (1)'!G7,'PR-Vybavene (1)'!I7,'PR - Vybavene (2)'!C7,'PR - Vybavene (2)'!E7,'PR - Vybavene (2)'!G7,'PR - Vybavene (2)'!I7)</f>
        <v>26617</v>
      </c>
    </row>
    <row r="8" spans="1:11" ht="30" customHeight="1">
      <c r="A8" s="99" t="s">
        <v>87</v>
      </c>
      <c r="B8" s="51">
        <v>185</v>
      </c>
      <c r="C8" s="152">
        <v>266</v>
      </c>
      <c r="D8" s="52">
        <v>232</v>
      </c>
      <c r="E8" s="152">
        <v>519</v>
      </c>
      <c r="F8" s="52">
        <v>233</v>
      </c>
      <c r="G8" s="152">
        <v>295</v>
      </c>
      <c r="H8" s="52">
        <v>356</v>
      </c>
      <c r="I8" s="156">
        <v>591</v>
      </c>
      <c r="J8" s="95">
        <f>SUM('PR-Vybavene (1)'!B8,'PR-Vybavene (1)'!D8,'PR-Vybavene (1)'!F8,'PR-Vybavene (1)'!H8,'PR - Vybavene (2)'!B8,'PR - Vybavene (2)'!D8,'PR - Vybavene (2)'!F8,'PR - Vybavene (2)'!H8)</f>
        <v>1893</v>
      </c>
      <c r="K8" s="158">
        <f>SUM('PR-Vybavene (1)'!C8,'PR-Vybavene (1)'!E8,'PR-Vybavene (1)'!G8,'PR-Vybavene (1)'!I8,'PR - Vybavene (2)'!C8,'PR - Vybavene (2)'!E8,'PR - Vybavene (2)'!G8,'PR - Vybavene (2)'!I8)</f>
        <v>3064</v>
      </c>
    </row>
    <row r="9" spans="1:11" ht="30" customHeight="1">
      <c r="A9" s="99" t="s">
        <v>88</v>
      </c>
      <c r="B9" s="51">
        <v>772</v>
      </c>
      <c r="C9" s="152">
        <v>806</v>
      </c>
      <c r="D9" s="52">
        <v>1012</v>
      </c>
      <c r="E9" s="152">
        <v>1043</v>
      </c>
      <c r="F9" s="52">
        <v>757</v>
      </c>
      <c r="G9" s="152">
        <v>794</v>
      </c>
      <c r="H9" s="52">
        <v>953</v>
      </c>
      <c r="I9" s="156">
        <v>2492</v>
      </c>
      <c r="J9" s="95">
        <f>SUM('PR-Vybavene (1)'!B9,'PR-Vybavene (1)'!D9,'PR-Vybavene (1)'!F9,'PR-Vybavene (1)'!H9,'PR - Vybavene (2)'!B9,'PR - Vybavene (2)'!D9,'PR - Vybavene (2)'!F9,'PR - Vybavene (2)'!H9)</f>
        <v>5484</v>
      </c>
      <c r="K9" s="158">
        <f>SUM('PR-Vybavene (1)'!C9,'PR-Vybavene (1)'!E9,'PR-Vybavene (1)'!G9,'PR-Vybavene (1)'!I9,'PR - Vybavene (2)'!C9,'PR - Vybavene (2)'!E9,'PR - Vybavene (2)'!G9,'PR - Vybavene (2)'!I9)</f>
        <v>7853</v>
      </c>
    </row>
    <row r="10" spans="1:11" ht="30" customHeight="1">
      <c r="A10" s="99" t="s">
        <v>94</v>
      </c>
      <c r="B10" s="51">
        <v>5186</v>
      </c>
      <c r="C10" s="152">
        <v>9406</v>
      </c>
      <c r="D10" s="52">
        <v>4904</v>
      </c>
      <c r="E10" s="152">
        <v>9401</v>
      </c>
      <c r="F10" s="52">
        <v>6024</v>
      </c>
      <c r="G10" s="152">
        <v>9542</v>
      </c>
      <c r="H10" s="52">
        <v>12174</v>
      </c>
      <c r="I10" s="156">
        <v>22754</v>
      </c>
      <c r="J10" s="95">
        <f>SUM('PR-Vybavene (1)'!B10,'PR-Vybavene (1)'!D10,'PR-Vybavene (1)'!F10,'PR-Vybavene (1)'!H10,'PR - Vybavene (2)'!B10,'PR - Vybavene (2)'!D10,'PR - Vybavene (2)'!F10,'PR - Vybavene (2)'!H10)</f>
        <v>52543</v>
      </c>
      <c r="K10" s="158">
        <f>SUM('PR-Vybavene (1)'!C10,'PR-Vybavene (1)'!E10,'PR-Vybavene (1)'!G10,'PR-Vybavene (1)'!I10,'PR - Vybavene (2)'!C10,'PR - Vybavene (2)'!E10,'PR - Vybavene (2)'!G10,'PR - Vybavene (2)'!I10)</f>
        <v>87083</v>
      </c>
    </row>
    <row r="11" spans="1:11" ht="30" customHeight="1">
      <c r="A11" s="99" t="s">
        <v>91</v>
      </c>
      <c r="B11" s="51">
        <v>573</v>
      </c>
      <c r="C11" s="152">
        <v>3478</v>
      </c>
      <c r="D11" s="52">
        <v>450</v>
      </c>
      <c r="E11" s="152">
        <v>3820</v>
      </c>
      <c r="F11" s="52">
        <v>504</v>
      </c>
      <c r="G11" s="152">
        <v>2762</v>
      </c>
      <c r="H11" s="52">
        <v>491</v>
      </c>
      <c r="I11" s="156">
        <v>2563</v>
      </c>
      <c r="J11" s="95">
        <f>SUM('PR-Vybavene (1)'!B11,'PR-Vybavene (1)'!D11,'PR-Vybavene (1)'!F11,'PR-Vybavene (1)'!H11,'PR - Vybavene (2)'!B11,'PR - Vybavene (2)'!D11,'PR - Vybavene (2)'!F11,'PR - Vybavene (2)'!H11)</f>
        <v>3349</v>
      </c>
      <c r="K11" s="158">
        <f>SUM('PR-Vybavene (1)'!C11,'PR-Vybavene (1)'!E11,'PR-Vybavene (1)'!G11,'PR-Vybavene (1)'!I11,'PR - Vybavene (2)'!C11,'PR - Vybavene (2)'!E11,'PR - Vybavene (2)'!G11,'PR - Vybavene (2)'!I11)</f>
        <v>16375</v>
      </c>
    </row>
    <row r="12" spans="1:11" ht="30" customHeight="1">
      <c r="A12" s="114" t="s">
        <v>92</v>
      </c>
      <c r="B12" s="51">
        <v>400</v>
      </c>
      <c r="C12" s="152">
        <v>577</v>
      </c>
      <c r="D12" s="52">
        <v>234</v>
      </c>
      <c r="E12" s="152">
        <v>379</v>
      </c>
      <c r="F12" s="52">
        <v>343</v>
      </c>
      <c r="G12" s="152">
        <v>566</v>
      </c>
      <c r="H12" s="52">
        <v>498</v>
      </c>
      <c r="I12" s="156">
        <v>1545</v>
      </c>
      <c r="J12" s="95">
        <f>SUM('PR-Vybavene (1)'!B12,'PR-Vybavene (1)'!D12,'PR-Vybavene (1)'!F12,'PR-Vybavene (1)'!H12,'PR - Vybavene (2)'!B12,'PR - Vybavene (2)'!D12,'PR - Vybavene (2)'!F12,'PR - Vybavene (2)'!H12)</f>
        <v>3472</v>
      </c>
      <c r="K12" s="158">
        <f>SUM('PR-Vybavene (1)'!C12,'PR-Vybavene (1)'!E12,'PR-Vybavene (1)'!G12,'PR-Vybavene (1)'!I12,'PR - Vybavene (2)'!C12,'PR - Vybavene (2)'!E12,'PR - Vybavene (2)'!G12,'PR - Vybavene (2)'!I12)</f>
        <v>7945</v>
      </c>
    </row>
    <row r="13" spans="1:11" ht="30" customHeight="1">
      <c r="A13" s="101" t="s">
        <v>89</v>
      </c>
      <c r="B13" s="51">
        <v>392</v>
      </c>
      <c r="C13" s="152">
        <v>552</v>
      </c>
      <c r="D13" s="52">
        <v>639</v>
      </c>
      <c r="E13" s="152">
        <v>959</v>
      </c>
      <c r="F13" s="52">
        <v>672</v>
      </c>
      <c r="G13" s="152">
        <v>986</v>
      </c>
      <c r="H13" s="52">
        <v>1256</v>
      </c>
      <c r="I13" s="156">
        <v>3830</v>
      </c>
      <c r="J13" s="95">
        <f>SUM('PR-Vybavene (1)'!B13,'PR-Vybavene (1)'!D13,'PR-Vybavene (1)'!F13,'PR-Vybavene (1)'!H13,'PR - Vybavene (2)'!B13,'PR - Vybavene (2)'!D13,'PR - Vybavene (2)'!F13,'PR - Vybavene (2)'!H13)</f>
        <v>5122</v>
      </c>
      <c r="K13" s="158">
        <f>SUM('PR-Vybavene (1)'!C13,'PR-Vybavene (1)'!E13,'PR-Vybavene (1)'!G13,'PR-Vybavene (1)'!I13,'PR - Vybavene (2)'!C13,'PR - Vybavene (2)'!E13,'PR - Vybavene (2)'!G13,'PR - Vybavene (2)'!I13)</f>
        <v>9611</v>
      </c>
    </row>
    <row r="14" spans="1:11" ht="30" customHeight="1" thickBot="1">
      <c r="A14" s="99" t="s">
        <v>90</v>
      </c>
      <c r="B14" s="51">
        <v>0</v>
      </c>
      <c r="C14" s="152">
        <v>0</v>
      </c>
      <c r="D14" s="52">
        <v>9</v>
      </c>
      <c r="E14" s="152">
        <v>12</v>
      </c>
      <c r="F14" s="52">
        <v>2</v>
      </c>
      <c r="G14" s="152">
        <v>2</v>
      </c>
      <c r="H14" s="52">
        <v>7</v>
      </c>
      <c r="I14" s="156">
        <v>12</v>
      </c>
      <c r="J14" s="95">
        <f>SUM('PR-Vybavene (1)'!B14,'PR-Vybavene (1)'!D14,'PR-Vybavene (1)'!F14,'PR-Vybavene (1)'!H14,'PR - Vybavene (2)'!B14,'PR - Vybavene (2)'!D14,'PR - Vybavene (2)'!F14,'PR - Vybavene (2)'!H14)</f>
        <v>31</v>
      </c>
      <c r="K14" s="158">
        <f>SUM('PR-Vybavene (1)'!C14,'PR-Vybavene (1)'!E14,'PR-Vybavene (1)'!G14,'PR-Vybavene (1)'!I14,'PR - Vybavene (2)'!C14,'PR - Vybavene (2)'!E14,'PR - Vybavene (2)'!G14,'PR - Vybavene (2)'!I14)</f>
        <v>159</v>
      </c>
    </row>
    <row r="15" spans="1:11" ht="30" customHeight="1" thickBot="1" thickTop="1">
      <c r="A15" s="25" t="s">
        <v>10</v>
      </c>
      <c r="B15" s="53">
        <f aca="true" t="shared" si="0" ref="B15:K15">SUM(B7:B10,B14)</f>
        <v>8303</v>
      </c>
      <c r="C15" s="53">
        <f t="shared" si="0"/>
        <v>12874</v>
      </c>
      <c r="D15" s="53">
        <f t="shared" si="0"/>
        <v>9243</v>
      </c>
      <c r="E15" s="153">
        <f t="shared" si="0"/>
        <v>14948</v>
      </c>
      <c r="F15" s="53">
        <f t="shared" si="0"/>
        <v>9133</v>
      </c>
      <c r="G15" s="153">
        <f t="shared" si="0"/>
        <v>12977</v>
      </c>
      <c r="H15" s="53">
        <f t="shared" si="0"/>
        <v>16574</v>
      </c>
      <c r="I15" s="157">
        <f t="shared" si="0"/>
        <v>30234</v>
      </c>
      <c r="J15" s="53">
        <f t="shared" si="0"/>
        <v>80120</v>
      </c>
      <c r="K15" s="157">
        <f t="shared" si="0"/>
        <v>124776</v>
      </c>
    </row>
    <row r="16" ht="13.5" thickTop="1"/>
    <row r="17" ht="16.5" customHeight="1"/>
    <row r="18" ht="16.5" customHeight="1"/>
    <row r="19" ht="16.5" customHeight="1"/>
    <row r="20" ht="16.5" customHeight="1"/>
    <row r="21" ht="16.5" customHeight="1"/>
    <row r="22" ht="16.5" customHeight="1"/>
    <row r="23" ht="16.5" customHeight="1"/>
    <row r="24" ht="16.5" customHeight="1"/>
  </sheetData>
  <mergeCells count="10">
    <mergeCell ref="A1:K1"/>
    <mergeCell ref="A3:K3"/>
    <mergeCell ref="A4:A6"/>
    <mergeCell ref="J4:K4"/>
    <mergeCell ref="B5:K5"/>
    <mergeCell ref="B4:C4"/>
    <mergeCell ref="D4:E4"/>
    <mergeCell ref="F4:G4"/>
    <mergeCell ref="H4:I4"/>
    <mergeCell ref="A2:K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List5">
    <pageSetUpPr fitToPage="1"/>
  </sheetPr>
  <dimension ref="A1:N31"/>
  <sheetViews>
    <sheetView showGridLines="0" tabSelected="1" zoomScaleSheetLayoutView="100" workbookViewId="0" topLeftCell="A1">
      <selection activeCell="P33" sqref="P33"/>
    </sheetView>
  </sheetViews>
  <sheetFormatPr defaultColWidth="9.140625" defaultRowHeight="12.75"/>
  <cols>
    <col min="1" max="1" width="30.7109375" style="0" customWidth="1"/>
    <col min="2" max="2" width="11.421875" style="0" customWidth="1"/>
    <col min="3" max="9" width="10.7109375" style="0" customWidth="1"/>
  </cols>
  <sheetData>
    <row r="1" spans="1:14" ht="19.5" customHeight="1">
      <c r="A1" s="252" t="s">
        <v>170</v>
      </c>
      <c r="B1" s="252"/>
      <c r="C1" s="252"/>
      <c r="D1" s="252"/>
      <c r="E1" s="252"/>
      <c r="F1" s="252"/>
      <c r="G1" s="252"/>
      <c r="H1" s="252"/>
      <c r="I1" s="252"/>
      <c r="J1" s="3"/>
      <c r="K1" s="3"/>
      <c r="L1" s="3"/>
      <c r="M1" s="3"/>
      <c r="N1" s="3"/>
    </row>
    <row r="2" spans="1:14" ht="19.5" customHeight="1">
      <c r="A2" s="252" t="s">
        <v>183</v>
      </c>
      <c r="B2" s="252"/>
      <c r="C2" s="252"/>
      <c r="D2" s="252"/>
      <c r="E2" s="252"/>
      <c r="F2" s="252"/>
      <c r="G2" s="252"/>
      <c r="H2" s="252"/>
      <c r="I2" s="252"/>
      <c r="J2" s="3"/>
      <c r="K2" s="3"/>
      <c r="L2" s="3"/>
      <c r="M2" s="3"/>
      <c r="N2" s="3"/>
    </row>
    <row r="3" spans="1:14" ht="19.5" customHeight="1" thickBot="1">
      <c r="A3" s="264"/>
      <c r="B3" s="264"/>
      <c r="C3" s="264"/>
      <c r="D3" s="264"/>
      <c r="E3" s="264"/>
      <c r="F3" s="264"/>
      <c r="G3" s="264"/>
      <c r="H3" s="264"/>
      <c r="I3" s="264"/>
      <c r="J3" s="4"/>
      <c r="K3" s="4"/>
      <c r="L3" s="4"/>
      <c r="M3" s="4"/>
      <c r="N3" s="4"/>
    </row>
    <row r="4" spans="1:14" ht="24.75" customHeight="1" thickTop="1">
      <c r="A4" s="265" t="s">
        <v>11</v>
      </c>
      <c r="B4" s="267" t="s">
        <v>25</v>
      </c>
      <c r="C4" s="269" t="s">
        <v>26</v>
      </c>
      <c r="D4" s="269"/>
      <c r="E4" s="269"/>
      <c r="F4" s="269"/>
      <c r="G4" s="269"/>
      <c r="H4" s="269"/>
      <c r="I4" s="270" t="s">
        <v>27</v>
      </c>
      <c r="J4" s="5"/>
      <c r="K4" s="5"/>
      <c r="L4" s="5"/>
      <c r="M4" s="5"/>
      <c r="N4" s="5"/>
    </row>
    <row r="5" spans="1:14" ht="27.75" customHeight="1" thickBot="1">
      <c r="A5" s="266"/>
      <c r="B5" s="268"/>
      <c r="C5" s="27" t="s">
        <v>28</v>
      </c>
      <c r="D5" s="27" t="s">
        <v>29</v>
      </c>
      <c r="E5" s="27" t="s">
        <v>30</v>
      </c>
      <c r="F5" s="27" t="s">
        <v>31</v>
      </c>
      <c r="G5" s="27" t="s">
        <v>32</v>
      </c>
      <c r="H5" s="27" t="s">
        <v>33</v>
      </c>
      <c r="I5" s="247"/>
      <c r="J5" s="5"/>
      <c r="K5" s="5"/>
      <c r="L5" s="5"/>
      <c r="M5" s="5"/>
      <c r="N5" s="5"/>
    </row>
    <row r="6" spans="1:14" ht="30" customHeight="1" thickTop="1">
      <c r="A6" s="98" t="s">
        <v>86</v>
      </c>
      <c r="B6" s="54">
        <f>SUM(C6:H6)</f>
        <v>19777</v>
      </c>
      <c r="C6" s="59">
        <v>51</v>
      </c>
      <c r="D6" s="55">
        <v>1871</v>
      </c>
      <c r="E6" s="55">
        <v>4479</v>
      </c>
      <c r="F6" s="55">
        <v>5595</v>
      </c>
      <c r="G6" s="55">
        <v>3904</v>
      </c>
      <c r="H6" s="55">
        <v>3877</v>
      </c>
      <c r="I6" s="96">
        <v>17.02</v>
      </c>
      <c r="J6" s="6"/>
      <c r="K6" s="6"/>
      <c r="L6" s="6"/>
      <c r="M6" s="6"/>
      <c r="N6" s="6"/>
    </row>
    <row r="7" spans="1:14" ht="30" customHeight="1">
      <c r="A7" s="99" t="s">
        <v>87</v>
      </c>
      <c r="B7" s="54">
        <f aca="true" t="shared" si="0" ref="B7:B13">SUM(C7:H7)</f>
        <v>1888</v>
      </c>
      <c r="C7" s="60">
        <v>9</v>
      </c>
      <c r="D7" s="57">
        <v>114</v>
      </c>
      <c r="E7" s="57">
        <v>193</v>
      </c>
      <c r="F7" s="57">
        <v>284</v>
      </c>
      <c r="G7" s="57">
        <v>388</v>
      </c>
      <c r="H7" s="57">
        <v>900</v>
      </c>
      <c r="I7" s="96">
        <v>34.66</v>
      </c>
      <c r="J7" s="7"/>
      <c r="K7" s="7"/>
      <c r="L7" s="7"/>
      <c r="M7" s="7"/>
      <c r="N7" s="7"/>
    </row>
    <row r="8" spans="1:14" ht="30" customHeight="1">
      <c r="A8" s="99" t="s">
        <v>88</v>
      </c>
      <c r="B8" s="54">
        <f t="shared" si="0"/>
        <v>5461</v>
      </c>
      <c r="C8" s="60">
        <v>127</v>
      </c>
      <c r="D8" s="57">
        <v>1430</v>
      </c>
      <c r="E8" s="57">
        <v>1635</v>
      </c>
      <c r="F8" s="57">
        <v>1256</v>
      </c>
      <c r="G8" s="57">
        <v>712</v>
      </c>
      <c r="H8" s="57">
        <v>301</v>
      </c>
      <c r="I8" s="96">
        <v>8.27</v>
      </c>
      <c r="J8" s="7"/>
      <c r="K8" s="7"/>
      <c r="L8" s="7"/>
      <c r="M8" s="7"/>
      <c r="N8" s="7"/>
    </row>
    <row r="9" spans="1:14" ht="30" customHeight="1">
      <c r="A9" s="99" t="s">
        <v>94</v>
      </c>
      <c r="B9" s="54">
        <f t="shared" si="0"/>
        <v>52422</v>
      </c>
      <c r="C9" s="60">
        <v>289</v>
      </c>
      <c r="D9" s="57">
        <v>9441</v>
      </c>
      <c r="E9" s="57">
        <v>14504</v>
      </c>
      <c r="F9" s="57">
        <v>12893</v>
      </c>
      <c r="G9" s="57">
        <v>6842</v>
      </c>
      <c r="H9" s="57">
        <v>8453</v>
      </c>
      <c r="I9" s="96">
        <v>14.3</v>
      </c>
      <c r="J9" s="7"/>
      <c r="K9" s="7"/>
      <c r="L9" s="7"/>
      <c r="M9" s="7"/>
      <c r="N9" s="7"/>
    </row>
    <row r="10" spans="1:14" ht="30" customHeight="1">
      <c r="A10" s="99" t="s">
        <v>91</v>
      </c>
      <c r="B10" s="54">
        <f t="shared" si="0"/>
        <v>3331</v>
      </c>
      <c r="C10" s="60">
        <v>70</v>
      </c>
      <c r="D10" s="57">
        <v>482</v>
      </c>
      <c r="E10" s="57">
        <v>530</v>
      </c>
      <c r="F10" s="57">
        <v>471</v>
      </c>
      <c r="G10" s="57">
        <v>511</v>
      </c>
      <c r="H10" s="57">
        <v>1267</v>
      </c>
      <c r="I10" s="96">
        <v>30.4</v>
      </c>
      <c r="J10" s="8"/>
      <c r="K10" s="8"/>
      <c r="L10" s="8"/>
      <c r="M10" s="8"/>
      <c r="N10" s="8"/>
    </row>
    <row r="11" spans="1:14" ht="30" customHeight="1">
      <c r="A11" s="114" t="s">
        <v>92</v>
      </c>
      <c r="B11" s="54">
        <f t="shared" si="0"/>
        <v>3460</v>
      </c>
      <c r="C11" s="60">
        <v>21</v>
      </c>
      <c r="D11" s="57">
        <v>336</v>
      </c>
      <c r="E11" s="57">
        <v>519</v>
      </c>
      <c r="F11" s="57">
        <v>528</v>
      </c>
      <c r="G11" s="57">
        <v>618</v>
      </c>
      <c r="H11" s="57">
        <v>1438</v>
      </c>
      <c r="I11" s="96">
        <v>25.28</v>
      </c>
      <c r="J11" s="7"/>
      <c r="K11" s="7"/>
      <c r="L11" s="7"/>
      <c r="M11" s="7"/>
      <c r="N11" s="7"/>
    </row>
    <row r="12" spans="1:14" ht="30" customHeight="1">
      <c r="A12" s="101" t="s">
        <v>89</v>
      </c>
      <c r="B12" s="54">
        <f t="shared" si="0"/>
        <v>5111</v>
      </c>
      <c r="C12" s="60">
        <v>23</v>
      </c>
      <c r="D12" s="57">
        <v>674</v>
      </c>
      <c r="E12" s="57">
        <v>1008</v>
      </c>
      <c r="F12" s="57">
        <v>1198</v>
      </c>
      <c r="G12" s="57">
        <v>999</v>
      </c>
      <c r="H12" s="57">
        <v>1209</v>
      </c>
      <c r="I12" s="96">
        <v>18.78</v>
      </c>
      <c r="J12" s="7"/>
      <c r="K12" s="7"/>
      <c r="L12" s="7"/>
      <c r="M12" s="7"/>
      <c r="N12" s="7"/>
    </row>
    <row r="13" spans="1:14" ht="30" customHeight="1" thickBot="1">
      <c r="A13" s="99" t="s">
        <v>90</v>
      </c>
      <c r="B13" s="54">
        <f t="shared" si="0"/>
        <v>30</v>
      </c>
      <c r="C13" s="60">
        <v>0</v>
      </c>
      <c r="D13" s="57">
        <v>2</v>
      </c>
      <c r="E13" s="57">
        <v>4</v>
      </c>
      <c r="F13" s="57">
        <v>1</v>
      </c>
      <c r="G13" s="57">
        <v>8</v>
      </c>
      <c r="H13" s="57">
        <v>15</v>
      </c>
      <c r="I13" s="115">
        <v>52.24</v>
      </c>
      <c r="J13" s="7"/>
      <c r="K13" s="7"/>
      <c r="L13" s="7"/>
      <c r="M13" s="7"/>
      <c r="N13" s="7"/>
    </row>
    <row r="14" spans="1:14" ht="30" customHeight="1" thickBot="1" thickTop="1">
      <c r="A14" s="25" t="s">
        <v>10</v>
      </c>
      <c r="B14" s="87">
        <f>SUM(B6:B9,B13)</f>
        <v>79578</v>
      </c>
      <c r="C14" s="132">
        <f aca="true" t="shared" si="1" ref="C14:H14">SUM(C6:C9,C13)</f>
        <v>476</v>
      </c>
      <c r="D14" s="87">
        <f t="shared" si="1"/>
        <v>12858</v>
      </c>
      <c r="E14" s="87">
        <f t="shared" si="1"/>
        <v>20815</v>
      </c>
      <c r="F14" s="87">
        <f t="shared" si="1"/>
        <v>20029</v>
      </c>
      <c r="G14" s="87">
        <f t="shared" si="1"/>
        <v>11854</v>
      </c>
      <c r="H14" s="87">
        <f t="shared" si="1"/>
        <v>13546</v>
      </c>
      <c r="I14" s="205">
        <v>15.06</v>
      </c>
      <c r="J14" s="7"/>
      <c r="K14" s="7"/>
      <c r="L14" s="7"/>
      <c r="M14" s="7"/>
      <c r="N14" s="7"/>
    </row>
    <row r="15" spans="1:14" ht="16.5" customHeight="1" thickTop="1">
      <c r="A15" s="29"/>
      <c r="J15" s="8"/>
      <c r="K15" s="8"/>
      <c r="L15" s="8"/>
      <c r="M15" s="8"/>
      <c r="N15" s="8"/>
    </row>
    <row r="16" spans="1:14" ht="16.5" customHeight="1">
      <c r="A16" s="5"/>
      <c r="B16" s="263" t="s">
        <v>34</v>
      </c>
      <c r="C16" s="263"/>
      <c r="D16" s="263"/>
      <c r="E16" s="209"/>
      <c r="F16" s="209"/>
      <c r="G16" s="209"/>
      <c r="H16" s="209"/>
      <c r="I16" s="209"/>
      <c r="J16" s="7"/>
      <c r="K16" s="7"/>
      <c r="L16" s="7"/>
      <c r="M16" s="7"/>
      <c r="N16" s="7"/>
    </row>
    <row r="17" spans="1:14" ht="16.5" customHeight="1">
      <c r="A17" s="5"/>
      <c r="B17" s="6"/>
      <c r="C17" s="8"/>
      <c r="D17" s="8"/>
      <c r="E17" s="8"/>
      <c r="F17" s="8"/>
      <c r="G17" s="8"/>
      <c r="H17" s="8"/>
      <c r="I17" s="8"/>
      <c r="J17" s="8"/>
      <c r="K17" s="8"/>
      <c r="L17" s="8"/>
      <c r="M17" s="8"/>
      <c r="N17" s="8"/>
    </row>
    <row r="18" spans="1:14" ht="16.5" customHeight="1">
      <c r="A18" s="5"/>
      <c r="B18" s="9"/>
      <c r="C18" s="10"/>
      <c r="D18" s="10"/>
      <c r="E18" s="10"/>
      <c r="F18" s="10"/>
      <c r="G18" s="10"/>
      <c r="H18" s="10"/>
      <c r="I18" s="10"/>
      <c r="J18" s="10"/>
      <c r="K18" s="10"/>
      <c r="L18" s="10"/>
      <c r="M18" s="10"/>
      <c r="N18" s="10"/>
    </row>
    <row r="19" spans="1:14" ht="16.5" customHeight="1">
      <c r="A19" s="5"/>
      <c r="B19" s="9"/>
      <c r="C19" s="10"/>
      <c r="D19" s="10"/>
      <c r="E19" s="10"/>
      <c r="F19" s="10"/>
      <c r="G19" s="10"/>
      <c r="H19" s="10"/>
      <c r="I19" s="10"/>
      <c r="J19" s="10"/>
      <c r="K19" s="10"/>
      <c r="L19" s="10"/>
      <c r="M19" s="10"/>
      <c r="N19" s="10"/>
    </row>
    <row r="20" spans="1:14" ht="16.5" customHeight="1">
      <c r="A20" s="5"/>
      <c r="B20" s="9"/>
      <c r="C20" s="10"/>
      <c r="D20" s="10"/>
      <c r="E20" s="10"/>
      <c r="F20" s="10"/>
      <c r="G20" s="10"/>
      <c r="H20" s="10"/>
      <c r="I20" s="10"/>
      <c r="J20" s="10"/>
      <c r="K20" s="10"/>
      <c r="L20" s="10"/>
      <c r="M20" s="10"/>
      <c r="N20" s="10"/>
    </row>
    <row r="21" spans="1:14" ht="16.5" customHeight="1">
      <c r="A21" s="5"/>
      <c r="B21" s="9"/>
      <c r="C21" s="11"/>
      <c r="D21" s="11"/>
      <c r="E21" s="11"/>
      <c r="F21" s="11"/>
      <c r="G21" s="11"/>
      <c r="H21" s="11"/>
      <c r="I21" s="11"/>
      <c r="J21" s="11"/>
      <c r="K21" s="11"/>
      <c r="L21" s="11"/>
      <c r="M21" s="11"/>
      <c r="N21" s="11"/>
    </row>
    <row r="22" spans="1:14" ht="16.5" customHeight="1">
      <c r="A22" s="1"/>
      <c r="B22" s="12"/>
      <c r="C22" s="13"/>
      <c r="D22" s="13"/>
      <c r="E22" s="13"/>
      <c r="F22" s="13"/>
      <c r="G22" s="13"/>
      <c r="H22" s="13"/>
      <c r="I22" s="13"/>
      <c r="J22" s="13"/>
      <c r="K22" s="13"/>
      <c r="L22" s="13"/>
      <c r="M22" s="13"/>
      <c r="N22" s="13"/>
    </row>
    <row r="23" spans="1:14" ht="12.75">
      <c r="A23" s="1"/>
      <c r="B23" s="1"/>
      <c r="C23" s="1"/>
      <c r="D23" s="1"/>
      <c r="E23" s="1"/>
      <c r="F23" s="1"/>
      <c r="G23" s="1"/>
      <c r="H23" s="1"/>
      <c r="I23" s="1"/>
      <c r="J23" s="1"/>
      <c r="K23" s="1"/>
      <c r="L23" s="1"/>
      <c r="M23" s="1"/>
      <c r="N23" s="1"/>
    </row>
    <row r="24" spans="1:14" ht="12.75">
      <c r="A24" s="1"/>
      <c r="B24" s="1"/>
      <c r="C24" s="1"/>
      <c r="D24" s="1"/>
      <c r="E24" s="1"/>
      <c r="F24" s="1"/>
      <c r="G24" s="1"/>
      <c r="H24" s="1"/>
      <c r="I24" s="1"/>
      <c r="J24" s="1"/>
      <c r="K24" s="1"/>
      <c r="L24" s="1"/>
      <c r="M24" s="1"/>
      <c r="N24" s="1"/>
    </row>
    <row r="25" spans="1:14" ht="12.75">
      <c r="A25" s="1"/>
      <c r="B25" s="1"/>
      <c r="C25" s="1"/>
      <c r="D25" s="1"/>
      <c r="E25" s="1"/>
      <c r="F25" s="1"/>
      <c r="G25" s="1"/>
      <c r="H25" s="1"/>
      <c r="I25" s="1"/>
      <c r="J25" s="1"/>
      <c r="K25" s="1"/>
      <c r="L25" s="1"/>
      <c r="M25" s="1"/>
      <c r="N25" s="1"/>
    </row>
    <row r="26" spans="1:14" ht="12.75">
      <c r="A26" s="1"/>
      <c r="B26" s="1"/>
      <c r="C26" s="1"/>
      <c r="D26" s="1"/>
      <c r="E26" s="1"/>
      <c r="F26" s="1"/>
      <c r="G26" s="1"/>
      <c r="H26" s="1"/>
      <c r="I26" s="1"/>
      <c r="J26" s="1"/>
      <c r="K26" s="1"/>
      <c r="L26" s="1"/>
      <c r="M26" s="1"/>
      <c r="N26" s="1"/>
    </row>
    <row r="27" spans="1:14" ht="12.75">
      <c r="A27" s="1"/>
      <c r="B27" s="1"/>
      <c r="C27" s="1"/>
      <c r="D27" s="1"/>
      <c r="E27" s="1"/>
      <c r="F27" s="1"/>
      <c r="G27" s="1"/>
      <c r="H27" s="1"/>
      <c r="I27" s="1"/>
      <c r="J27" s="1"/>
      <c r="K27" s="1"/>
      <c r="L27" s="1"/>
      <c r="M27" s="1"/>
      <c r="N27" s="1"/>
    </row>
    <row r="28" spans="1:14" ht="12.75">
      <c r="A28" s="1"/>
      <c r="B28" s="1"/>
      <c r="C28" s="1"/>
      <c r="D28" s="1"/>
      <c r="E28" s="1"/>
      <c r="F28" s="1"/>
      <c r="G28" s="1"/>
      <c r="H28" s="1"/>
      <c r="I28" s="1"/>
      <c r="J28" s="1"/>
      <c r="K28" s="1"/>
      <c r="L28" s="1"/>
      <c r="M28" s="1"/>
      <c r="N28" s="1"/>
    </row>
    <row r="29" spans="1:14" ht="12.75">
      <c r="A29" s="1"/>
      <c r="B29" s="1"/>
      <c r="C29" s="1"/>
      <c r="D29" s="1"/>
      <c r="E29" s="1"/>
      <c r="F29" s="1"/>
      <c r="G29" s="1"/>
      <c r="H29" s="1"/>
      <c r="I29" s="1"/>
      <c r="J29" s="1"/>
      <c r="K29" s="1"/>
      <c r="L29" s="1"/>
      <c r="M29" s="1"/>
      <c r="N29" s="1"/>
    </row>
    <row r="30" spans="1:14" ht="12.75">
      <c r="A30" s="1"/>
      <c r="B30" s="1"/>
      <c r="C30" s="1"/>
      <c r="D30" s="1"/>
      <c r="E30" s="1"/>
      <c r="F30" s="1"/>
      <c r="G30" s="1"/>
      <c r="H30" s="1"/>
      <c r="I30" s="1"/>
      <c r="J30" s="1"/>
      <c r="K30" s="1"/>
      <c r="L30" s="1"/>
      <c r="M30" s="1"/>
      <c r="N30" s="1"/>
    </row>
    <row r="31" spans="1:14" ht="12.75">
      <c r="A31" s="1"/>
      <c r="B31" s="1"/>
      <c r="C31" s="1"/>
      <c r="D31" s="1"/>
      <c r="E31" s="1"/>
      <c r="F31" s="1"/>
      <c r="G31" s="1"/>
      <c r="H31" s="1"/>
      <c r="I31" s="1"/>
      <c r="J31" s="1"/>
      <c r="K31" s="1"/>
      <c r="L31" s="1"/>
      <c r="M31" s="1"/>
      <c r="N31" s="1"/>
    </row>
  </sheetData>
  <mergeCells count="8">
    <mergeCell ref="B16:D16"/>
    <mergeCell ref="A1:I1"/>
    <mergeCell ref="A3:I3"/>
    <mergeCell ref="A4:A5"/>
    <mergeCell ref="B4:B5"/>
    <mergeCell ref="C4:H4"/>
    <mergeCell ref="I4:I5"/>
    <mergeCell ref="A2:I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r:id="rId1"/>
  <ignoredErrors>
    <ignoredError sqref="B6:B13" formulaRange="1"/>
  </ignoredErrors>
</worksheet>
</file>

<file path=xl/worksheets/sheet5.xml><?xml version="1.0" encoding="utf-8"?>
<worksheet xmlns="http://schemas.openxmlformats.org/spreadsheetml/2006/main" xmlns:r="http://schemas.openxmlformats.org/officeDocument/2006/relationships">
  <dimension ref="A27:D32"/>
  <sheetViews>
    <sheetView tabSelected="1" zoomScaleSheetLayoutView="100" workbookViewId="0" topLeftCell="A1">
      <selection activeCell="P33" sqref="P33"/>
    </sheetView>
  </sheetViews>
  <sheetFormatPr defaultColWidth="9.140625" defaultRowHeight="12.75"/>
  <cols>
    <col min="4" max="4" width="9.7109375" style="0" bestFit="1" customWidth="1"/>
  </cols>
  <sheetData>
    <row r="27" spans="1:4" s="235" customFormat="1" ht="11.25">
      <c r="A27" s="250" t="s">
        <v>180</v>
      </c>
      <c r="B27" s="250"/>
      <c r="C27" s="233">
        <v>10027</v>
      </c>
      <c r="D27" s="234">
        <v>0.11730778230146474</v>
      </c>
    </row>
    <row r="28" spans="1:4" s="235" customFormat="1" ht="11.25">
      <c r="A28" s="251" t="s">
        <v>35</v>
      </c>
      <c r="B28" s="251"/>
      <c r="C28" s="233">
        <v>6957</v>
      </c>
      <c r="D28" s="234">
        <v>0.08139126772427348</v>
      </c>
    </row>
    <row r="29" spans="1:4" s="235" customFormat="1" ht="11.25">
      <c r="A29" s="250" t="s">
        <v>38</v>
      </c>
      <c r="B29" s="250"/>
      <c r="C29" s="233">
        <v>8545</v>
      </c>
      <c r="D29" s="234">
        <v>0.09996958210491834</v>
      </c>
    </row>
    <row r="30" spans="1:4" s="235" customFormat="1" ht="11.25">
      <c r="A30" s="251" t="s">
        <v>36</v>
      </c>
      <c r="B30" s="251"/>
      <c r="C30" s="233">
        <v>57204</v>
      </c>
      <c r="D30" s="234">
        <v>0.6692404885581917</v>
      </c>
    </row>
    <row r="31" spans="1:4" s="235" customFormat="1" ht="11.25">
      <c r="A31" s="251" t="s">
        <v>37</v>
      </c>
      <c r="B31" s="251"/>
      <c r="C31" s="233">
        <v>2743</v>
      </c>
      <c r="D31" s="234">
        <v>0.03209087931115167</v>
      </c>
    </row>
    <row r="32" spans="1:4" s="235" customFormat="1" ht="11.25">
      <c r="A32" s="248"/>
      <c r="B32" s="249"/>
      <c r="C32" s="233">
        <f>SUM(C27:C31)</f>
        <v>85476</v>
      </c>
      <c r="D32" s="234">
        <f>SUM(D27:D31)</f>
        <v>1</v>
      </c>
    </row>
  </sheetData>
  <mergeCells count="6">
    <mergeCell ref="A32:B32"/>
    <mergeCell ref="A27:B27"/>
    <mergeCell ref="A29:B29"/>
    <mergeCell ref="A30:B30"/>
    <mergeCell ref="A31:B31"/>
    <mergeCell ref="A28:B28"/>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List6">
    <pageSetUpPr fitToPage="1"/>
  </sheetPr>
  <dimension ref="A1:N28"/>
  <sheetViews>
    <sheetView showGridLines="0" tabSelected="1" zoomScaleSheetLayoutView="100" workbookViewId="0" topLeftCell="A1">
      <selection activeCell="P33" sqref="P33"/>
    </sheetView>
  </sheetViews>
  <sheetFormatPr defaultColWidth="9.140625" defaultRowHeight="12.75"/>
  <cols>
    <col min="1" max="1" width="30.7109375" style="0" customWidth="1"/>
    <col min="2" max="13" width="8.7109375" style="0" customWidth="1"/>
  </cols>
  <sheetData>
    <row r="1" spans="1:13" ht="19.5" customHeight="1">
      <c r="A1" s="241" t="s">
        <v>170</v>
      </c>
      <c r="B1" s="241"/>
      <c r="C1" s="241"/>
      <c r="D1" s="241"/>
      <c r="E1" s="241"/>
      <c r="F1" s="241"/>
      <c r="G1" s="241"/>
      <c r="H1" s="241"/>
      <c r="I1" s="241"/>
      <c r="J1" s="241"/>
      <c r="K1" s="241"/>
      <c r="L1" s="241"/>
      <c r="M1" s="241"/>
    </row>
    <row r="2" spans="1:13" ht="19.5" customHeight="1">
      <c r="A2" s="241" t="s">
        <v>184</v>
      </c>
      <c r="B2" s="241"/>
      <c r="C2" s="241"/>
      <c r="D2" s="241"/>
      <c r="E2" s="241"/>
      <c r="F2" s="241"/>
      <c r="G2" s="241"/>
      <c r="H2" s="241"/>
      <c r="I2" s="241"/>
      <c r="J2" s="241"/>
      <c r="K2" s="241"/>
      <c r="L2" s="241"/>
      <c r="M2" s="241"/>
    </row>
    <row r="3" spans="1:13" ht="19.5" customHeight="1">
      <c r="A3" s="190"/>
      <c r="B3" s="190"/>
      <c r="C3" s="190"/>
      <c r="D3" s="190"/>
      <c r="E3" s="190"/>
      <c r="F3" s="190"/>
      <c r="G3" s="190"/>
      <c r="H3" s="190"/>
      <c r="I3" s="190"/>
      <c r="J3" s="190"/>
      <c r="K3" s="190"/>
      <c r="L3" s="190"/>
      <c r="M3" s="190"/>
    </row>
    <row r="4" spans="1:13" ht="19.5" customHeight="1" thickBot="1">
      <c r="A4" s="190" t="s">
        <v>93</v>
      </c>
      <c r="B4" s="190"/>
      <c r="C4" s="190"/>
      <c r="D4" s="190"/>
      <c r="E4" s="190"/>
      <c r="F4" s="190"/>
      <c r="G4" s="190"/>
      <c r="H4" s="190"/>
      <c r="I4" s="190"/>
      <c r="J4" s="190"/>
      <c r="K4" s="190"/>
      <c r="L4" s="190"/>
      <c r="M4" s="190"/>
    </row>
    <row r="5" spans="1:13" ht="16.5" customHeight="1" thickTop="1">
      <c r="A5" s="265" t="s">
        <v>40</v>
      </c>
      <c r="B5" s="267" t="s">
        <v>41</v>
      </c>
      <c r="C5" s="269" t="s">
        <v>42</v>
      </c>
      <c r="D5" s="269"/>
      <c r="E5" s="269"/>
      <c r="F5" s="269"/>
      <c r="G5" s="269"/>
      <c r="H5" s="269"/>
      <c r="I5" s="269"/>
      <c r="J5" s="269"/>
      <c r="K5" s="269"/>
      <c r="L5" s="269"/>
      <c r="M5" s="244" t="s">
        <v>43</v>
      </c>
    </row>
    <row r="6" spans="1:13" ht="27" customHeight="1">
      <c r="A6" s="242"/>
      <c r="B6" s="243"/>
      <c r="C6" s="240" t="s">
        <v>36</v>
      </c>
      <c r="D6" s="240"/>
      <c r="E6" s="240" t="s">
        <v>38</v>
      </c>
      <c r="F6" s="240"/>
      <c r="G6" s="240" t="s">
        <v>37</v>
      </c>
      <c r="H6" s="240"/>
      <c r="I6" s="240" t="s">
        <v>44</v>
      </c>
      <c r="J6" s="240"/>
      <c r="K6" s="240" t="s">
        <v>45</v>
      </c>
      <c r="L6" s="240"/>
      <c r="M6" s="245"/>
    </row>
    <row r="7" spans="1:13" ht="27" customHeight="1" thickBot="1">
      <c r="A7" s="266"/>
      <c r="B7" s="268"/>
      <c r="C7" s="27" t="s">
        <v>46</v>
      </c>
      <c r="D7" s="27" t="s">
        <v>39</v>
      </c>
      <c r="E7" s="27" t="s">
        <v>46</v>
      </c>
      <c r="F7" s="27" t="s">
        <v>39</v>
      </c>
      <c r="G7" s="27" t="s">
        <v>46</v>
      </c>
      <c r="H7" s="27" t="s">
        <v>39</v>
      </c>
      <c r="I7" s="27" t="s">
        <v>46</v>
      </c>
      <c r="J7" s="27" t="s">
        <v>39</v>
      </c>
      <c r="K7" s="27" t="s">
        <v>46</v>
      </c>
      <c r="L7" s="27" t="s">
        <v>39</v>
      </c>
      <c r="M7" s="246"/>
    </row>
    <row r="8" spans="1:14" ht="30" customHeight="1" thickTop="1">
      <c r="A8" s="98" t="s">
        <v>86</v>
      </c>
      <c r="B8" s="54">
        <v>20169</v>
      </c>
      <c r="C8" s="54">
        <v>14190</v>
      </c>
      <c r="D8" s="108">
        <f aca="true" t="shared" si="0" ref="D8:D14">C8/B8*100</f>
        <v>70.3554960583073</v>
      </c>
      <c r="E8" s="109">
        <v>2355</v>
      </c>
      <c r="F8" s="108">
        <f aca="true" t="shared" si="1" ref="F8:F14">E8/B8*100</f>
        <v>11.676334969507659</v>
      </c>
      <c r="G8" s="109">
        <v>689</v>
      </c>
      <c r="H8" s="108">
        <f aca="true" t="shared" si="2" ref="H8:H14">G8/B8*100</f>
        <v>3.4161336704844065</v>
      </c>
      <c r="I8" s="109">
        <v>1836</v>
      </c>
      <c r="J8" s="108">
        <f aca="true" t="shared" si="3" ref="J8:J14">I8/B8*100</f>
        <v>9.103078982597054</v>
      </c>
      <c r="K8" s="109">
        <v>2121</v>
      </c>
      <c r="L8" s="108">
        <f aca="true" t="shared" si="4" ref="L8:L14">K8/B8*100</f>
        <v>10.516138628588429</v>
      </c>
      <c r="M8" s="155">
        <f>'PR-Vybavene (1)'!$K$7</f>
        <v>26617</v>
      </c>
      <c r="N8" s="21"/>
    </row>
    <row r="9" spans="1:13" ht="30" customHeight="1">
      <c r="A9" s="99" t="s">
        <v>87</v>
      </c>
      <c r="B9" s="54">
        <v>1893</v>
      </c>
      <c r="C9" s="54">
        <v>814</v>
      </c>
      <c r="D9" s="111">
        <f t="shared" si="0"/>
        <v>43.00052826201796</v>
      </c>
      <c r="E9" s="57">
        <v>396</v>
      </c>
      <c r="F9" s="111">
        <f t="shared" si="1"/>
        <v>20.91917591125198</v>
      </c>
      <c r="G9" s="57">
        <v>117</v>
      </c>
      <c r="H9" s="111">
        <f t="shared" si="2"/>
        <v>6.180665610142631</v>
      </c>
      <c r="I9" s="57">
        <v>528</v>
      </c>
      <c r="J9" s="111">
        <f t="shared" si="3"/>
        <v>27.892234548335974</v>
      </c>
      <c r="K9" s="57">
        <v>224</v>
      </c>
      <c r="L9" s="111">
        <f t="shared" si="4"/>
        <v>11.833069202324353</v>
      </c>
      <c r="M9" s="155">
        <f>'PR-Vybavene (1)'!K8</f>
        <v>3064</v>
      </c>
    </row>
    <row r="10" spans="1:13" ht="30" customHeight="1">
      <c r="A10" s="99" t="s">
        <v>88</v>
      </c>
      <c r="B10" s="54">
        <v>5484</v>
      </c>
      <c r="C10" s="54">
        <v>2182</v>
      </c>
      <c r="D10" s="111">
        <f t="shared" si="0"/>
        <v>39.78847556528082</v>
      </c>
      <c r="E10" s="57">
        <v>937</v>
      </c>
      <c r="F10" s="111">
        <f t="shared" si="1"/>
        <v>17.08606856309263</v>
      </c>
      <c r="G10" s="57">
        <v>533</v>
      </c>
      <c r="H10" s="111">
        <f t="shared" si="2"/>
        <v>9.719183078045223</v>
      </c>
      <c r="I10" s="57">
        <v>2164</v>
      </c>
      <c r="J10" s="111">
        <f t="shared" si="3"/>
        <v>39.460247994164845</v>
      </c>
      <c r="K10" s="57">
        <v>396</v>
      </c>
      <c r="L10" s="111">
        <f t="shared" si="4"/>
        <v>7.2210065645514225</v>
      </c>
      <c r="M10" s="155">
        <f>'PR-Vybavene (1)'!K9</f>
        <v>7853</v>
      </c>
    </row>
    <row r="11" spans="1:13" ht="30" customHeight="1">
      <c r="A11" s="99" t="s">
        <v>94</v>
      </c>
      <c r="B11" s="54">
        <v>52543</v>
      </c>
      <c r="C11" s="54">
        <v>40004</v>
      </c>
      <c r="D11" s="111">
        <f t="shared" si="0"/>
        <v>76.13573644443599</v>
      </c>
      <c r="E11" s="57">
        <v>4851</v>
      </c>
      <c r="F11" s="111">
        <f t="shared" si="1"/>
        <v>9.232438193479627</v>
      </c>
      <c r="G11" s="57">
        <v>1402</v>
      </c>
      <c r="H11" s="111">
        <f t="shared" si="2"/>
        <v>2.668290733304151</v>
      </c>
      <c r="I11" s="57">
        <v>5488</v>
      </c>
      <c r="J11" s="111">
        <f t="shared" si="3"/>
        <v>10.444778562320385</v>
      </c>
      <c r="K11" s="57">
        <v>4212</v>
      </c>
      <c r="L11" s="111">
        <f t="shared" si="4"/>
        <v>8.016291418457264</v>
      </c>
      <c r="M11" s="155">
        <f>'PR-Vybavene (1)'!K10</f>
        <v>87083</v>
      </c>
    </row>
    <row r="12" spans="1:13" ht="30" customHeight="1">
      <c r="A12" s="99" t="s">
        <v>91</v>
      </c>
      <c r="B12" s="54">
        <v>3349</v>
      </c>
      <c r="C12" s="54">
        <v>1962</v>
      </c>
      <c r="D12" s="111">
        <f t="shared" si="0"/>
        <v>58.584652134965665</v>
      </c>
      <c r="E12" s="57">
        <v>216</v>
      </c>
      <c r="F12" s="111">
        <f t="shared" si="1"/>
        <v>6.449686473574201</v>
      </c>
      <c r="G12" s="57">
        <v>282</v>
      </c>
      <c r="H12" s="111">
        <f t="shared" si="2"/>
        <v>8.42042400716632</v>
      </c>
      <c r="I12" s="57">
        <v>701</v>
      </c>
      <c r="J12" s="111">
        <f t="shared" si="3"/>
        <v>20.931621379516272</v>
      </c>
      <c r="K12" s="57">
        <v>374</v>
      </c>
      <c r="L12" s="111">
        <f t="shared" si="4"/>
        <v>11.16751269035533</v>
      </c>
      <c r="M12" s="155">
        <f>'PR-Vybavene (1)'!K11</f>
        <v>16375</v>
      </c>
    </row>
    <row r="13" spans="1:13" ht="30" customHeight="1">
      <c r="A13" s="100" t="s">
        <v>92</v>
      </c>
      <c r="B13" s="54">
        <v>3472</v>
      </c>
      <c r="C13" s="54">
        <v>1488</v>
      </c>
      <c r="D13" s="111">
        <f t="shared" si="0"/>
        <v>42.857142857142854</v>
      </c>
      <c r="E13" s="57">
        <v>460</v>
      </c>
      <c r="F13" s="111">
        <f t="shared" si="1"/>
        <v>13.248847926267281</v>
      </c>
      <c r="G13" s="57">
        <v>133</v>
      </c>
      <c r="H13" s="111">
        <f t="shared" si="2"/>
        <v>3.8306451612903225</v>
      </c>
      <c r="I13" s="57">
        <v>1272</v>
      </c>
      <c r="J13" s="111">
        <f t="shared" si="3"/>
        <v>36.63594470046083</v>
      </c>
      <c r="K13" s="57">
        <v>490</v>
      </c>
      <c r="L13" s="111">
        <f t="shared" si="4"/>
        <v>14.112903225806454</v>
      </c>
      <c r="M13" s="155">
        <f>'PR-Vybavene (1)'!K12</f>
        <v>7945</v>
      </c>
    </row>
    <row r="14" spans="1:13" ht="30" customHeight="1">
      <c r="A14" s="101" t="s">
        <v>89</v>
      </c>
      <c r="B14" s="54">
        <v>5122</v>
      </c>
      <c r="C14" s="54">
        <v>3376</v>
      </c>
      <c r="D14" s="111">
        <f t="shared" si="0"/>
        <v>65.9117532213979</v>
      </c>
      <c r="E14" s="57">
        <v>691</v>
      </c>
      <c r="F14" s="111">
        <f t="shared" si="1"/>
        <v>13.490823896915268</v>
      </c>
      <c r="G14" s="57">
        <v>261</v>
      </c>
      <c r="H14" s="111">
        <f t="shared" si="2"/>
        <v>5.095665755564233</v>
      </c>
      <c r="I14" s="57">
        <v>596</v>
      </c>
      <c r="J14" s="111">
        <f t="shared" si="3"/>
        <v>11.636079656384226</v>
      </c>
      <c r="K14" s="57">
        <v>687</v>
      </c>
      <c r="L14" s="111">
        <f t="shared" si="4"/>
        <v>13.412729402577117</v>
      </c>
      <c r="M14" s="155">
        <f>'PR-Vybavene (1)'!K13</f>
        <v>9611</v>
      </c>
    </row>
    <row r="15" spans="1:13" ht="30" customHeight="1" thickBot="1">
      <c r="A15" s="102" t="s">
        <v>90</v>
      </c>
      <c r="B15" s="97">
        <v>31</v>
      </c>
      <c r="C15" s="198">
        <v>14</v>
      </c>
      <c r="D15" s="199">
        <f>C15/B15*100</f>
        <v>45.16129032258064</v>
      </c>
      <c r="E15" s="198">
        <v>6</v>
      </c>
      <c r="F15" s="199">
        <f>E15/B15*100</f>
        <v>19.35483870967742</v>
      </c>
      <c r="G15" s="198">
        <v>2</v>
      </c>
      <c r="H15" s="199">
        <f>G15/B15*100</f>
        <v>6.451612903225806</v>
      </c>
      <c r="I15" s="198">
        <v>11</v>
      </c>
      <c r="J15" s="199">
        <f>I15/B15*100</f>
        <v>35.483870967741936</v>
      </c>
      <c r="K15" s="198">
        <v>4</v>
      </c>
      <c r="L15" s="199">
        <f>K15/B15*100</f>
        <v>12.903225806451612</v>
      </c>
      <c r="M15" s="230">
        <f>'PR-Vybavene (1)'!K14</f>
        <v>159</v>
      </c>
    </row>
    <row r="16" spans="2:13" ht="16.5" customHeight="1" thickTop="1">
      <c r="B16" s="81"/>
      <c r="M16" s="218"/>
    </row>
    <row r="17" ht="16.5" customHeight="1"/>
    <row r="18" ht="16.5" customHeight="1"/>
    <row r="19" ht="12.75">
      <c r="N19" s="1"/>
    </row>
    <row r="20" spans="1:14" ht="12.75">
      <c r="A20" s="1"/>
      <c r="B20" s="1"/>
      <c r="C20" s="1"/>
      <c r="D20" s="1"/>
      <c r="E20" s="1"/>
      <c r="F20" s="1"/>
      <c r="G20" s="1"/>
      <c r="H20" s="1"/>
      <c r="I20" s="1"/>
      <c r="J20" s="1"/>
      <c r="K20" s="1"/>
      <c r="L20" s="1"/>
      <c r="M20" s="1"/>
      <c r="N20" s="1"/>
    </row>
    <row r="21" spans="1:14" ht="12.75">
      <c r="A21" s="1"/>
      <c r="B21" s="1"/>
      <c r="C21" s="1"/>
      <c r="D21" s="1"/>
      <c r="E21" s="1"/>
      <c r="F21" s="1"/>
      <c r="G21" s="1"/>
      <c r="H21" s="1"/>
      <c r="I21" s="1"/>
      <c r="J21" s="1"/>
      <c r="K21" s="1"/>
      <c r="L21" s="1"/>
      <c r="M21" s="1"/>
      <c r="N21" s="1"/>
    </row>
    <row r="22" spans="1:14" ht="12.75">
      <c r="A22" s="1"/>
      <c r="B22" s="1"/>
      <c r="C22" s="1"/>
      <c r="D22" s="1"/>
      <c r="E22" s="1"/>
      <c r="F22" s="1"/>
      <c r="G22" s="1"/>
      <c r="H22" s="1"/>
      <c r="I22" s="1"/>
      <c r="J22" s="1"/>
      <c r="K22" s="1"/>
      <c r="L22" s="1"/>
      <c r="M22" s="1"/>
      <c r="N22" s="1"/>
    </row>
    <row r="23" spans="1:14" ht="12.75">
      <c r="A23" s="1"/>
      <c r="B23" s="1"/>
      <c r="C23" s="1"/>
      <c r="D23" s="1"/>
      <c r="E23" s="1"/>
      <c r="F23" s="1"/>
      <c r="G23" s="1"/>
      <c r="H23" s="1"/>
      <c r="I23" s="1"/>
      <c r="J23" s="1"/>
      <c r="K23" s="1"/>
      <c r="L23" s="1"/>
      <c r="M23" s="1"/>
      <c r="N23" s="1"/>
    </row>
    <row r="24" spans="1:14" ht="12.75">
      <c r="A24" s="1"/>
      <c r="B24" s="1"/>
      <c r="C24" s="1"/>
      <c r="D24" s="1"/>
      <c r="E24" s="1"/>
      <c r="F24" s="1"/>
      <c r="G24" s="1"/>
      <c r="H24" s="1"/>
      <c r="I24" s="1"/>
      <c r="J24" s="1"/>
      <c r="K24" s="1"/>
      <c r="L24" s="1"/>
      <c r="M24" s="1"/>
      <c r="N24" s="1"/>
    </row>
    <row r="25" spans="1:14" ht="12.75">
      <c r="A25" s="1"/>
      <c r="B25" s="1"/>
      <c r="C25" s="1"/>
      <c r="D25" s="1"/>
      <c r="E25" s="1"/>
      <c r="F25" s="1"/>
      <c r="G25" s="1"/>
      <c r="H25" s="1"/>
      <c r="I25" s="1"/>
      <c r="J25" s="1"/>
      <c r="K25" s="1"/>
      <c r="L25" s="1"/>
      <c r="M25" s="1"/>
      <c r="N25" s="1"/>
    </row>
    <row r="26" spans="1:14" ht="12.75">
      <c r="A26" s="1"/>
      <c r="B26" s="1"/>
      <c r="C26" s="1"/>
      <c r="D26" s="1"/>
      <c r="E26" s="1"/>
      <c r="F26" s="1"/>
      <c r="G26" s="1"/>
      <c r="H26" s="1"/>
      <c r="I26" s="1"/>
      <c r="J26" s="1"/>
      <c r="K26" s="1"/>
      <c r="L26" s="1"/>
      <c r="M26" s="1"/>
      <c r="N26" s="1"/>
    </row>
    <row r="27" spans="1:14" ht="12.75">
      <c r="A27" s="1"/>
      <c r="B27" s="1"/>
      <c r="C27" s="1"/>
      <c r="D27" s="1"/>
      <c r="E27" s="1"/>
      <c r="F27" s="1"/>
      <c r="G27" s="1"/>
      <c r="H27" s="1"/>
      <c r="I27" s="1"/>
      <c r="J27" s="1"/>
      <c r="K27" s="1"/>
      <c r="L27" s="1"/>
      <c r="M27" s="1"/>
      <c r="N27" s="1"/>
    </row>
    <row r="28" spans="1:13" ht="12.75">
      <c r="A28" s="1"/>
      <c r="B28" s="1"/>
      <c r="C28" s="1"/>
      <c r="D28" s="1"/>
      <c r="E28" s="1"/>
      <c r="F28" s="1"/>
      <c r="G28" s="1"/>
      <c r="H28" s="1"/>
      <c r="I28" s="1"/>
      <c r="J28" s="1"/>
      <c r="K28" s="1"/>
      <c r="L28" s="1"/>
      <c r="M28" s="1"/>
    </row>
  </sheetData>
  <mergeCells count="11">
    <mergeCell ref="G6:H6"/>
    <mergeCell ref="I6:J6"/>
    <mergeCell ref="K6:L6"/>
    <mergeCell ref="A2:M2"/>
    <mergeCell ref="A1:M1"/>
    <mergeCell ref="A5:A7"/>
    <mergeCell ref="B5:B7"/>
    <mergeCell ref="C5:L5"/>
    <mergeCell ref="M5:M7"/>
    <mergeCell ref="C6:D6"/>
    <mergeCell ref="E6:F6"/>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sheetPr codeName="List7">
    <pageSetUpPr fitToPage="1"/>
  </sheetPr>
  <dimension ref="A1:N34"/>
  <sheetViews>
    <sheetView showGridLines="0" tabSelected="1" zoomScaleSheetLayoutView="100" workbookViewId="0" topLeftCell="A1">
      <selection activeCell="P33" sqref="P33"/>
    </sheetView>
  </sheetViews>
  <sheetFormatPr defaultColWidth="9.140625" defaultRowHeight="12.75"/>
  <cols>
    <col min="1" max="1" width="30.7109375" style="0" customWidth="1"/>
    <col min="2" max="13" width="8.7109375" style="0" customWidth="1"/>
  </cols>
  <sheetData>
    <row r="1" spans="1:13" ht="19.5" customHeight="1">
      <c r="A1" s="241" t="s">
        <v>170</v>
      </c>
      <c r="B1" s="239"/>
      <c r="C1" s="239"/>
      <c r="D1" s="239"/>
      <c r="E1" s="239"/>
      <c r="F1" s="239"/>
      <c r="G1" s="239"/>
      <c r="H1" s="239"/>
      <c r="I1" s="239"/>
      <c r="J1" s="239"/>
      <c r="K1" s="239"/>
      <c r="L1" s="239"/>
      <c r="M1" s="239"/>
    </row>
    <row r="2" spans="1:13" ht="19.5" customHeight="1">
      <c r="A2" s="241" t="s">
        <v>184</v>
      </c>
      <c r="B2" s="241"/>
      <c r="C2" s="241"/>
      <c r="D2" s="241"/>
      <c r="E2" s="241"/>
      <c r="F2" s="241"/>
      <c r="G2" s="241"/>
      <c r="H2" s="241"/>
      <c r="I2" s="241"/>
      <c r="J2" s="241"/>
      <c r="K2" s="241"/>
      <c r="L2" s="241"/>
      <c r="M2" s="241"/>
    </row>
    <row r="3" spans="1:13" ht="19.5" customHeight="1">
      <c r="A3" s="241"/>
      <c r="B3" s="241"/>
      <c r="C3" s="241"/>
      <c r="D3" s="241"/>
      <c r="E3" s="241"/>
      <c r="F3" s="241"/>
      <c r="G3" s="241"/>
      <c r="H3" s="241"/>
      <c r="I3" s="241"/>
      <c r="J3" s="241"/>
      <c r="K3" s="241"/>
      <c r="L3" s="241"/>
      <c r="M3" s="241"/>
    </row>
    <row r="4" spans="1:13" ht="19.5" customHeight="1" thickBot="1">
      <c r="A4" s="271" t="s">
        <v>47</v>
      </c>
      <c r="B4" s="271"/>
      <c r="C4" s="271"/>
      <c r="D4" s="271"/>
      <c r="E4" s="271"/>
      <c r="F4" s="271"/>
      <c r="G4" s="271"/>
      <c r="H4" s="271"/>
      <c r="I4" s="271"/>
      <c r="J4" s="271"/>
      <c r="K4" s="271"/>
      <c r="L4" s="271"/>
      <c r="M4" s="271"/>
    </row>
    <row r="5" spans="1:13" ht="16.5" customHeight="1" thickTop="1">
      <c r="A5" s="265" t="s">
        <v>40</v>
      </c>
      <c r="B5" s="267" t="s">
        <v>41</v>
      </c>
      <c r="C5" s="269" t="s">
        <v>42</v>
      </c>
      <c r="D5" s="269"/>
      <c r="E5" s="269"/>
      <c r="F5" s="269"/>
      <c r="G5" s="269"/>
      <c r="H5" s="269"/>
      <c r="I5" s="269"/>
      <c r="J5" s="269"/>
      <c r="K5" s="269"/>
      <c r="L5" s="269"/>
      <c r="M5" s="244" t="s">
        <v>43</v>
      </c>
    </row>
    <row r="6" spans="1:13" ht="27" customHeight="1">
      <c r="A6" s="242"/>
      <c r="B6" s="243"/>
      <c r="C6" s="240" t="s">
        <v>36</v>
      </c>
      <c r="D6" s="240"/>
      <c r="E6" s="240" t="s">
        <v>38</v>
      </c>
      <c r="F6" s="240"/>
      <c r="G6" s="240" t="s">
        <v>37</v>
      </c>
      <c r="H6" s="240"/>
      <c r="I6" s="240" t="s">
        <v>44</v>
      </c>
      <c r="J6" s="240"/>
      <c r="K6" s="240" t="s">
        <v>45</v>
      </c>
      <c r="L6" s="240"/>
      <c r="M6" s="245"/>
    </row>
    <row r="7" spans="1:13" ht="27" customHeight="1" thickBot="1">
      <c r="A7" s="266"/>
      <c r="B7" s="268"/>
      <c r="C7" s="27" t="s">
        <v>46</v>
      </c>
      <c r="D7" s="27" t="s">
        <v>39</v>
      </c>
      <c r="E7" s="27" t="s">
        <v>46</v>
      </c>
      <c r="F7" s="27" t="s">
        <v>39</v>
      </c>
      <c r="G7" s="27" t="s">
        <v>46</v>
      </c>
      <c r="H7" s="27" t="s">
        <v>39</v>
      </c>
      <c r="I7" s="27" t="s">
        <v>46</v>
      </c>
      <c r="J7" s="27" t="s">
        <v>39</v>
      </c>
      <c r="K7" s="27" t="s">
        <v>46</v>
      </c>
      <c r="L7" s="27" t="s">
        <v>39</v>
      </c>
      <c r="M7" s="246"/>
    </row>
    <row r="8" spans="1:13" ht="30" customHeight="1" thickTop="1">
      <c r="A8" s="98" t="s">
        <v>86</v>
      </c>
      <c r="B8" s="49">
        <v>4840</v>
      </c>
      <c r="C8" s="55">
        <v>3004</v>
      </c>
      <c r="D8" s="108">
        <f aca="true" t="shared" si="0" ref="D8:D14">C8/B8*100</f>
        <v>62.066115702479344</v>
      </c>
      <c r="E8" s="55">
        <v>754</v>
      </c>
      <c r="F8" s="108">
        <f aca="true" t="shared" si="1" ref="F8:F14">E8/B8*100</f>
        <v>15.578512396694213</v>
      </c>
      <c r="G8" s="67">
        <v>139</v>
      </c>
      <c r="H8" s="108">
        <f aca="true" t="shared" si="2" ref="H8:H14">G8/B8*100</f>
        <v>2.871900826446281</v>
      </c>
      <c r="I8" s="67">
        <v>802</v>
      </c>
      <c r="J8" s="108">
        <f aca="true" t="shared" si="3" ref="J8:J14">I8/B8*100</f>
        <v>16.570247933884296</v>
      </c>
      <c r="K8" s="55">
        <v>442</v>
      </c>
      <c r="L8" s="108">
        <f aca="true" t="shared" si="4" ref="L8:L15">K8/B8*100</f>
        <v>9.132231404958677</v>
      </c>
      <c r="M8" s="219">
        <f>'PR-Vybavene (1)'!C7</f>
        <v>5925</v>
      </c>
    </row>
    <row r="9" spans="1:13" ht="30" customHeight="1">
      <c r="A9" s="99" t="s">
        <v>87</v>
      </c>
      <c r="B9" s="51">
        <v>328</v>
      </c>
      <c r="C9" s="57">
        <v>172</v>
      </c>
      <c r="D9" s="111">
        <f t="shared" si="0"/>
        <v>52.4390243902439</v>
      </c>
      <c r="E9" s="57">
        <v>79</v>
      </c>
      <c r="F9" s="111">
        <f t="shared" si="1"/>
        <v>24.085365853658537</v>
      </c>
      <c r="G9" s="57">
        <v>15</v>
      </c>
      <c r="H9" s="111">
        <f t="shared" si="2"/>
        <v>4.573170731707317</v>
      </c>
      <c r="I9" s="57">
        <v>99</v>
      </c>
      <c r="J9" s="111">
        <f t="shared" si="3"/>
        <v>30.182926829268293</v>
      </c>
      <c r="K9" s="57">
        <v>18</v>
      </c>
      <c r="L9" s="111">
        <f t="shared" si="4"/>
        <v>5.487804878048781</v>
      </c>
      <c r="M9" s="156">
        <f>'PR-Vybavene (1)'!C8</f>
        <v>559</v>
      </c>
    </row>
    <row r="10" spans="1:13" ht="30" customHeight="1">
      <c r="A10" s="99" t="s">
        <v>88</v>
      </c>
      <c r="B10" s="51">
        <v>277</v>
      </c>
      <c r="C10" s="57">
        <v>141</v>
      </c>
      <c r="D10" s="111">
        <f t="shared" si="0"/>
        <v>50.90252707581227</v>
      </c>
      <c r="E10" s="57">
        <v>71</v>
      </c>
      <c r="F10" s="111">
        <f t="shared" si="1"/>
        <v>25.63176895306859</v>
      </c>
      <c r="G10" s="57">
        <v>37</v>
      </c>
      <c r="H10" s="111">
        <f t="shared" si="2"/>
        <v>13.357400722021662</v>
      </c>
      <c r="I10" s="57">
        <v>47</v>
      </c>
      <c r="J10" s="111">
        <f t="shared" si="3"/>
        <v>16.967509025270758</v>
      </c>
      <c r="K10" s="57">
        <v>1</v>
      </c>
      <c r="L10" s="111">
        <f t="shared" si="4"/>
        <v>0.36101083032490977</v>
      </c>
      <c r="M10" s="156">
        <f>'PR-Vybavene (1)'!C9</f>
        <v>518</v>
      </c>
    </row>
    <row r="11" spans="1:13" ht="30" customHeight="1">
      <c r="A11" s="99" t="s">
        <v>94</v>
      </c>
      <c r="B11" s="51">
        <v>13250</v>
      </c>
      <c r="C11" s="57">
        <v>11040</v>
      </c>
      <c r="D11" s="111">
        <f t="shared" si="0"/>
        <v>83.32075471698113</v>
      </c>
      <c r="E11" s="57">
        <v>780</v>
      </c>
      <c r="F11" s="111">
        <f t="shared" si="1"/>
        <v>5.886792452830188</v>
      </c>
      <c r="G11" s="57">
        <v>175</v>
      </c>
      <c r="H11" s="111">
        <f t="shared" si="2"/>
        <v>1.3207547169811322</v>
      </c>
      <c r="I11" s="57">
        <v>1609</v>
      </c>
      <c r="J11" s="111">
        <f t="shared" si="3"/>
        <v>12.143396226415094</v>
      </c>
      <c r="K11" s="57">
        <v>179</v>
      </c>
      <c r="L11" s="111">
        <f t="shared" si="4"/>
        <v>1.3509433962264152</v>
      </c>
      <c r="M11" s="156">
        <f>'PR-Vybavene (1)'!C10</f>
        <v>18175</v>
      </c>
    </row>
    <row r="12" spans="1:13" ht="30" customHeight="1">
      <c r="A12" s="99" t="s">
        <v>91</v>
      </c>
      <c r="B12" s="51">
        <v>317</v>
      </c>
      <c r="C12" s="57">
        <v>222</v>
      </c>
      <c r="D12" s="111">
        <f t="shared" si="0"/>
        <v>70.03154574132492</v>
      </c>
      <c r="E12" s="57">
        <v>13</v>
      </c>
      <c r="F12" s="111">
        <f t="shared" si="1"/>
        <v>4.100946372239748</v>
      </c>
      <c r="G12" s="57">
        <v>15</v>
      </c>
      <c r="H12" s="111">
        <f t="shared" si="2"/>
        <v>4.73186119873817</v>
      </c>
      <c r="I12" s="57">
        <v>74</v>
      </c>
      <c r="J12" s="111">
        <f t="shared" si="3"/>
        <v>23.34384858044164</v>
      </c>
      <c r="K12" s="57">
        <v>6</v>
      </c>
      <c r="L12" s="111">
        <f t="shared" si="4"/>
        <v>1.8927444794952681</v>
      </c>
      <c r="M12" s="156">
        <f>'PR-Vybavene (1)'!C11</f>
        <v>640</v>
      </c>
    </row>
    <row r="13" spans="1:13" ht="30" customHeight="1">
      <c r="A13" s="100" t="s">
        <v>92</v>
      </c>
      <c r="B13" s="51">
        <v>1032</v>
      </c>
      <c r="C13" s="57">
        <v>149</v>
      </c>
      <c r="D13" s="111">
        <f t="shared" si="0"/>
        <v>14.437984496124031</v>
      </c>
      <c r="E13" s="57">
        <v>62</v>
      </c>
      <c r="F13" s="111">
        <f t="shared" si="1"/>
        <v>6.007751937984496</v>
      </c>
      <c r="G13" s="57">
        <v>9</v>
      </c>
      <c r="H13" s="111">
        <f t="shared" si="2"/>
        <v>0.872093023255814</v>
      </c>
      <c r="I13" s="57">
        <v>868</v>
      </c>
      <c r="J13" s="111">
        <f t="shared" si="3"/>
        <v>84.10852713178295</v>
      </c>
      <c r="K13" s="57">
        <v>13</v>
      </c>
      <c r="L13" s="111">
        <f t="shared" si="4"/>
        <v>1.2596899224806202</v>
      </c>
      <c r="M13" s="156">
        <f>'PR-Vybavene (1)'!C12</f>
        <v>3110</v>
      </c>
    </row>
    <row r="14" spans="1:13" ht="30" customHeight="1">
      <c r="A14" s="101" t="s">
        <v>89</v>
      </c>
      <c r="B14" s="51">
        <v>991</v>
      </c>
      <c r="C14" s="57">
        <v>659</v>
      </c>
      <c r="D14" s="111">
        <f t="shared" si="0"/>
        <v>66.49848637739657</v>
      </c>
      <c r="E14" s="57">
        <v>145</v>
      </c>
      <c r="F14" s="111">
        <f t="shared" si="1"/>
        <v>14.631685166498487</v>
      </c>
      <c r="G14" s="57">
        <v>38</v>
      </c>
      <c r="H14" s="111">
        <f t="shared" si="2"/>
        <v>3.834510595358224</v>
      </c>
      <c r="I14" s="57">
        <v>161</v>
      </c>
      <c r="J14" s="111">
        <f t="shared" si="3"/>
        <v>16.246215943491425</v>
      </c>
      <c r="K14" s="57">
        <v>44</v>
      </c>
      <c r="L14" s="111">
        <f t="shared" si="4"/>
        <v>4.439959636730576</v>
      </c>
      <c r="M14" s="156">
        <f>'PR-Vybavene (1)'!C13</f>
        <v>1440</v>
      </c>
    </row>
    <row r="15" spans="1:13" ht="30" customHeight="1" thickBot="1">
      <c r="A15" s="102" t="s">
        <v>90</v>
      </c>
      <c r="B15" s="217">
        <v>4</v>
      </c>
      <c r="C15" s="58">
        <v>0</v>
      </c>
      <c r="D15" s="161" t="s">
        <v>163</v>
      </c>
      <c r="E15" s="58">
        <v>2</v>
      </c>
      <c r="F15" s="161">
        <f>E15/B15*100</f>
        <v>50</v>
      </c>
      <c r="G15" s="113">
        <v>0</v>
      </c>
      <c r="H15" s="160" t="s">
        <v>163</v>
      </c>
      <c r="I15" s="113">
        <v>2</v>
      </c>
      <c r="J15" s="110">
        <f>I15/B15*100</f>
        <v>50</v>
      </c>
      <c r="K15" s="58">
        <v>1</v>
      </c>
      <c r="L15" s="108">
        <f t="shared" si="4"/>
        <v>25</v>
      </c>
      <c r="M15" s="220">
        <f>'PR-Vybavene (1)'!C14</f>
        <v>119</v>
      </c>
    </row>
    <row r="16" spans="12:13" ht="16.5" customHeight="1" thickTop="1">
      <c r="L16" s="218"/>
      <c r="M16" s="218"/>
    </row>
    <row r="17" ht="16.5" customHeight="1"/>
    <row r="18" ht="16.5" customHeight="1"/>
    <row r="19" ht="16.5" customHeight="1"/>
    <row r="20" ht="16.5" customHeight="1"/>
    <row r="21" ht="16.5" customHeight="1"/>
    <row r="22" ht="16.5" customHeight="1"/>
    <row r="23" ht="16.5" customHeight="1"/>
    <row r="24" ht="16.5" customHeight="1"/>
    <row r="25" ht="12.75">
      <c r="N25" s="1"/>
    </row>
    <row r="26" spans="1:14" ht="12.75">
      <c r="A26" s="1"/>
      <c r="B26" s="1"/>
      <c r="C26" s="1"/>
      <c r="D26" s="1"/>
      <c r="E26" s="1"/>
      <c r="F26" s="1"/>
      <c r="G26" s="1"/>
      <c r="H26" s="1"/>
      <c r="I26" s="1"/>
      <c r="J26" s="1"/>
      <c r="K26" s="1"/>
      <c r="L26" s="1"/>
      <c r="M26" s="1"/>
      <c r="N26" s="1"/>
    </row>
    <row r="27" spans="1:14" ht="12.75">
      <c r="A27" s="1"/>
      <c r="B27" s="1"/>
      <c r="C27" s="1"/>
      <c r="D27" s="1"/>
      <c r="E27" s="1"/>
      <c r="F27" s="1"/>
      <c r="G27" s="1"/>
      <c r="H27" s="1"/>
      <c r="I27" s="1"/>
      <c r="J27" s="1"/>
      <c r="K27" s="1"/>
      <c r="L27" s="1"/>
      <c r="M27" s="1"/>
      <c r="N27" s="1"/>
    </row>
    <row r="28" spans="1:14" ht="12.75">
      <c r="A28" s="1"/>
      <c r="B28" s="1"/>
      <c r="C28" s="1"/>
      <c r="D28" s="1"/>
      <c r="E28" s="1"/>
      <c r="F28" s="1"/>
      <c r="G28" s="1"/>
      <c r="H28" s="1"/>
      <c r="I28" s="1"/>
      <c r="J28" s="1"/>
      <c r="K28" s="1"/>
      <c r="L28" s="1"/>
      <c r="M28" s="1"/>
      <c r="N28" s="1"/>
    </row>
    <row r="29" spans="1:14" ht="12.75">
      <c r="A29" s="1"/>
      <c r="B29" s="1"/>
      <c r="C29" s="1"/>
      <c r="D29" s="1"/>
      <c r="E29" s="1"/>
      <c r="F29" s="1"/>
      <c r="G29" s="1"/>
      <c r="H29" s="1"/>
      <c r="I29" s="1"/>
      <c r="J29" s="1"/>
      <c r="K29" s="1"/>
      <c r="L29" s="1"/>
      <c r="M29" s="1"/>
      <c r="N29" s="1"/>
    </row>
    <row r="30" spans="1:14" ht="12.75">
      <c r="A30" s="1"/>
      <c r="B30" s="1"/>
      <c r="C30" s="1"/>
      <c r="D30" s="1"/>
      <c r="E30" s="1"/>
      <c r="F30" s="1"/>
      <c r="G30" s="1"/>
      <c r="H30" s="1"/>
      <c r="I30" s="1"/>
      <c r="J30" s="1"/>
      <c r="K30" s="1"/>
      <c r="L30" s="1"/>
      <c r="M30" s="1"/>
      <c r="N30" s="1"/>
    </row>
    <row r="31" spans="1:14" ht="12.75">
      <c r="A31" s="1"/>
      <c r="B31" s="1"/>
      <c r="C31" s="1"/>
      <c r="D31" s="1"/>
      <c r="E31" s="1"/>
      <c r="F31" s="1"/>
      <c r="G31" s="1"/>
      <c r="H31" s="1"/>
      <c r="I31" s="1"/>
      <c r="J31" s="1"/>
      <c r="K31" s="1"/>
      <c r="L31" s="1"/>
      <c r="M31" s="1"/>
      <c r="N31" s="1"/>
    </row>
    <row r="32" spans="1:14" ht="12.75">
      <c r="A32" s="1"/>
      <c r="B32" s="1"/>
      <c r="C32" s="1"/>
      <c r="D32" s="1"/>
      <c r="E32" s="1"/>
      <c r="F32" s="1"/>
      <c r="G32" s="1"/>
      <c r="H32" s="1"/>
      <c r="I32" s="1"/>
      <c r="J32" s="1"/>
      <c r="K32" s="1"/>
      <c r="L32" s="1"/>
      <c r="M32" s="1"/>
      <c r="N32" s="1"/>
    </row>
    <row r="33" spans="1:14" ht="12.75">
      <c r="A33" s="1"/>
      <c r="B33" s="1"/>
      <c r="C33" s="1"/>
      <c r="D33" s="1"/>
      <c r="E33" s="1"/>
      <c r="F33" s="1"/>
      <c r="G33" s="1"/>
      <c r="H33" s="1"/>
      <c r="I33" s="1"/>
      <c r="J33" s="1"/>
      <c r="K33" s="1"/>
      <c r="L33" s="1"/>
      <c r="M33" s="1"/>
      <c r="N33" s="1"/>
    </row>
    <row r="34" spans="1:13" ht="12.75">
      <c r="A34" s="1"/>
      <c r="B34" s="1"/>
      <c r="C34" s="1"/>
      <c r="D34" s="1"/>
      <c r="E34" s="1"/>
      <c r="F34" s="1"/>
      <c r="G34" s="1"/>
      <c r="H34" s="1"/>
      <c r="I34" s="1"/>
      <c r="J34" s="1"/>
      <c r="K34" s="1"/>
      <c r="L34" s="1"/>
      <c r="M34" s="1"/>
    </row>
  </sheetData>
  <mergeCells count="13">
    <mergeCell ref="A5:A7"/>
    <mergeCell ref="B5:B7"/>
    <mergeCell ref="C5:L5"/>
    <mergeCell ref="M5:M7"/>
    <mergeCell ref="C6:D6"/>
    <mergeCell ref="E6:F6"/>
    <mergeCell ref="G6:H6"/>
    <mergeCell ref="I6:J6"/>
    <mergeCell ref="K6:L6"/>
    <mergeCell ref="A2:M2"/>
    <mergeCell ref="A3:M3"/>
    <mergeCell ref="A1:M1"/>
    <mergeCell ref="A4:M4"/>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codeName="List8">
    <pageSetUpPr fitToPage="1"/>
  </sheetPr>
  <dimension ref="A1:N34"/>
  <sheetViews>
    <sheetView showGridLines="0" tabSelected="1" zoomScaleSheetLayoutView="100" workbookViewId="0" topLeftCell="A1">
      <selection activeCell="P33" sqref="P33"/>
    </sheetView>
  </sheetViews>
  <sheetFormatPr defaultColWidth="9.140625" defaultRowHeight="12.75"/>
  <cols>
    <col min="1" max="1" width="30.7109375" style="0" customWidth="1"/>
    <col min="2" max="13" width="8.7109375" style="0" customWidth="1"/>
  </cols>
  <sheetData>
    <row r="1" spans="1:13" ht="19.5" customHeight="1">
      <c r="A1" s="241" t="s">
        <v>170</v>
      </c>
      <c r="B1" s="241"/>
      <c r="C1" s="241"/>
      <c r="D1" s="241"/>
      <c r="E1" s="241"/>
      <c r="F1" s="241"/>
      <c r="G1" s="241"/>
      <c r="H1" s="241"/>
      <c r="I1" s="241"/>
      <c r="J1" s="241"/>
      <c r="K1" s="241"/>
      <c r="L1" s="241"/>
      <c r="M1" s="241"/>
    </row>
    <row r="2" spans="1:13" ht="19.5" customHeight="1">
      <c r="A2" s="241" t="s">
        <v>184</v>
      </c>
      <c r="B2" s="241"/>
      <c r="C2" s="241"/>
      <c r="D2" s="241"/>
      <c r="E2" s="241"/>
      <c r="F2" s="241"/>
      <c r="G2" s="241"/>
      <c r="H2" s="241"/>
      <c r="I2" s="241"/>
      <c r="J2" s="241"/>
      <c r="K2" s="241"/>
      <c r="L2" s="241"/>
      <c r="M2" s="241"/>
    </row>
    <row r="3" spans="1:13" ht="19.5" customHeight="1">
      <c r="A3" s="272"/>
      <c r="B3" s="272"/>
      <c r="C3" s="272"/>
      <c r="D3" s="272"/>
      <c r="E3" s="272"/>
      <c r="F3" s="272"/>
      <c r="G3" s="272"/>
      <c r="H3" s="272"/>
      <c r="I3" s="272"/>
      <c r="J3" s="272"/>
      <c r="K3" s="272"/>
      <c r="L3" s="272"/>
      <c r="M3" s="272"/>
    </row>
    <row r="4" spans="1:13" ht="19.5" customHeight="1" thickBot="1">
      <c r="A4" s="272" t="s">
        <v>48</v>
      </c>
      <c r="B4" s="272"/>
      <c r="C4" s="272"/>
      <c r="D4" s="272"/>
      <c r="E4" s="272"/>
      <c r="F4" s="272"/>
      <c r="G4" s="272"/>
      <c r="H4" s="272"/>
      <c r="I4" s="272"/>
      <c r="J4" s="272"/>
      <c r="K4" s="272"/>
      <c r="L4" s="272"/>
      <c r="M4" s="272"/>
    </row>
    <row r="5" spans="1:13" ht="16.5" customHeight="1" thickTop="1">
      <c r="A5" s="265" t="s">
        <v>40</v>
      </c>
      <c r="B5" s="267" t="s">
        <v>41</v>
      </c>
      <c r="C5" s="269" t="s">
        <v>42</v>
      </c>
      <c r="D5" s="269"/>
      <c r="E5" s="269"/>
      <c r="F5" s="269"/>
      <c r="G5" s="269"/>
      <c r="H5" s="269"/>
      <c r="I5" s="269"/>
      <c r="J5" s="269"/>
      <c r="K5" s="269"/>
      <c r="L5" s="269"/>
      <c r="M5" s="244" t="s">
        <v>43</v>
      </c>
    </row>
    <row r="6" spans="1:13" ht="27" customHeight="1">
      <c r="A6" s="242"/>
      <c r="B6" s="243"/>
      <c r="C6" s="240" t="s">
        <v>36</v>
      </c>
      <c r="D6" s="240"/>
      <c r="E6" s="240" t="s">
        <v>38</v>
      </c>
      <c r="F6" s="240"/>
      <c r="G6" s="240" t="s">
        <v>37</v>
      </c>
      <c r="H6" s="240"/>
      <c r="I6" s="240" t="s">
        <v>44</v>
      </c>
      <c r="J6" s="240"/>
      <c r="K6" s="240" t="s">
        <v>45</v>
      </c>
      <c r="L6" s="240"/>
      <c r="M6" s="245"/>
    </row>
    <row r="7" spans="1:13" ht="27" customHeight="1" thickBot="1">
      <c r="A7" s="266"/>
      <c r="B7" s="268"/>
      <c r="C7" s="27" t="s">
        <v>46</v>
      </c>
      <c r="D7" s="27" t="s">
        <v>39</v>
      </c>
      <c r="E7" s="27" t="s">
        <v>46</v>
      </c>
      <c r="F7" s="27" t="s">
        <v>39</v>
      </c>
      <c r="G7" s="27" t="s">
        <v>46</v>
      </c>
      <c r="H7" s="27" t="s">
        <v>39</v>
      </c>
      <c r="I7" s="27" t="s">
        <v>46</v>
      </c>
      <c r="J7" s="27" t="s">
        <v>39</v>
      </c>
      <c r="K7" s="27" t="s">
        <v>46</v>
      </c>
      <c r="L7" s="27" t="s">
        <v>39</v>
      </c>
      <c r="M7" s="246"/>
    </row>
    <row r="8" spans="1:13" ht="30" customHeight="1" thickTop="1">
      <c r="A8" s="98" t="s">
        <v>86</v>
      </c>
      <c r="B8" s="50">
        <v>1786</v>
      </c>
      <c r="C8" s="55">
        <v>1245</v>
      </c>
      <c r="D8" s="108">
        <f aca="true" t="shared" si="0" ref="D8:D14">C8/B8*100</f>
        <v>69.70884658454646</v>
      </c>
      <c r="E8" s="112">
        <v>190</v>
      </c>
      <c r="F8" s="108">
        <f aca="true" t="shared" si="1" ref="F8:F15">E8/B8*100</f>
        <v>10.638297872340425</v>
      </c>
      <c r="G8" s="112">
        <v>49</v>
      </c>
      <c r="H8" s="108">
        <f aca="true" t="shared" si="2" ref="H8:H14">G8/B8*100</f>
        <v>2.743561030235162</v>
      </c>
      <c r="I8" s="112">
        <v>80</v>
      </c>
      <c r="J8" s="108">
        <f aca="true" t="shared" si="3" ref="J8:J14">I8/B8*100</f>
        <v>4.479283314669653</v>
      </c>
      <c r="K8" s="112">
        <v>227</v>
      </c>
      <c r="L8" s="108">
        <f aca="true" t="shared" si="4" ref="L8:L14">K8/B8*100</f>
        <v>12.70996640537514</v>
      </c>
      <c r="M8" s="224">
        <v>1944</v>
      </c>
    </row>
    <row r="9" spans="1:13" ht="30" customHeight="1">
      <c r="A9" s="99" t="s">
        <v>87</v>
      </c>
      <c r="B9" s="50">
        <v>136</v>
      </c>
      <c r="C9" s="57">
        <v>47</v>
      </c>
      <c r="D9" s="111">
        <f t="shared" si="0"/>
        <v>34.55882352941176</v>
      </c>
      <c r="E9" s="57">
        <v>13</v>
      </c>
      <c r="F9" s="111">
        <f t="shared" si="1"/>
        <v>9.558823529411764</v>
      </c>
      <c r="G9" s="57">
        <v>13</v>
      </c>
      <c r="H9" s="111">
        <f t="shared" si="2"/>
        <v>9.558823529411764</v>
      </c>
      <c r="I9" s="57">
        <v>35</v>
      </c>
      <c r="J9" s="111">
        <f t="shared" si="3"/>
        <v>25.735294117647058</v>
      </c>
      <c r="K9" s="57">
        <v>34</v>
      </c>
      <c r="L9" s="111">
        <f t="shared" si="4"/>
        <v>25</v>
      </c>
      <c r="M9" s="221">
        <v>167</v>
      </c>
    </row>
    <row r="10" spans="1:13" ht="30" customHeight="1">
      <c r="A10" s="99" t="s">
        <v>88</v>
      </c>
      <c r="B10" s="50">
        <v>437</v>
      </c>
      <c r="C10" s="57">
        <v>144</v>
      </c>
      <c r="D10" s="111">
        <f t="shared" si="0"/>
        <v>32.951945080091534</v>
      </c>
      <c r="E10" s="57">
        <v>87</v>
      </c>
      <c r="F10" s="111">
        <f t="shared" si="1"/>
        <v>19.908466819221967</v>
      </c>
      <c r="G10" s="57">
        <v>35</v>
      </c>
      <c r="H10" s="111">
        <f t="shared" si="2"/>
        <v>8.009153318077804</v>
      </c>
      <c r="I10" s="57">
        <v>121</v>
      </c>
      <c r="J10" s="111">
        <f t="shared" si="3"/>
        <v>27.68878718535469</v>
      </c>
      <c r="K10" s="57">
        <v>51</v>
      </c>
      <c r="L10" s="111">
        <f t="shared" si="4"/>
        <v>11.670480549199084</v>
      </c>
      <c r="M10" s="221">
        <v>448</v>
      </c>
    </row>
    <row r="11" spans="1:13" ht="30" customHeight="1">
      <c r="A11" s="99" t="s">
        <v>94</v>
      </c>
      <c r="B11" s="50">
        <v>4469</v>
      </c>
      <c r="C11" s="57">
        <v>3349</v>
      </c>
      <c r="D11" s="111">
        <f t="shared" si="0"/>
        <v>74.93846498098009</v>
      </c>
      <c r="E11" s="57">
        <v>183</v>
      </c>
      <c r="F11" s="111">
        <f t="shared" si="1"/>
        <v>4.0948758111434325</v>
      </c>
      <c r="G11" s="57">
        <v>85</v>
      </c>
      <c r="H11" s="111">
        <f t="shared" si="2"/>
        <v>1.9019914969791898</v>
      </c>
      <c r="I11" s="57">
        <v>293</v>
      </c>
      <c r="J11" s="111">
        <f t="shared" si="3"/>
        <v>6.556276571940031</v>
      </c>
      <c r="K11" s="57">
        <v>582</v>
      </c>
      <c r="L11" s="111">
        <f t="shared" si="4"/>
        <v>13.023047661669276</v>
      </c>
      <c r="M11" s="221">
        <v>5938</v>
      </c>
    </row>
    <row r="12" spans="1:13" ht="30" customHeight="1">
      <c r="A12" s="99" t="s">
        <v>91</v>
      </c>
      <c r="B12" s="50">
        <v>319</v>
      </c>
      <c r="C12" s="57">
        <v>145</v>
      </c>
      <c r="D12" s="111">
        <f t="shared" si="0"/>
        <v>45.45454545454545</v>
      </c>
      <c r="E12" s="57">
        <v>18</v>
      </c>
      <c r="F12" s="111">
        <f t="shared" si="1"/>
        <v>5.6426332288401255</v>
      </c>
      <c r="G12" s="57">
        <v>26</v>
      </c>
      <c r="H12" s="111">
        <f t="shared" si="2"/>
        <v>8.150470219435736</v>
      </c>
      <c r="I12" s="57">
        <v>60</v>
      </c>
      <c r="J12" s="111">
        <f t="shared" si="3"/>
        <v>18.808777429467085</v>
      </c>
      <c r="K12" s="57">
        <v>74</v>
      </c>
      <c r="L12" s="111">
        <f t="shared" si="4"/>
        <v>23.197492163009404</v>
      </c>
      <c r="M12" s="221">
        <v>929</v>
      </c>
    </row>
    <row r="13" spans="1:13" ht="30" customHeight="1">
      <c r="A13" s="100" t="s">
        <v>92</v>
      </c>
      <c r="B13" s="50">
        <v>564</v>
      </c>
      <c r="C13" s="57">
        <v>343</v>
      </c>
      <c r="D13" s="111">
        <f t="shared" si="0"/>
        <v>60.815602836879435</v>
      </c>
      <c r="E13" s="57">
        <v>29</v>
      </c>
      <c r="F13" s="111">
        <f t="shared" si="1"/>
        <v>5.141843971631205</v>
      </c>
      <c r="G13" s="57">
        <v>11</v>
      </c>
      <c r="H13" s="111">
        <f t="shared" si="2"/>
        <v>1.950354609929078</v>
      </c>
      <c r="I13" s="57">
        <v>39</v>
      </c>
      <c r="J13" s="111">
        <f t="shared" si="3"/>
        <v>6.914893617021277</v>
      </c>
      <c r="K13" s="57">
        <v>149</v>
      </c>
      <c r="L13" s="111">
        <f t="shared" si="4"/>
        <v>26.418439716312058</v>
      </c>
      <c r="M13" s="221">
        <v>1021</v>
      </c>
    </row>
    <row r="14" spans="1:13" ht="30" customHeight="1">
      <c r="A14" s="101" t="s">
        <v>89</v>
      </c>
      <c r="B14" s="50">
        <v>381</v>
      </c>
      <c r="C14" s="57">
        <v>199</v>
      </c>
      <c r="D14" s="111">
        <f t="shared" si="0"/>
        <v>52.23097112860893</v>
      </c>
      <c r="E14" s="57">
        <v>32</v>
      </c>
      <c r="F14" s="111">
        <f t="shared" si="1"/>
        <v>8.398950131233596</v>
      </c>
      <c r="G14" s="57">
        <v>19</v>
      </c>
      <c r="H14" s="111">
        <f t="shared" si="2"/>
        <v>4.986876640419948</v>
      </c>
      <c r="I14" s="57">
        <v>36</v>
      </c>
      <c r="J14" s="111">
        <f t="shared" si="3"/>
        <v>9.448818897637794</v>
      </c>
      <c r="K14" s="57">
        <v>97</v>
      </c>
      <c r="L14" s="111">
        <f t="shared" si="4"/>
        <v>25.45931758530184</v>
      </c>
      <c r="M14" s="221">
        <v>534</v>
      </c>
    </row>
    <row r="15" spans="1:13" ht="30" customHeight="1" thickBot="1">
      <c r="A15" s="102" t="s">
        <v>90</v>
      </c>
      <c r="B15" s="223">
        <v>3</v>
      </c>
      <c r="C15" s="58">
        <v>1</v>
      </c>
      <c r="D15" s="110">
        <f>C15/B15*100</f>
        <v>33.33333333333333</v>
      </c>
      <c r="E15" s="113">
        <v>1</v>
      </c>
      <c r="F15" s="199">
        <f t="shared" si="1"/>
        <v>33.33333333333333</v>
      </c>
      <c r="G15" s="113">
        <v>0</v>
      </c>
      <c r="H15" s="229" t="s">
        <v>163</v>
      </c>
      <c r="I15" s="113">
        <v>1</v>
      </c>
      <c r="J15" s="110">
        <f>I15/B15*100</f>
        <v>33.33333333333333</v>
      </c>
      <c r="K15" s="113">
        <v>2</v>
      </c>
      <c r="L15" s="110">
        <f>K15/B15*100</f>
        <v>66.66666666666666</v>
      </c>
      <c r="M15" s="225">
        <v>8</v>
      </c>
    </row>
    <row r="16" spans="2:13" ht="16.5" customHeight="1" thickTop="1">
      <c r="B16" s="218"/>
      <c r="M16" s="218"/>
    </row>
    <row r="17" ht="16.5" customHeight="1"/>
    <row r="18" ht="16.5" customHeight="1"/>
    <row r="19" ht="16.5" customHeight="1"/>
    <row r="20" ht="16.5" customHeight="1"/>
    <row r="21" ht="16.5" customHeight="1"/>
    <row r="22" ht="16.5" customHeight="1"/>
    <row r="23" ht="16.5" customHeight="1"/>
    <row r="24" ht="16.5" customHeight="1"/>
    <row r="25" ht="12.75">
      <c r="N25" s="1"/>
    </row>
    <row r="26" spans="1:14" ht="12.75">
      <c r="A26" s="1"/>
      <c r="B26" s="1"/>
      <c r="C26" s="1"/>
      <c r="D26" s="1"/>
      <c r="E26" s="1"/>
      <c r="F26" s="1"/>
      <c r="G26" s="1"/>
      <c r="H26" s="1"/>
      <c r="I26" s="1"/>
      <c r="J26" s="1"/>
      <c r="K26" s="1"/>
      <c r="L26" s="1"/>
      <c r="M26" s="1"/>
      <c r="N26" s="1"/>
    </row>
    <row r="27" spans="1:14" ht="12.75">
      <c r="A27" s="1"/>
      <c r="B27" s="1"/>
      <c r="C27" s="1"/>
      <c r="D27" s="1"/>
      <c r="E27" s="1"/>
      <c r="F27" s="1"/>
      <c r="G27" s="1"/>
      <c r="H27" s="1"/>
      <c r="I27" s="1"/>
      <c r="J27" s="1"/>
      <c r="K27" s="1"/>
      <c r="L27" s="1"/>
      <c r="M27" s="1"/>
      <c r="N27" s="1"/>
    </row>
    <row r="28" spans="1:14" ht="12.75">
      <c r="A28" s="1"/>
      <c r="B28" s="1"/>
      <c r="C28" s="1"/>
      <c r="D28" s="1"/>
      <c r="E28" s="1"/>
      <c r="F28" s="1"/>
      <c r="G28" s="1"/>
      <c r="H28" s="1"/>
      <c r="I28" s="1"/>
      <c r="J28" s="1"/>
      <c r="K28" s="1"/>
      <c r="L28" s="1"/>
      <c r="M28" s="1"/>
      <c r="N28" s="1"/>
    </row>
    <row r="29" spans="1:14" ht="12.75">
      <c r="A29" s="1"/>
      <c r="B29" s="1"/>
      <c r="C29" s="1"/>
      <c r="D29" s="1"/>
      <c r="E29" s="1"/>
      <c r="F29" s="1"/>
      <c r="G29" s="1"/>
      <c r="H29" s="1"/>
      <c r="I29" s="1"/>
      <c r="J29" s="1"/>
      <c r="K29" s="1"/>
      <c r="L29" s="1"/>
      <c r="M29" s="1"/>
      <c r="N29" s="1"/>
    </row>
    <row r="30" spans="1:14" ht="12.75">
      <c r="A30" s="1"/>
      <c r="B30" s="1"/>
      <c r="C30" s="1"/>
      <c r="D30" s="1"/>
      <c r="E30" s="1"/>
      <c r="F30" s="1"/>
      <c r="G30" s="1"/>
      <c r="H30" s="1"/>
      <c r="I30" s="1"/>
      <c r="J30" s="1"/>
      <c r="K30" s="1"/>
      <c r="L30" s="1"/>
      <c r="M30" s="1"/>
      <c r="N30" s="1"/>
    </row>
    <row r="31" spans="1:14" ht="12.75">
      <c r="A31" s="1"/>
      <c r="B31" s="1"/>
      <c r="C31" s="1"/>
      <c r="D31" s="1"/>
      <c r="E31" s="1"/>
      <c r="F31" s="1"/>
      <c r="G31" s="1"/>
      <c r="H31" s="1"/>
      <c r="I31" s="1"/>
      <c r="J31" s="1"/>
      <c r="K31" s="1"/>
      <c r="L31" s="1"/>
      <c r="M31" s="1"/>
      <c r="N31" s="1"/>
    </row>
    <row r="32" spans="1:14" ht="12.75">
      <c r="A32" s="1"/>
      <c r="B32" s="1"/>
      <c r="C32" s="1"/>
      <c r="D32" s="1"/>
      <c r="E32" s="1"/>
      <c r="F32" s="1"/>
      <c r="G32" s="1"/>
      <c r="H32" s="1"/>
      <c r="I32" s="1"/>
      <c r="J32" s="1"/>
      <c r="K32" s="1"/>
      <c r="L32" s="1"/>
      <c r="M32" s="1"/>
      <c r="N32" s="1"/>
    </row>
    <row r="33" spans="1:14" ht="12.75">
      <c r="A33" s="1"/>
      <c r="B33" s="1"/>
      <c r="C33" s="1"/>
      <c r="D33" s="1"/>
      <c r="E33" s="1"/>
      <c r="F33" s="1"/>
      <c r="G33" s="1"/>
      <c r="H33" s="1"/>
      <c r="I33" s="1"/>
      <c r="J33" s="1"/>
      <c r="K33" s="1"/>
      <c r="L33" s="1"/>
      <c r="M33" s="1"/>
      <c r="N33" s="1"/>
    </row>
    <row r="34" spans="1:13" ht="12.75">
      <c r="A34" s="1"/>
      <c r="B34" s="1"/>
      <c r="C34" s="1"/>
      <c r="D34" s="1"/>
      <c r="E34" s="1"/>
      <c r="F34" s="1"/>
      <c r="G34" s="1"/>
      <c r="H34" s="1"/>
      <c r="I34" s="1"/>
      <c r="J34" s="1"/>
      <c r="K34" s="1"/>
      <c r="L34" s="1"/>
      <c r="M34" s="1"/>
    </row>
  </sheetData>
  <mergeCells count="13">
    <mergeCell ref="A2:M2"/>
    <mergeCell ref="A3:M3"/>
    <mergeCell ref="A1:M1"/>
    <mergeCell ref="A4:M4"/>
    <mergeCell ref="A5:A7"/>
    <mergeCell ref="B5:B7"/>
    <mergeCell ref="C5:L5"/>
    <mergeCell ref="M5:M7"/>
    <mergeCell ref="C6:D6"/>
    <mergeCell ref="E6:F6"/>
    <mergeCell ref="G6:H6"/>
    <mergeCell ref="I6:J6"/>
    <mergeCell ref="K6:L6"/>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codeName="List9">
    <pageSetUpPr fitToPage="1"/>
  </sheetPr>
  <dimension ref="A1:N34"/>
  <sheetViews>
    <sheetView showGridLines="0" tabSelected="1" zoomScaleSheetLayoutView="100" workbookViewId="0" topLeftCell="A1">
      <selection activeCell="P33" sqref="P33"/>
    </sheetView>
  </sheetViews>
  <sheetFormatPr defaultColWidth="9.140625" defaultRowHeight="12.75"/>
  <cols>
    <col min="1" max="1" width="30.7109375" style="0" customWidth="1"/>
    <col min="2" max="13" width="8.7109375" style="0" customWidth="1"/>
  </cols>
  <sheetData>
    <row r="1" spans="1:13" ht="19.5" customHeight="1">
      <c r="A1" s="241" t="s">
        <v>170</v>
      </c>
      <c r="B1" s="239"/>
      <c r="C1" s="239"/>
      <c r="D1" s="239"/>
      <c r="E1" s="239"/>
      <c r="F1" s="239"/>
      <c r="G1" s="239"/>
      <c r="H1" s="239"/>
      <c r="I1" s="239"/>
      <c r="J1" s="239"/>
      <c r="K1" s="239"/>
      <c r="L1" s="239"/>
      <c r="M1" s="239"/>
    </row>
    <row r="2" spans="1:13" ht="19.5" customHeight="1">
      <c r="A2" s="241" t="s">
        <v>184</v>
      </c>
      <c r="B2" s="241"/>
      <c r="C2" s="241"/>
      <c r="D2" s="241"/>
      <c r="E2" s="241"/>
      <c r="F2" s="241"/>
      <c r="G2" s="241"/>
      <c r="H2" s="241"/>
      <c r="I2" s="241"/>
      <c r="J2" s="241"/>
      <c r="K2" s="241"/>
      <c r="L2" s="241"/>
      <c r="M2" s="241"/>
    </row>
    <row r="3" ht="19.5" customHeight="1"/>
    <row r="4" spans="1:13" ht="19.5" customHeight="1" thickBot="1">
      <c r="A4" s="272" t="s">
        <v>49</v>
      </c>
      <c r="B4" s="272"/>
      <c r="C4" s="272"/>
      <c r="D4" s="272"/>
      <c r="E4" s="272"/>
      <c r="F4" s="272"/>
      <c r="G4" s="272"/>
      <c r="H4" s="272"/>
      <c r="I4" s="272"/>
      <c r="J4" s="272"/>
      <c r="K4" s="272"/>
      <c r="L4" s="272"/>
      <c r="M4" s="272"/>
    </row>
    <row r="5" spans="1:13" ht="16.5" customHeight="1" thickTop="1">
      <c r="A5" s="265" t="s">
        <v>40</v>
      </c>
      <c r="B5" s="267" t="s">
        <v>41</v>
      </c>
      <c r="C5" s="269" t="s">
        <v>42</v>
      </c>
      <c r="D5" s="269"/>
      <c r="E5" s="269"/>
      <c r="F5" s="269"/>
      <c r="G5" s="269"/>
      <c r="H5" s="269"/>
      <c r="I5" s="269"/>
      <c r="J5" s="269"/>
      <c r="K5" s="269"/>
      <c r="L5" s="269"/>
      <c r="M5" s="244" t="s">
        <v>43</v>
      </c>
    </row>
    <row r="6" spans="1:13" ht="27" customHeight="1">
      <c r="A6" s="242"/>
      <c r="B6" s="243"/>
      <c r="C6" s="240" t="s">
        <v>36</v>
      </c>
      <c r="D6" s="240"/>
      <c r="E6" s="240" t="s">
        <v>38</v>
      </c>
      <c r="F6" s="240"/>
      <c r="G6" s="240" t="s">
        <v>37</v>
      </c>
      <c r="H6" s="240"/>
      <c r="I6" s="240" t="s">
        <v>44</v>
      </c>
      <c r="J6" s="240"/>
      <c r="K6" s="240" t="s">
        <v>45</v>
      </c>
      <c r="L6" s="240"/>
      <c r="M6" s="245"/>
    </row>
    <row r="7" spans="1:13" ht="27" customHeight="1" thickBot="1">
      <c r="A7" s="266"/>
      <c r="B7" s="268"/>
      <c r="C7" s="27" t="s">
        <v>46</v>
      </c>
      <c r="D7" s="27" t="s">
        <v>39</v>
      </c>
      <c r="E7" s="27" t="s">
        <v>46</v>
      </c>
      <c r="F7" s="27" t="s">
        <v>39</v>
      </c>
      <c r="G7" s="27" t="s">
        <v>46</v>
      </c>
      <c r="H7" s="27" t="s">
        <v>39</v>
      </c>
      <c r="I7" s="27" t="s">
        <v>46</v>
      </c>
      <c r="J7" s="27" t="s">
        <v>39</v>
      </c>
      <c r="K7" s="27" t="s">
        <v>46</v>
      </c>
      <c r="L7" s="27" t="s">
        <v>39</v>
      </c>
      <c r="M7" s="246"/>
    </row>
    <row r="8" spans="1:13" ht="30" customHeight="1" thickTop="1">
      <c r="A8" s="98" t="s">
        <v>86</v>
      </c>
      <c r="B8" s="50">
        <v>1532</v>
      </c>
      <c r="C8" s="55">
        <v>804</v>
      </c>
      <c r="D8" s="108">
        <f aca="true" t="shared" si="0" ref="D8:D14">C8/B8*100</f>
        <v>52.48041775456919</v>
      </c>
      <c r="E8" s="55">
        <v>138</v>
      </c>
      <c r="F8" s="108">
        <f aca="true" t="shared" si="1" ref="F8:F14">E8/B8*100</f>
        <v>9.007832898172325</v>
      </c>
      <c r="G8" s="55">
        <v>67</v>
      </c>
      <c r="H8" s="108">
        <f aca="true" t="shared" si="2" ref="H8:H14">G8/B8*100</f>
        <v>4.3733681462141</v>
      </c>
      <c r="I8" s="55">
        <v>96</v>
      </c>
      <c r="J8" s="108">
        <f aca="true" t="shared" si="3" ref="J8:J14">I8/B8*100</f>
        <v>6.266318537859007</v>
      </c>
      <c r="K8" s="55">
        <v>427</v>
      </c>
      <c r="L8" s="108">
        <f aca="true" t="shared" si="4" ref="L8:L14">K8/B8*100</f>
        <v>27.872062663185375</v>
      </c>
      <c r="M8" s="224">
        <v>1900</v>
      </c>
    </row>
    <row r="9" spans="1:13" ht="30" customHeight="1">
      <c r="A9" s="99" t="s">
        <v>87</v>
      </c>
      <c r="B9" s="50">
        <v>292</v>
      </c>
      <c r="C9" s="57">
        <v>89</v>
      </c>
      <c r="D9" s="111">
        <f t="shared" si="0"/>
        <v>30.47945205479452</v>
      </c>
      <c r="E9" s="57">
        <v>89</v>
      </c>
      <c r="F9" s="111">
        <f t="shared" si="1"/>
        <v>30.47945205479452</v>
      </c>
      <c r="G9" s="57">
        <v>14</v>
      </c>
      <c r="H9" s="111">
        <f t="shared" si="2"/>
        <v>4.794520547945205</v>
      </c>
      <c r="I9" s="57">
        <v>82</v>
      </c>
      <c r="J9" s="111">
        <f t="shared" si="3"/>
        <v>28.08219178082192</v>
      </c>
      <c r="K9" s="57">
        <v>34</v>
      </c>
      <c r="L9" s="111">
        <f t="shared" si="4"/>
        <v>11.643835616438356</v>
      </c>
      <c r="M9" s="221">
        <v>423</v>
      </c>
    </row>
    <row r="10" spans="1:13" ht="30" customHeight="1">
      <c r="A10" s="99" t="s">
        <v>88</v>
      </c>
      <c r="B10" s="50">
        <v>546</v>
      </c>
      <c r="C10" s="57">
        <v>214</v>
      </c>
      <c r="D10" s="111">
        <f t="shared" si="0"/>
        <v>39.1941391941392</v>
      </c>
      <c r="E10" s="57">
        <v>81</v>
      </c>
      <c r="F10" s="111">
        <f t="shared" si="1"/>
        <v>14.835164835164836</v>
      </c>
      <c r="G10" s="57">
        <v>68</v>
      </c>
      <c r="H10" s="111">
        <f t="shared" si="2"/>
        <v>12.454212454212454</v>
      </c>
      <c r="I10" s="57">
        <v>157</v>
      </c>
      <c r="J10" s="111">
        <f t="shared" si="3"/>
        <v>28.754578754578752</v>
      </c>
      <c r="K10" s="57">
        <v>43</v>
      </c>
      <c r="L10" s="111">
        <f t="shared" si="4"/>
        <v>7.875457875457875</v>
      </c>
      <c r="M10" s="221">
        <v>586</v>
      </c>
    </row>
    <row r="11" spans="1:13" ht="30" customHeight="1">
      <c r="A11" s="99" t="s">
        <v>94</v>
      </c>
      <c r="B11" s="50">
        <v>3412</v>
      </c>
      <c r="C11" s="57">
        <v>1889</v>
      </c>
      <c r="D11" s="111">
        <f t="shared" si="0"/>
        <v>55.36342321219227</v>
      </c>
      <c r="E11" s="57">
        <v>466</v>
      </c>
      <c r="F11" s="111">
        <f t="shared" si="1"/>
        <v>13.657678780773741</v>
      </c>
      <c r="G11" s="57">
        <v>129</v>
      </c>
      <c r="H11" s="111">
        <f t="shared" si="2"/>
        <v>3.7807737397420866</v>
      </c>
      <c r="I11" s="57">
        <v>386</v>
      </c>
      <c r="J11" s="111">
        <f t="shared" si="3"/>
        <v>11.313012895662368</v>
      </c>
      <c r="K11" s="57">
        <v>594</v>
      </c>
      <c r="L11" s="111">
        <f t="shared" si="4"/>
        <v>17.409144196951935</v>
      </c>
      <c r="M11" s="221">
        <v>5251</v>
      </c>
    </row>
    <row r="12" spans="1:13" ht="30" customHeight="1">
      <c r="A12" s="99" t="s">
        <v>91</v>
      </c>
      <c r="B12" s="50">
        <v>431</v>
      </c>
      <c r="C12" s="57">
        <v>181</v>
      </c>
      <c r="D12" s="111">
        <f t="shared" si="0"/>
        <v>41.9953596287703</v>
      </c>
      <c r="E12" s="57">
        <v>26</v>
      </c>
      <c r="F12" s="111">
        <f t="shared" si="1"/>
        <v>6.0324825986078885</v>
      </c>
      <c r="G12" s="57">
        <v>37</v>
      </c>
      <c r="H12" s="111">
        <f t="shared" si="2"/>
        <v>8.584686774941995</v>
      </c>
      <c r="I12" s="57">
        <v>103</v>
      </c>
      <c r="J12" s="111">
        <f t="shared" si="3"/>
        <v>23.897911832946637</v>
      </c>
      <c r="K12" s="57">
        <v>88</v>
      </c>
      <c r="L12" s="111">
        <f t="shared" si="4"/>
        <v>20.417633410672853</v>
      </c>
      <c r="M12" s="221">
        <v>1170</v>
      </c>
    </row>
    <row r="13" spans="1:13" ht="30" customHeight="1">
      <c r="A13" s="100" t="s">
        <v>92</v>
      </c>
      <c r="B13" s="50">
        <v>217</v>
      </c>
      <c r="C13" s="57">
        <v>78</v>
      </c>
      <c r="D13" s="111">
        <f t="shared" si="0"/>
        <v>35.944700460829495</v>
      </c>
      <c r="E13" s="57">
        <v>53</v>
      </c>
      <c r="F13" s="111">
        <f t="shared" si="1"/>
        <v>24.42396313364055</v>
      </c>
      <c r="G13" s="57">
        <v>13</v>
      </c>
      <c r="H13" s="111">
        <f t="shared" si="2"/>
        <v>5.990783410138248</v>
      </c>
      <c r="I13" s="57">
        <v>37</v>
      </c>
      <c r="J13" s="111">
        <f t="shared" si="3"/>
        <v>17.050691244239633</v>
      </c>
      <c r="K13" s="57">
        <v>44</v>
      </c>
      <c r="L13" s="111">
        <f t="shared" si="4"/>
        <v>20.276497695852534</v>
      </c>
      <c r="M13" s="221">
        <v>330</v>
      </c>
    </row>
    <row r="14" spans="1:13" ht="30" customHeight="1">
      <c r="A14" s="101" t="s">
        <v>89</v>
      </c>
      <c r="B14" s="50">
        <v>454</v>
      </c>
      <c r="C14" s="57">
        <v>242</v>
      </c>
      <c r="D14" s="111">
        <f t="shared" si="0"/>
        <v>53.30396475770925</v>
      </c>
      <c r="E14" s="57">
        <v>52</v>
      </c>
      <c r="F14" s="111">
        <f t="shared" si="1"/>
        <v>11.45374449339207</v>
      </c>
      <c r="G14" s="57">
        <v>23</v>
      </c>
      <c r="H14" s="111">
        <f t="shared" si="2"/>
        <v>5.066079295154185</v>
      </c>
      <c r="I14" s="57">
        <v>38</v>
      </c>
      <c r="J14" s="111">
        <f t="shared" si="3"/>
        <v>8.370044052863436</v>
      </c>
      <c r="K14" s="57">
        <v>106</v>
      </c>
      <c r="L14" s="111">
        <f t="shared" si="4"/>
        <v>23.348017621145374</v>
      </c>
      <c r="M14" s="221">
        <v>609</v>
      </c>
    </row>
    <row r="15" spans="1:13" ht="30" customHeight="1" thickBot="1">
      <c r="A15" s="102" t="s">
        <v>90</v>
      </c>
      <c r="B15" s="217">
        <v>0</v>
      </c>
      <c r="C15" s="58">
        <v>0</v>
      </c>
      <c r="D15" s="228" t="s">
        <v>163</v>
      </c>
      <c r="E15" s="58">
        <v>0</v>
      </c>
      <c r="F15" s="229" t="s">
        <v>163</v>
      </c>
      <c r="G15" s="58">
        <v>0</v>
      </c>
      <c r="H15" s="229" t="s">
        <v>163</v>
      </c>
      <c r="I15" s="58">
        <v>0</v>
      </c>
      <c r="J15" s="228" t="s">
        <v>163</v>
      </c>
      <c r="K15" s="58">
        <v>0</v>
      </c>
      <c r="L15" s="229" t="s">
        <v>163</v>
      </c>
      <c r="M15" s="226">
        <v>0</v>
      </c>
    </row>
    <row r="16" spans="4:10" ht="16.5" customHeight="1" thickTop="1">
      <c r="D16" s="218"/>
      <c r="J16" s="218"/>
    </row>
    <row r="17" ht="16.5" customHeight="1"/>
    <row r="18" ht="16.5" customHeight="1"/>
    <row r="19" ht="16.5" customHeight="1"/>
    <row r="20" ht="16.5" customHeight="1"/>
    <row r="21" ht="16.5" customHeight="1"/>
    <row r="22" ht="16.5" customHeight="1"/>
    <row r="23" ht="16.5" customHeight="1"/>
    <row r="24" ht="16.5" customHeight="1"/>
    <row r="25" ht="12.75">
      <c r="N25" s="1"/>
    </row>
    <row r="26" spans="1:14" ht="12.75">
      <c r="A26" s="1"/>
      <c r="B26" s="1"/>
      <c r="C26" s="1"/>
      <c r="D26" s="1"/>
      <c r="E26" s="1"/>
      <c r="F26" s="1"/>
      <c r="G26" s="1"/>
      <c r="H26" s="1"/>
      <c r="I26" s="1"/>
      <c r="J26" s="1"/>
      <c r="K26" s="1"/>
      <c r="L26" s="1"/>
      <c r="M26" s="1"/>
      <c r="N26" s="1"/>
    </row>
    <row r="27" spans="1:14" ht="12.75">
      <c r="A27" s="1"/>
      <c r="B27" s="1"/>
      <c r="C27" s="1"/>
      <c r="D27" s="1"/>
      <c r="E27" s="1"/>
      <c r="F27" s="1"/>
      <c r="G27" s="1"/>
      <c r="H27" s="1"/>
      <c r="I27" s="1"/>
      <c r="J27" s="1"/>
      <c r="K27" s="1"/>
      <c r="L27" s="1"/>
      <c r="M27" s="1"/>
      <c r="N27" s="1"/>
    </row>
    <row r="28" spans="1:14" ht="12.75">
      <c r="A28" s="1"/>
      <c r="B28" s="1"/>
      <c r="C28" s="1"/>
      <c r="D28" s="1"/>
      <c r="E28" s="1"/>
      <c r="F28" s="1"/>
      <c r="G28" s="1"/>
      <c r="H28" s="1"/>
      <c r="I28" s="1"/>
      <c r="J28" s="1"/>
      <c r="K28" s="1"/>
      <c r="L28" s="1"/>
      <c r="M28" s="1"/>
      <c r="N28" s="1"/>
    </row>
    <row r="29" spans="1:14" ht="12.75">
      <c r="A29" s="1"/>
      <c r="B29" s="1"/>
      <c r="C29" s="1"/>
      <c r="D29" s="1"/>
      <c r="E29" s="1"/>
      <c r="F29" s="1"/>
      <c r="G29" s="1"/>
      <c r="H29" s="1"/>
      <c r="I29" s="1"/>
      <c r="J29" s="1"/>
      <c r="K29" s="1"/>
      <c r="L29" s="1"/>
      <c r="M29" s="1"/>
      <c r="N29" s="1"/>
    </row>
    <row r="30" spans="1:14" ht="12.75">
      <c r="A30" s="1"/>
      <c r="B30" s="1"/>
      <c r="C30" s="1"/>
      <c r="D30" s="1"/>
      <c r="E30" s="1"/>
      <c r="F30" s="1"/>
      <c r="G30" s="1"/>
      <c r="H30" s="1"/>
      <c r="I30" s="1"/>
      <c r="J30" s="1"/>
      <c r="K30" s="1"/>
      <c r="L30" s="1"/>
      <c r="M30" s="1"/>
      <c r="N30" s="1"/>
    </row>
    <row r="31" spans="1:14" ht="12.75">
      <c r="A31" s="1"/>
      <c r="B31" s="1"/>
      <c r="C31" s="1"/>
      <c r="D31" s="1"/>
      <c r="E31" s="1"/>
      <c r="F31" s="1"/>
      <c r="G31" s="1"/>
      <c r="H31" s="1"/>
      <c r="I31" s="1"/>
      <c r="J31" s="1"/>
      <c r="K31" s="1"/>
      <c r="L31" s="1"/>
      <c r="M31" s="1"/>
      <c r="N31" s="1"/>
    </row>
    <row r="32" spans="1:14" ht="12.75">
      <c r="A32" s="1"/>
      <c r="B32" s="1"/>
      <c r="C32" s="1"/>
      <c r="D32" s="1"/>
      <c r="E32" s="1"/>
      <c r="F32" s="1"/>
      <c r="G32" s="1"/>
      <c r="H32" s="1"/>
      <c r="I32" s="1"/>
      <c r="J32" s="1"/>
      <c r="K32" s="1"/>
      <c r="L32" s="1"/>
      <c r="M32" s="1"/>
      <c r="N32" s="1"/>
    </row>
    <row r="33" spans="1:14" ht="12.75">
      <c r="A33" s="1"/>
      <c r="B33" s="1"/>
      <c r="C33" s="1"/>
      <c r="D33" s="1"/>
      <c r="E33" s="1"/>
      <c r="F33" s="1"/>
      <c r="G33" s="1"/>
      <c r="H33" s="1"/>
      <c r="I33" s="1"/>
      <c r="J33" s="1"/>
      <c r="K33" s="1"/>
      <c r="L33" s="1"/>
      <c r="M33" s="1"/>
      <c r="N33" s="1"/>
    </row>
    <row r="34" spans="1:13" ht="12.75">
      <c r="A34" s="1"/>
      <c r="B34" s="1"/>
      <c r="C34" s="1"/>
      <c r="D34" s="1"/>
      <c r="E34" s="1"/>
      <c r="F34" s="1"/>
      <c r="G34" s="1"/>
      <c r="H34" s="1"/>
      <c r="I34" s="1"/>
      <c r="J34" s="1"/>
      <c r="K34" s="1"/>
      <c r="L34" s="1"/>
      <c r="M34" s="1"/>
    </row>
  </sheetData>
  <mergeCells count="12">
    <mergeCell ref="A1:M1"/>
    <mergeCell ref="A5:A7"/>
    <mergeCell ref="B5:B7"/>
    <mergeCell ref="C5:L5"/>
    <mergeCell ref="M5:M7"/>
    <mergeCell ref="C6:D6"/>
    <mergeCell ref="E6:F6"/>
    <mergeCell ref="G6:H6"/>
    <mergeCell ref="I6:J6"/>
    <mergeCell ref="K6:L6"/>
    <mergeCell ref="A2:M2"/>
    <mergeCell ref="A4:M4"/>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Bihun</dc:creator>
  <cp:keywords/>
  <dc:description/>
  <cp:lastModifiedBy>marian.varga</cp:lastModifiedBy>
  <cp:lastPrinted>2008-06-24T11:57:14Z</cp:lastPrinted>
  <dcterms:created xsi:type="dcterms:W3CDTF">2005-03-17T10:35:27Z</dcterms:created>
  <dcterms:modified xsi:type="dcterms:W3CDTF">2008-06-24T11:57:22Z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1051</vt:i4>
  </property>
</Properties>
</file>