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05" yWindow="65386" windowWidth="15975" windowHeight="5880" tabRatio="709" activeTab="0"/>
  </bookViews>
  <sheets>
    <sheet name="Komentár" sheetId="1" r:id="rId1"/>
    <sheet name="Vysvetlivky" sheetId="2" r:id="rId2"/>
    <sheet name="PR-agenda OR(BA-TN)s.195" sheetId="3" r:id="rId3"/>
    <sheet name="PR-agenda OR(NR-BB)s.196" sheetId="4" r:id="rId4"/>
    <sheet name="PR-agenda OR(PO-KE)s.197" sheetId="5" r:id="rId5"/>
    <sheet name="SR s.198" sheetId="6" r:id="rId6"/>
    <sheet name="Nre s.199" sheetId="7" r:id="rId7"/>
    <sheet name="Re s.200" sheetId="8" r:id="rId8"/>
    <sheet name="Nsre s.201" sheetId="9" r:id="rId9"/>
    <sheet name="Exre s.202" sheetId="10" r:id="rId10"/>
    <sheet name="Vym s.203" sheetId="11" r:id="rId11"/>
    <sheet name="Zpz s.204" sheetId="12" r:id="rId12"/>
    <sheet name="Pok s.205" sheetId="13" r:id="rId13"/>
  </sheets>
  <definedNames>
    <definedName name="_xlnm.Print_Area" localSheetId="9">'Exre s.202'!$A$1:$K$17</definedName>
    <definedName name="_xlnm.Print_Area" localSheetId="0">'Komentár'!$A$1:$A$72</definedName>
    <definedName name="_xlnm.Print_Area" localSheetId="6">'Nre s.199'!$A$1:$K$17</definedName>
    <definedName name="_xlnm.Print_Area" localSheetId="8">'Nsre s.201'!$A$1:$K$17</definedName>
    <definedName name="_xlnm.Print_Area" localSheetId="12">'Pok s.205'!$A$1:$K$14</definedName>
    <definedName name="_xlnm.Print_Area" localSheetId="2">'PR-agenda OR(BA-TN)s.195'!$A$1:$M$24</definedName>
    <definedName name="_xlnm.Print_Area" localSheetId="3">'PR-agenda OR(NR-BB)s.196'!$A$1:$M$24</definedName>
    <definedName name="_xlnm.Print_Area" localSheetId="4">'PR-agenda OR(PO-KE)s.197'!$A$1:$M$19</definedName>
    <definedName name="_xlnm.Print_Area" localSheetId="7">'Re s.200'!$A$1:$K$17</definedName>
    <definedName name="_xlnm.Print_Area" localSheetId="5">'SR s.198'!$A$1:$J$11</definedName>
    <definedName name="_xlnm.Print_Area" localSheetId="10">'Vym s.203'!$A$1:$K$12</definedName>
    <definedName name="_xlnm.Print_Area" localSheetId="1">'Vysvetlivky'!$A$1:$C$31</definedName>
    <definedName name="_xlnm.Print_Area" localSheetId="11">'Zpz s.204'!$A$1:$K$13</definedName>
  </definedNames>
  <calcPr fullCalcOnLoad="1"/>
</workbook>
</file>

<file path=xl/sharedStrings.xml><?xml version="1.0" encoding="utf-8"?>
<sst xmlns="http://schemas.openxmlformats.org/spreadsheetml/2006/main" count="387" uniqueCount="134">
  <si>
    <t>Kraj</t>
  </si>
  <si>
    <t>Rok</t>
  </si>
  <si>
    <t>Podania     a zápisy</t>
  </si>
  <si>
    <t>Výpisy, úradné odpisy a potvrdenia</t>
  </si>
  <si>
    <t xml:space="preserve">Počet subjektov zapísaných v jednotlivých oddieloch registrovej knihy k 31.12. </t>
  </si>
  <si>
    <t>Pš</t>
  </si>
  <si>
    <t>Sa</t>
  </si>
  <si>
    <t>S.r.o.</t>
  </si>
  <si>
    <t>Sr</t>
  </si>
  <si>
    <t>Firm.</t>
  </si>
  <si>
    <t>Dr</t>
  </si>
  <si>
    <t>Po</t>
  </si>
  <si>
    <t>Pn</t>
  </si>
  <si>
    <t>Nv</t>
  </si>
  <si>
    <t>BA</t>
  </si>
  <si>
    <t>X</t>
  </si>
  <si>
    <t>TT</t>
  </si>
  <si>
    <t>TN</t>
  </si>
  <si>
    <t>SR</t>
  </si>
  <si>
    <t>NR</t>
  </si>
  <si>
    <t>ZA</t>
  </si>
  <si>
    <t>BB</t>
  </si>
  <si>
    <t>PO</t>
  </si>
  <si>
    <t>KE</t>
  </si>
  <si>
    <t>Slovenská republika</t>
  </si>
  <si>
    <t>Register</t>
  </si>
  <si>
    <t>S p o l u</t>
  </si>
  <si>
    <t>Re</t>
  </si>
  <si>
    <t>Nre</t>
  </si>
  <si>
    <t>Nsre</t>
  </si>
  <si>
    <t>Exre</t>
  </si>
  <si>
    <t>Vym</t>
  </si>
  <si>
    <t>Zpz</t>
  </si>
  <si>
    <t>Pok</t>
  </si>
  <si>
    <t>Nápady</t>
  </si>
  <si>
    <t>Vybavené</t>
  </si>
  <si>
    <t xml:space="preserve"> </t>
  </si>
  <si>
    <t>Registrový súd</t>
  </si>
  <si>
    <t>OS                 Blava I</t>
  </si>
  <si>
    <t>OS                          Trnava</t>
  </si>
  <si>
    <t>OS                 Trenčín</t>
  </si>
  <si>
    <t>OS                 Nitra</t>
  </si>
  <si>
    <t>OS                  Žilina</t>
  </si>
  <si>
    <t>OS                        B.Bystrica</t>
  </si>
  <si>
    <t>OS                         Prešov</t>
  </si>
  <si>
    <t>OS                        Košice I</t>
  </si>
  <si>
    <t>z toho</t>
  </si>
  <si>
    <t>prvozápisy</t>
  </si>
  <si>
    <t>zmeny</t>
  </si>
  <si>
    <t>výmazy</t>
  </si>
  <si>
    <t>skončené inak</t>
  </si>
  <si>
    <t>OS B.Bystrica</t>
  </si>
  <si>
    <t>z toho         vybavením</t>
  </si>
  <si>
    <t>udelením                           pokuty/sankcie</t>
  </si>
  <si>
    <t>neudelením                                                pokuty/sankcie</t>
  </si>
  <si>
    <r>
      <t xml:space="preserve">Register : </t>
    </r>
    <r>
      <rPr>
        <b/>
        <sz val="10"/>
        <rFont val="Arial"/>
        <family val="0"/>
      </rPr>
      <t xml:space="preserve"> Nre   </t>
    </r>
  </si>
  <si>
    <r>
      <t xml:space="preserve">Register : </t>
    </r>
    <r>
      <rPr>
        <b/>
        <sz val="10"/>
        <rFont val="Arial"/>
        <family val="2"/>
      </rPr>
      <t xml:space="preserve"> Re   </t>
    </r>
  </si>
  <si>
    <r>
      <t xml:space="preserve">Register : </t>
    </r>
    <r>
      <rPr>
        <b/>
        <sz val="10"/>
        <rFont val="Arial"/>
        <family val="0"/>
      </rPr>
      <t xml:space="preserve"> Nsre   </t>
    </r>
  </si>
  <si>
    <r>
      <t xml:space="preserve">Register : </t>
    </r>
    <r>
      <rPr>
        <b/>
        <sz val="10"/>
        <rFont val="Arial"/>
        <family val="0"/>
      </rPr>
      <t xml:space="preserve"> Exre   </t>
    </r>
  </si>
  <si>
    <r>
      <t xml:space="preserve">Register : </t>
    </r>
    <r>
      <rPr>
        <b/>
        <sz val="10"/>
        <rFont val="Arial"/>
        <family val="0"/>
      </rPr>
      <t xml:space="preserve"> Vym   </t>
    </r>
  </si>
  <si>
    <r>
      <t xml:space="preserve">Register : </t>
    </r>
    <r>
      <rPr>
        <b/>
        <sz val="10"/>
        <rFont val="Arial"/>
        <family val="0"/>
      </rPr>
      <t xml:space="preserve"> Zpz   </t>
    </r>
  </si>
  <si>
    <t xml:space="preserve">Registrová kniha  - Konania o pokute                                        </t>
  </si>
  <si>
    <t>PREHĽAD O AGENDE OBCHODNÉHO REGISTRA (2003 - 2007)</t>
  </si>
  <si>
    <t>PREHĽAD O AGENDE OBCHODNÉHO REGISTRA V ROKU 2007</t>
  </si>
  <si>
    <t>Nevybavené k 1.1.2007</t>
  </si>
  <si>
    <t>Nevybavené k 31.12.2007</t>
  </si>
  <si>
    <t>(registre Re, Nre, Nsre, Exre, Vym, Zpz, Pok,  spolu)</t>
  </si>
  <si>
    <t>Vysvetlivky:</t>
  </si>
  <si>
    <t>-</t>
  </si>
  <si>
    <t>Štátny podnik (zakladateľ ministerstvo)</t>
  </si>
  <si>
    <t>Spoločný podnik</t>
  </si>
  <si>
    <t>Akciová spoločnosť</t>
  </si>
  <si>
    <t xml:space="preserve">Hospodársky podnik spoločenskej organizácie </t>
  </si>
  <si>
    <t>S.r.o</t>
  </si>
  <si>
    <t>Spoločnosť s ručením obmedzeným</t>
  </si>
  <si>
    <t>Záujmové združenie</t>
  </si>
  <si>
    <t>Verejná obchodná spoločnosť</t>
  </si>
  <si>
    <t>Združený podnik</t>
  </si>
  <si>
    <t>Komanditná spoločnosť</t>
  </si>
  <si>
    <t>Národný podnik</t>
  </si>
  <si>
    <t>Firm</t>
  </si>
  <si>
    <t>Podnikateľ</t>
  </si>
  <si>
    <t>Národný výbor (Obecný podnik)</t>
  </si>
  <si>
    <t>JRD (od roku 1994 družstvá spolu)</t>
  </si>
  <si>
    <t>Prevádzkáreň pri NV</t>
  </si>
  <si>
    <t xml:space="preserve">zapisujú sa návrhy na zápis údajov do obchodného registra, návrhy na zápis zmeny zapísaných údajov do obchodného registra, </t>
  </si>
  <si>
    <t>návrhy na výmaz zapísaných údajov z obchodného registra</t>
  </si>
  <si>
    <t>zapisujú sa námietky proti odmietnutiu vykonania zápisu</t>
  </si>
  <si>
    <t>zapisujú sa tie námietky proti odmietnutiu vykonania zápisu z registra „Nre“, ktorým nebolo vyhovené</t>
  </si>
  <si>
    <t xml:space="preserve">zapisujú sa návrhy a podnety na začatie konania o zosúladení stavu zápisov v obchodnom registri so skutočným stavom </t>
  </si>
  <si>
    <t>zapisujú sa právoplatné rozhodnutia súdov, na základe ktorých súd vykonáva výmaz spoločnosti z obchodného registra</t>
  </si>
  <si>
    <t>register pre veci, ktoré napadli od 1.1.2004 do 31.1.2004</t>
  </si>
  <si>
    <t xml:space="preserve">zapisujú sa podnety, ktoré odôvodňujú postup v zmysle § 11 zákona č. 530/2003 Z. z. o obchodnom registri v platnom znení  </t>
  </si>
  <si>
    <t>(ukladanie pokút)</t>
  </si>
  <si>
    <t>Štatistické údaje zobrazené v tabuľke vyjadrujú vývoj agendy obchodného registra na registrových súdoch Slovenskej republiky k 31.12.2007. Údaje sú spracované podľa jednotlivých krajov a zachytávajú predovšetkým stav počtu doručených návrhov na registrové súdy a počet zapísaných subjektov – teda stav jednotlivých oddielov registrovej knihy. Na jednotlivých registrových súdoch bol stav agendy nasledovný:</t>
  </si>
  <si>
    <r>
      <t xml:space="preserve">Na </t>
    </r>
    <r>
      <rPr>
        <b/>
        <sz val="10"/>
        <rFont val="Arial"/>
        <family val="2"/>
      </rPr>
      <t>Okresný súd Bratislava I</t>
    </r>
    <r>
      <rPr>
        <sz val="10"/>
        <rFont val="Arial"/>
        <family val="2"/>
      </rPr>
      <t> bolo doručených celkovo 27 805 podaní. V registrovej knihe bolo k 31.12.2007 zapísaných celkovo 48 969 subjektov. Ku koncu roka neboli zaevidované na tomto súde v tzv. podnikovom registri žiadne neprispôsobené spoločnosti.</t>
    </r>
  </si>
  <si>
    <r>
      <t xml:space="preserve">Na </t>
    </r>
    <r>
      <rPr>
        <b/>
        <sz val="10"/>
        <rFont val="Arial"/>
        <family val="2"/>
      </rPr>
      <t xml:space="preserve">Okresný súd Trnava </t>
    </r>
    <r>
      <rPr>
        <sz val="10"/>
        <rFont val="Arial"/>
        <family val="2"/>
      </rPr>
      <t>bolo doručených celkovo 7 207 podaní. V registrovej knihe bolo k 31.12.2007 zapísaných celkovo 14 207 subjektov. Ku koncu roka neboli zaevidované na tomto súde v tzv. podnikovom registri žiadne neprispôsobené spoločnosti.</t>
    </r>
  </si>
  <si>
    <r>
      <t xml:space="preserve">Na </t>
    </r>
    <r>
      <rPr>
        <b/>
        <sz val="10"/>
        <rFont val="Arial"/>
        <family val="2"/>
      </rPr>
      <t>Okresný súd Trenčín</t>
    </r>
    <r>
      <rPr>
        <sz val="10"/>
        <rFont val="Arial"/>
        <family val="2"/>
      </rPr>
      <t xml:space="preserve"> bolo doručených celkovo 6 191 podaní. V registrovej knihe bolo k 31.12.2007 zapísaných celkovo 12 543 subjektov. Ku koncu roka neboli zaevidované na tomto súde v tzv. podnikovom registri žiadne neprispôsobené spoločnosti.</t>
    </r>
  </si>
  <si>
    <r>
      <t xml:space="preserve">Na </t>
    </r>
    <r>
      <rPr>
        <b/>
        <sz val="10"/>
        <rFont val="Arial"/>
        <family val="2"/>
      </rPr>
      <t>Okresný súd Nitra</t>
    </r>
    <r>
      <rPr>
        <sz val="10"/>
        <rFont val="Arial"/>
        <family val="2"/>
      </rPr>
      <t xml:space="preserve"> bolo doručených celkovo 7 073 podaní. V registrovej knihe bolo k 31.12.2007 zapísaných celkovo 12 534 subjektov. Neprispôsobených spoločností vedených v tzv. podnikovom registri bolo ku koncu roka na tomto súde 155.</t>
    </r>
  </si>
  <si>
    <r>
      <t xml:space="preserve">Na </t>
    </r>
    <r>
      <rPr>
        <b/>
        <sz val="10"/>
        <rFont val="Arial"/>
        <family val="2"/>
      </rPr>
      <t>Okresný súd Žilina</t>
    </r>
    <r>
      <rPr>
        <sz val="10"/>
        <rFont val="Arial"/>
        <family val="2"/>
      </rPr>
      <t xml:space="preserve"> bolo doručených celkovo 7 505 podaní. V registrovej knihe bolo k 31.12.2007 zapísaných celkovo 14 323 subjektov. Neprispôsobených spoločností vedených v tzv. podnikovom registri bolo ku koncu roka na tomto súde 7.</t>
    </r>
  </si>
  <si>
    <r>
      <t xml:space="preserve">Na </t>
    </r>
    <r>
      <rPr>
        <b/>
        <sz val="10"/>
        <rFont val="Arial"/>
        <family val="2"/>
      </rPr>
      <t xml:space="preserve">Okresný súd Banská Bystrica </t>
    </r>
    <r>
      <rPr>
        <sz val="10"/>
        <rFont val="Arial"/>
        <family val="2"/>
      </rPr>
      <t>bolo doručených celkovo 18 905 podaní. V registrovej knihe bolo k 31.12.2007 zapísaných celkovo 13 995 subjektov. Ku koncu roka neboli zaevidované na tomto súde v tzv. podnikovom registri žiadne neprispôsobené spoločnosti.</t>
    </r>
  </si>
  <si>
    <r>
      <t xml:space="preserve">Na </t>
    </r>
    <r>
      <rPr>
        <b/>
        <sz val="10"/>
        <rFont val="Arial"/>
        <family val="2"/>
      </rPr>
      <t>Okresný súd Prešov</t>
    </r>
    <r>
      <rPr>
        <sz val="10"/>
        <rFont val="Arial"/>
        <family val="2"/>
      </rPr>
      <t xml:space="preserve"> bolo doručených celkovo 6 269 podaní. V registrovej knihe bolo k 31.12.2007 zapísaných celkovo 12 512 subjektov. Na tomto súde nie sú v tzv. podnikovom registri evidované žiadne neprispôsobené spoločnosti.</t>
    </r>
  </si>
  <si>
    <r>
      <t xml:space="preserve">Na </t>
    </r>
    <r>
      <rPr>
        <b/>
        <sz val="10"/>
        <rFont val="Arial"/>
        <family val="2"/>
      </rPr>
      <t>Okresný súd Košice I</t>
    </r>
    <r>
      <rPr>
        <sz val="10"/>
        <rFont val="Arial"/>
        <family val="2"/>
      </rPr>
      <t xml:space="preserve"> bolo doručených celkovo 8 036 podaní. V registrovej knihe bolo k 31.12.2007 zapísaných celkovo 16 139 subjektov. Na tomto súde nie sú v tzv. podnikovom registri evidované žiadne neprispôsobené spoločnosti.</t>
    </r>
  </si>
  <si>
    <t>Register: Re</t>
  </si>
  <si>
    <t>Štatistické údaje zobrazené v tabuľke vyjadrujú vývoj agendy obchodného registra na registrových súdoch Slovenskej republiky k 31.12.2007 v registri, do ktorého sa zapisujú návrhy na zápis, zmenu a výmaz údajov v Obchodnom registri. Na jednotlivých súdoch bol stav agendy nasledovný:</t>
  </si>
  <si>
    <t>Register: Nre</t>
  </si>
  <si>
    <t>Štatistické údaje zobrazené v tabuľke vyjadrujú vývoj agendy obchodného registra na registrových súdoch Slovenskej republiky k 31.12.2007 v registri, do ktorého sa zapisujú námietky proti odmietnutiu vykonania zápisu, zmeny a výmazu údajov v Obchodnom registri. Na jednotlivých registrových súdoch bol stav agendy nasledovný:</t>
  </si>
  <si>
    <t>Register: Nsre</t>
  </si>
  <si>
    <t>Štatistické údaje zobrazené v tabuľke vyjadrujú vývoj agendy obchodného registra na registrových súdoch Slovenskej republiky k 31.12.2007 v registri, do ktorého sa zapisujú tie námietky proti odmietnutiu vykonania zápisu z registra „Nre“, ktorým nebolo vyhovené. Na jednotlivých registrových súdoch bol stav agendy nasledovný:</t>
  </si>
  <si>
    <t>Register: Exre</t>
  </si>
  <si>
    <t>Štatistické údaje zobrazené v tabuľke vyjadrujú vývoj agendy obchodného registra na registrových súdoch Slovenskej republiky k 31.12.2007 v registri, do ktorého sa zapisujú návrhy a podnety na zosúladenie stavu zápisov v Obchodnom registri so skutočným stavom. Na jednotlivých súdoch bol stav agendy nasledovný:</t>
  </si>
  <si>
    <t>Register: Vym</t>
  </si>
  <si>
    <t>Štatistické údaje zobrazené v tabuľke vyjadrujú vývoj agendy obchodného registra na registrových súdoch Slovenskej republiky k 31.12.2007 v registri, do ktorého sa zapisujú právoplatné rozhodnutia súdov, na základe ktorých sa vykonáva výmaz spoločnosti z obchodného registra. Na jednotlivých registrových súdoch bol stav agendy nasledovný:</t>
  </si>
  <si>
    <t>Register: Zpz</t>
  </si>
  <si>
    <t>Štatistické údaje zobrazené v tabuľke vyjadrujú vývoj agendy obchodného registra na registrových súdoch Slovenskej republiky k 31.12.2007 v registri, ktorý sa vedie pre veci, ktoré napadli od 1.1.2004 do 31.1.2004. Na jednotlivých registrových súdoch bol stav agendy nasledovný:</t>
  </si>
  <si>
    <t>Register: Pok</t>
  </si>
  <si>
    <t>Štatistické údaje zobrazené v tabuľke vyjadrujú vývoj agendy obchodného registra na registrových súdoch Slovenskej republiky k 31.12.2007 v registri, do ktorého sa zapisujú podnety, ktoré odôvodňujú postup v zmysle § 11 zákona č. 530/2003 Z. z. o obchodnom registri v znení neskorších predpisov (ukladanie pokút). Na jednotlivých registrových súdoch bol stav agendy nasledovný:</t>
  </si>
  <si>
    <t xml:space="preserve">· Najväčší nápad zaznamenal Okresný súd Bratislava I, kde bolo doručených celkovo 20 797 podaní, za ním nasleduje Okresný súd Košice I, kde bolo zaznamenaných 5 621 podaní a Okresný súd Nitra, kde bolo v tomto registri zaznamenaných 5 120 podaní. </t>
  </si>
  <si>
    <t>· Najviac nevybavených vecí v tomto registri eviduje Okresný súd Bratislava I.</t>
  </si>
  <si>
    <t>· Najväčší nápad zaznamenal Okresný súd Bratislava I, celkovo 4 579 podaných námietok, za ním nasleduje Okresný súd Žilina, kde bolo zaznamenaných 1 770 podaných námietok a Okresný súd Trnava, kde bolo v tomto registri zaznamenaných 1 520 podaných námietok.</t>
  </si>
  <si>
    <t>· Rovnaké poradie je zachované aj v počte vybavených vecí. Najviac eviduje Okresný súd Bratislava I, a to 4 569, nasleduje Okresný súd Žilina s počtom 1 766 vybavených podaní v tomto registri a Okresný súd Trnava s počtom 1 514 vybavených námietok.</t>
  </si>
  <si>
    <t>·  Najviac nevybavených vecí v tomto registri eviduje Okresný súd Bratislava I.</t>
  </si>
  <si>
    <t>· Najväčší nápad zaznamenal Okresný súd Bratislava I, celkovo 1 130 podaných návrhov, za ním nasleduje Okresný súd Banská Bystrica, kde bolo zaznamenaných 616 podaných návrhov a Okresný súd Trenčín, kde bolo v tomto registri zaznamenaných 564 podaných návrhov.</t>
  </si>
  <si>
    <t>·  V počte vybavených vecí najviac eviduje Okresný súd Bratislava I, a to 2 833, nasleduje Okresný súd Košice I s počtom 1 582 vybavených podaní v tomto registri a Okresný súd Trenčín s počtom 745 vybavených návrhov.</t>
  </si>
  <si>
    <t>· V počte vybavených vecí najviac eviduje Okresný súd Banská Bystrica, a to 46, nasleduje Okresný súd Bratislava I s počtom 31 vybavených vecí v tomto registri a Okresný súd Trenčín s počtom 5 vybavených návrhov.</t>
  </si>
  <si>
    <t>·  V počte vybavených vecí najviac eviduje Okresný súd Bratislava I, celkovo 106, nasleduje Okresný súd Banská Bystrica s počtom 100 vybavených podaní v tomto registri a Okresný súd Žilina s počtom 79 vybavených vecí.</t>
  </si>
  <si>
    <t>· Najväčší nápad zaznamenal Okresný súd Bratislava I, celkovo 415 námietok, ktorým nebolo vyhovené, za ním nasleduje Okresný súd Prešov, kde bolo zaznamenaných 367 odmietnutých námietok a Okresný súd Trnava, kde bolo odmietnutých 288 podaných námietok.</t>
  </si>
  <si>
    <t>· Rovnaké poradie je zachované aj v počte vybavených vecí. Najviac eviduje Okresný súd Bratislava I, a to 413, nasleduje Okresný súd Prešov s počtom 364 vybavených podaní a Okresný súd Trnava s počtom 290 vybavených podaní v tomto registri.</t>
  </si>
  <si>
    <t>· Najviac nevybavených vecí v tomto registri evidujú Okresný súd Prešov a Okresný súd Trenčín.</t>
  </si>
  <si>
    <t>· Najväčší nápad zaznamenal Okresný súd Bratislava I, celkovo 609 podaných návrhov.</t>
  </si>
  <si>
    <t>· V počte vybavených vecí najviac eviduje Okresný súd Bratislava I, a to 700, nasleduje Okresný súd Banská Bystrica s počtom 393 vybavených podaní v tomto registri a Okresný súd Nitra s počtom 336 vybavených návrhov.</t>
  </si>
  <si>
    <t>· Najviac nevybavených vecí v tomto registri eviduje Okresný súd Banská Bystrica.</t>
  </si>
  <si>
    <r>
      <t xml:space="preserve">Z uvedených štatistických údajov vyplýva, že </t>
    </r>
    <r>
      <rPr>
        <b/>
        <sz val="10"/>
        <rFont val="Arial"/>
        <family val="2"/>
      </rPr>
      <t>spolu</t>
    </r>
    <r>
      <rPr>
        <sz val="10"/>
        <rFont val="Arial"/>
        <family val="2"/>
      </rPr>
      <t xml:space="preserve"> bolo registrovým súdom v roku 2007 doručených </t>
    </r>
    <r>
      <rPr>
        <b/>
        <sz val="10"/>
        <rFont val="Arial"/>
        <family val="2"/>
      </rPr>
      <t>77 369 podaní,</t>
    </r>
    <r>
      <rPr>
        <sz val="10"/>
        <rFont val="Arial"/>
        <family val="2"/>
      </rPr>
      <t xml:space="preserve"> čo predstavuje oproti predchádzajúcemu roku </t>
    </r>
    <r>
      <rPr>
        <b/>
        <sz val="10"/>
        <rFont val="Arial"/>
        <family val="2"/>
      </rPr>
      <t>nárast</t>
    </r>
    <r>
      <rPr>
        <sz val="10"/>
        <rFont val="Arial"/>
        <family val="2"/>
      </rPr>
      <t xml:space="preserve"> o </t>
    </r>
    <r>
      <rPr>
        <b/>
        <sz val="10"/>
        <rFont val="Arial"/>
        <family val="2"/>
      </rPr>
      <t xml:space="preserve">8 808 </t>
    </r>
    <r>
      <rPr>
        <sz val="10"/>
        <rFont val="Arial"/>
        <family val="2"/>
      </rPr>
      <t>podaní. Z porovnania údajov z jednotlivých registrových súdov vyplýva, že najviac podaní bolo v uplynulom roku doručených na Okresný súd Bratislava I, na ktorom bolo tiež najviac zapísaných subjektov, ako i najväčší počet vydaných výpisov, úradných odpisov a potvrdení. Za týmto súdom v počte zapísaných subjektov nasledujú registrové súdy, a to Okresný súd                                                    Košice I a Okresný súd Žilina. V počte vydaných výpisov, úradných odpisov a potvrdení nasledujú registrové súdy, a to Okresný súd Trnava a Okresný súd Nitra.</t>
    </r>
  </si>
  <si>
    <t>· Rovnaké poradie je zachované aj v počte vybavených vecí. Najviac eviduje Okresný súd Bratislava I, a to 20 622, nasleduje Okresný súd        Košice I s počtom 5 548 vybavených podaní v tomto registri a Okresný súd Nitra s počtom 5 047.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</si>
</sst>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right" vertical="center" wrapText="1" indent="1"/>
    </xf>
    <xf numFmtId="3" fontId="0" fillId="0" borderId="8" xfId="0" applyNumberFormat="1" applyFont="1" applyBorder="1" applyAlignment="1">
      <alignment horizontal="right" vertical="center" wrapText="1" indent="1"/>
    </xf>
    <xf numFmtId="3" fontId="0" fillId="0" borderId="9" xfId="0" applyNumberFormat="1" applyFont="1" applyBorder="1" applyAlignment="1">
      <alignment horizontal="right" vertical="center" wrapText="1" indent="1"/>
    </xf>
    <xf numFmtId="3" fontId="4" fillId="0" borderId="11" xfId="0" applyNumberFormat="1" applyFont="1" applyBorder="1" applyAlignment="1">
      <alignment horizontal="right" vertical="center" wrapText="1" indent="1"/>
    </xf>
    <xf numFmtId="0" fontId="0" fillId="0" borderId="5" xfId="0" applyFont="1" applyBorder="1" applyAlignment="1">
      <alignment horizontal="left" vertical="center" wrapText="1" indent="1"/>
    </xf>
    <xf numFmtId="3" fontId="0" fillId="0" borderId="12" xfId="0" applyNumberFormat="1" applyFont="1" applyBorder="1" applyAlignment="1">
      <alignment horizontal="right" vertical="center" wrapText="1" indent="1"/>
    </xf>
    <xf numFmtId="3" fontId="0" fillId="0" borderId="4" xfId="0" applyNumberFormat="1" applyFont="1" applyBorder="1" applyAlignment="1">
      <alignment horizontal="right" vertical="center" wrapText="1" indent="1"/>
    </xf>
    <xf numFmtId="3" fontId="0" fillId="0" borderId="5" xfId="0" applyNumberFormat="1" applyFont="1" applyBorder="1" applyAlignment="1">
      <alignment horizontal="right" vertical="center" wrapText="1" indent="1"/>
    </xf>
    <xf numFmtId="3" fontId="0" fillId="0" borderId="1" xfId="0" applyNumberFormat="1" applyFont="1" applyBorder="1" applyAlignment="1">
      <alignment horizontal="right" vertical="center" wrapText="1" indent="1"/>
    </xf>
    <xf numFmtId="3" fontId="0" fillId="0" borderId="2" xfId="0" applyNumberFormat="1" applyFont="1" applyBorder="1" applyAlignment="1">
      <alignment horizontal="right" vertical="center" wrapText="1" indent="1"/>
    </xf>
    <xf numFmtId="3" fontId="0" fillId="0" borderId="3" xfId="0" applyNumberFormat="1" applyFont="1" applyBorder="1" applyAlignment="1">
      <alignment horizontal="right" vertical="center" wrapText="1" indent="1"/>
    </xf>
    <xf numFmtId="3" fontId="4" fillId="0" borderId="13" xfId="0" applyNumberFormat="1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9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indent="1"/>
    </xf>
    <xf numFmtId="3" fontId="4" fillId="0" borderId="13" xfId="0" applyNumberFormat="1" applyFont="1" applyBorder="1" applyAlignment="1">
      <alignment horizontal="right" vertical="center" wrapText="1" indent="2"/>
    </xf>
    <xf numFmtId="3" fontId="0" fillId="0" borderId="0" xfId="0" applyNumberFormat="1" applyAlignment="1">
      <alignment/>
    </xf>
    <xf numFmtId="0" fontId="0" fillId="0" borderId="5" xfId="0" applyFont="1" applyBorder="1" applyAlignment="1">
      <alignment horizontal="left" vertical="center" inden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3" fontId="0" fillId="0" borderId="4" xfId="0" applyNumberFormat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vertical="center" wrapText="1" indent="2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 wrapText="1" indent="2"/>
    </xf>
    <xf numFmtId="3" fontId="4" fillId="0" borderId="16" xfId="0" applyNumberFormat="1" applyFont="1" applyBorder="1" applyAlignment="1">
      <alignment horizontal="right" vertical="center" wrapText="1" indent="2"/>
    </xf>
    <xf numFmtId="3" fontId="4" fillId="0" borderId="15" xfId="0" applyNumberFormat="1" applyFont="1" applyBorder="1" applyAlignment="1">
      <alignment horizontal="right" vertical="center" wrapText="1" indent="2"/>
    </xf>
    <xf numFmtId="3" fontId="4" fillId="0" borderId="13" xfId="0" applyNumberFormat="1" applyFont="1" applyBorder="1" applyAlignment="1">
      <alignment horizontal="right" vertical="center" wrapText="1" indent="2"/>
    </xf>
    <xf numFmtId="3" fontId="0" fillId="0" borderId="4" xfId="0" applyNumberFormat="1" applyBorder="1" applyAlignment="1">
      <alignment horizontal="right" vertical="center" wrapText="1" indent="1"/>
    </xf>
    <xf numFmtId="3" fontId="0" fillId="0" borderId="2" xfId="0" applyNumberFormat="1" applyBorder="1" applyAlignment="1">
      <alignment horizontal="right" vertical="center" wrapText="1" indent="1"/>
    </xf>
    <xf numFmtId="3" fontId="4" fillId="0" borderId="8" xfId="0" applyNumberFormat="1" applyFont="1" applyBorder="1" applyAlignment="1">
      <alignment horizontal="right" vertical="center" wrapText="1" indent="1"/>
    </xf>
    <xf numFmtId="3" fontId="4" fillId="0" borderId="4" xfId="0" applyNumberFormat="1" applyFont="1" applyBorder="1" applyAlignment="1">
      <alignment horizontal="right" vertical="center" wrapText="1" indent="1"/>
    </xf>
    <xf numFmtId="3" fontId="4" fillId="0" borderId="2" xfId="0" applyNumberFormat="1" applyFont="1" applyBorder="1" applyAlignment="1">
      <alignment horizontal="right" vertical="center" wrapText="1" inden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right" vertical="center" wrapText="1" inden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right" vertical="center" wrapText="1" indent="1"/>
    </xf>
    <xf numFmtId="0" fontId="0" fillId="0" borderId="19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 wrapText="1" inden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right" vertical="center" wrapText="1" indent="1"/>
    </xf>
    <xf numFmtId="3" fontId="4" fillId="0" borderId="20" xfId="0" applyNumberFormat="1" applyFont="1" applyBorder="1" applyAlignment="1">
      <alignment horizontal="right" vertical="center" wrapText="1" inden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3" fontId="0" fillId="0" borderId="8" xfId="0" applyNumberFormat="1" applyFont="1" applyBorder="1" applyAlignment="1">
      <alignment horizontal="right" vertical="center" wrapText="1" indent="2"/>
    </xf>
    <xf numFmtId="3" fontId="0" fillId="0" borderId="23" xfId="0" applyNumberFormat="1" applyFont="1" applyBorder="1" applyAlignment="1">
      <alignment horizontal="right" vertical="center" wrapText="1" indent="2"/>
    </xf>
    <xf numFmtId="3" fontId="0" fillId="0" borderId="4" xfId="0" applyNumberFormat="1" applyFont="1" applyBorder="1" applyAlignment="1">
      <alignment horizontal="right" vertical="center" wrapText="1" indent="2"/>
    </xf>
    <xf numFmtId="3" fontId="0" fillId="0" borderId="24" xfId="0" applyNumberFormat="1" applyFont="1" applyBorder="1" applyAlignment="1">
      <alignment horizontal="right" vertical="center" wrapText="1" indent="2"/>
    </xf>
    <xf numFmtId="3" fontId="0" fillId="0" borderId="2" xfId="0" applyNumberFormat="1" applyFont="1" applyBorder="1" applyAlignment="1">
      <alignment horizontal="right" vertical="center" wrapText="1" indent="2"/>
    </xf>
    <xf numFmtId="3" fontId="0" fillId="0" borderId="14" xfId="0" applyNumberFormat="1" applyFont="1" applyBorder="1" applyAlignment="1">
      <alignment horizontal="right" vertical="center" wrapText="1" indent="2"/>
    </xf>
    <xf numFmtId="3" fontId="0" fillId="0" borderId="8" xfId="0" applyNumberFormat="1" applyFont="1" applyBorder="1" applyAlignment="1">
      <alignment horizontal="right" vertical="center" wrapText="1" indent="1"/>
    </xf>
    <xf numFmtId="3" fontId="0" fillId="0" borderId="23" xfId="0" applyNumberFormat="1" applyFont="1" applyBorder="1" applyAlignment="1">
      <alignment horizontal="right" vertical="center" wrapText="1" indent="1"/>
    </xf>
    <xf numFmtId="3" fontId="0" fillId="0" borderId="4" xfId="0" applyNumberFormat="1" applyFont="1" applyBorder="1" applyAlignment="1">
      <alignment horizontal="right" vertical="center" wrapText="1" indent="1"/>
    </xf>
    <xf numFmtId="3" fontId="0" fillId="0" borderId="24" xfId="0" applyNumberFormat="1" applyFont="1" applyBorder="1" applyAlignment="1">
      <alignment horizontal="right" vertical="center" wrapText="1" indent="1"/>
    </xf>
    <xf numFmtId="3" fontId="0" fillId="0" borderId="2" xfId="0" applyNumberFormat="1" applyFont="1" applyBorder="1" applyAlignment="1">
      <alignment horizontal="right" vertical="center" wrapText="1" indent="1"/>
    </xf>
    <xf numFmtId="3" fontId="0" fillId="0" borderId="14" xfId="0" applyNumberFormat="1" applyFont="1" applyBorder="1" applyAlignment="1">
      <alignment horizontal="right" vertical="center" wrapText="1" indent="1"/>
    </xf>
    <xf numFmtId="0" fontId="0" fillId="0" borderId="20" xfId="0" applyFont="1" applyBorder="1" applyAlignment="1">
      <alignment horizontal="right" vertical="center" wrapText="1" indent="2"/>
    </xf>
    <xf numFmtId="0" fontId="0" fillId="0" borderId="4" xfId="0" applyFont="1" applyBorder="1" applyAlignment="1">
      <alignment horizontal="right" vertical="center" wrapText="1" indent="2"/>
    </xf>
    <xf numFmtId="0" fontId="0" fillId="0" borderId="2" xfId="0" applyFont="1" applyBorder="1" applyAlignment="1">
      <alignment horizontal="right" vertical="center" wrapText="1" indent="2"/>
    </xf>
    <xf numFmtId="0" fontId="0" fillId="0" borderId="8" xfId="0" applyFont="1" applyBorder="1" applyAlignment="1">
      <alignment horizontal="right" vertical="center" wrapText="1" indent="2"/>
    </xf>
    <xf numFmtId="0" fontId="0" fillId="0" borderId="23" xfId="0" applyFont="1" applyBorder="1" applyAlignment="1">
      <alignment horizontal="right" vertical="center" wrapText="1" indent="2"/>
    </xf>
    <xf numFmtId="0" fontId="0" fillId="0" borderId="24" xfId="0" applyFont="1" applyBorder="1" applyAlignment="1">
      <alignment horizontal="right" vertical="center" wrapText="1" indent="2"/>
    </xf>
    <xf numFmtId="0" fontId="0" fillId="0" borderId="14" xfId="0" applyFont="1" applyBorder="1" applyAlignment="1">
      <alignment horizontal="right" vertical="center" wrapText="1" indent="2"/>
    </xf>
    <xf numFmtId="3" fontId="0" fillId="0" borderId="20" xfId="0" applyNumberFormat="1" applyFont="1" applyBorder="1" applyAlignment="1">
      <alignment horizontal="right" vertical="center" wrapText="1" indent="2"/>
    </xf>
    <xf numFmtId="3" fontId="0" fillId="0" borderId="7" xfId="0" applyNumberFormat="1" applyFont="1" applyBorder="1" applyAlignment="1">
      <alignment horizontal="right" vertical="center" wrapText="1" indent="2"/>
    </xf>
    <xf numFmtId="3" fontId="0" fillId="0" borderId="3" xfId="0" applyNumberFormat="1" applyFont="1" applyBorder="1" applyAlignment="1">
      <alignment horizontal="right" vertical="center" wrapText="1" indent="2"/>
    </xf>
    <xf numFmtId="0" fontId="0" fillId="0" borderId="3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0" fontId="0" fillId="0" borderId="22" xfId="0" applyFont="1" applyBorder="1" applyAlignment="1">
      <alignment horizontal="left" vertical="center" wrapText="1" inden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justify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1"/>
    </xf>
    <xf numFmtId="0" fontId="0" fillId="0" borderId="7" xfId="0" applyFont="1" applyBorder="1" applyAlignment="1">
      <alignment horizontal="left" vertical="center" wrapText="1" indent="1"/>
    </xf>
    <xf numFmtId="0" fontId="4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 wrapText="1"/>
    </xf>
    <xf numFmtId="0" fontId="0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 indent="1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6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wrapText="1" indent="1"/>
    </xf>
    <xf numFmtId="0" fontId="0" fillId="0" borderId="22" xfId="0" applyFont="1" applyBorder="1" applyAlignment="1">
      <alignment horizontal="left" vertical="center" wrapText="1" indent="1"/>
    </xf>
    <xf numFmtId="0" fontId="0" fillId="0" borderId="9" xfId="0" applyFont="1" applyBorder="1" applyAlignment="1">
      <alignment horizontal="left" vertical="center" wrapText="1" indent="1"/>
    </xf>
    <xf numFmtId="0" fontId="0" fillId="0" borderId="4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30" xfId="0" applyFont="1" applyBorder="1" applyAlignment="1">
      <alignment horizontal="left" vertical="center" wrapText="1" indent="1"/>
    </xf>
    <xf numFmtId="0" fontId="0" fillId="0" borderId="46" xfId="0" applyFont="1" applyBorder="1" applyAlignment="1">
      <alignment horizontal="left" vertical="center" wrapText="1" indent="1"/>
    </xf>
    <xf numFmtId="0" fontId="0" fillId="0" borderId="4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 indent="1"/>
    </xf>
    <xf numFmtId="0" fontId="0" fillId="0" borderId="47" xfId="0" applyFont="1" applyBorder="1" applyAlignment="1">
      <alignment horizontal="left" vertical="center" wrapText="1" indent="1"/>
    </xf>
    <xf numFmtId="0" fontId="0" fillId="0" borderId="48" xfId="0" applyFont="1" applyBorder="1" applyAlignment="1">
      <alignment horizontal="left" vertical="center" wrapText="1" indent="1"/>
    </xf>
    <xf numFmtId="0" fontId="0" fillId="0" borderId="36" xfId="0" applyFont="1" applyBorder="1" applyAlignment="1">
      <alignment horizontal="left" vertical="center" wrapText="1" indent="1"/>
    </xf>
    <xf numFmtId="0" fontId="0" fillId="0" borderId="29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4" xfId="0" applyFont="1" applyBorder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3" fontId="4" fillId="0" borderId="49" xfId="0" applyNumberFormat="1" applyFont="1" applyBorder="1" applyAlignment="1">
      <alignment horizontal="right" vertical="center" wrapText="1" indent="2"/>
    </xf>
    <xf numFmtId="3" fontId="4" fillId="0" borderId="15" xfId="0" applyNumberFormat="1" applyFont="1" applyBorder="1" applyAlignment="1">
      <alignment horizontal="right" vertical="center" wrapText="1" indent="2"/>
    </xf>
    <xf numFmtId="3" fontId="0" fillId="0" borderId="17" xfId="0" applyNumberFormat="1" applyFont="1" applyBorder="1" applyAlignment="1">
      <alignment horizontal="right" vertical="center" wrapText="1" indent="2"/>
    </xf>
    <xf numFmtId="3" fontId="0" fillId="0" borderId="8" xfId="0" applyNumberFormat="1" applyFont="1" applyBorder="1" applyAlignment="1">
      <alignment horizontal="right" vertical="center" wrapText="1" indent="2"/>
    </xf>
    <xf numFmtId="3" fontId="0" fillId="0" borderId="50" xfId="0" applyNumberFormat="1" applyFont="1" applyBorder="1" applyAlignment="1">
      <alignment horizontal="right" vertical="center" wrapText="1" indent="2"/>
    </xf>
    <xf numFmtId="3" fontId="0" fillId="0" borderId="23" xfId="0" applyNumberFormat="1" applyFont="1" applyBorder="1" applyAlignment="1">
      <alignment horizontal="right" vertical="center" wrapText="1" indent="2"/>
    </xf>
    <xf numFmtId="0" fontId="0" fillId="0" borderId="18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72"/>
  <sheetViews>
    <sheetView tabSelected="1" zoomScaleSheetLayoutView="100" workbookViewId="0" topLeftCell="A1">
      <selection activeCell="D1" sqref="D1"/>
    </sheetView>
  </sheetViews>
  <sheetFormatPr defaultColWidth="9.140625" defaultRowHeight="12.75"/>
  <cols>
    <col min="1" max="1" width="117.140625" style="141" customWidth="1"/>
    <col min="2" max="16384" width="9.140625" style="141" customWidth="1"/>
  </cols>
  <sheetData>
    <row r="1" ht="51">
      <c r="A1" s="142" t="s">
        <v>94</v>
      </c>
    </row>
    <row r="2" ht="12.75">
      <c r="A2" s="142"/>
    </row>
    <row r="3" ht="25.5">
      <c r="A3" s="142" t="s">
        <v>95</v>
      </c>
    </row>
    <row r="4" ht="12.75">
      <c r="A4" s="142"/>
    </row>
    <row r="5" ht="25.5">
      <c r="A5" s="142" t="s">
        <v>96</v>
      </c>
    </row>
    <row r="6" ht="12.75">
      <c r="A6" s="142"/>
    </row>
    <row r="7" ht="25.5">
      <c r="A7" s="142" t="s">
        <v>97</v>
      </c>
    </row>
    <row r="8" ht="12.75">
      <c r="A8" s="142"/>
    </row>
    <row r="9" ht="25.5">
      <c r="A9" s="142" t="s">
        <v>98</v>
      </c>
    </row>
    <row r="10" ht="12.75">
      <c r="A10" s="142"/>
    </row>
    <row r="11" ht="25.5">
      <c r="A11" s="142" t="s">
        <v>99</v>
      </c>
    </row>
    <row r="12" ht="12.75">
      <c r="A12" s="142"/>
    </row>
    <row r="13" ht="25.5">
      <c r="A13" s="142" t="s">
        <v>100</v>
      </c>
    </row>
    <row r="14" ht="12.75">
      <c r="A14" s="142"/>
    </row>
    <row r="15" ht="25.5">
      <c r="A15" s="142" t="s">
        <v>101</v>
      </c>
    </row>
    <row r="16" ht="12.75">
      <c r="A16" s="142"/>
    </row>
    <row r="17" ht="25.5">
      <c r="A17" s="142" t="s">
        <v>102</v>
      </c>
    </row>
    <row r="18" ht="12.75">
      <c r="A18" s="142"/>
    </row>
    <row r="19" ht="76.5">
      <c r="A19" s="142" t="s">
        <v>132</v>
      </c>
    </row>
    <row r="20" ht="12.75">
      <c r="A20" s="147" t="s">
        <v>103</v>
      </c>
    </row>
    <row r="21" ht="12.75">
      <c r="A21" s="147"/>
    </row>
    <row r="22" ht="38.25">
      <c r="A22" s="142" t="s">
        <v>104</v>
      </c>
    </row>
    <row r="23" ht="25.5">
      <c r="A23" s="142" t="s">
        <v>117</v>
      </c>
    </row>
    <row r="24" ht="25.5">
      <c r="A24" s="142" t="s">
        <v>133</v>
      </c>
    </row>
    <row r="25" ht="12.75">
      <c r="A25" s="142" t="s">
        <v>118</v>
      </c>
    </row>
    <row r="26" ht="12.75">
      <c r="A26" s="142"/>
    </row>
    <row r="27" ht="12.75">
      <c r="A27" s="142"/>
    </row>
    <row r="28" ht="12.75">
      <c r="A28" s="147" t="s">
        <v>105</v>
      </c>
    </row>
    <row r="29" ht="12.75">
      <c r="A29" s="147"/>
    </row>
    <row r="30" ht="38.25">
      <c r="A30" s="142" t="s">
        <v>106</v>
      </c>
    </row>
    <row r="31" ht="12.75">
      <c r="A31" s="142"/>
    </row>
    <row r="32" ht="38.25">
      <c r="A32" s="142" t="s">
        <v>119</v>
      </c>
    </row>
    <row r="33" ht="25.5">
      <c r="A33" s="142" t="s">
        <v>120</v>
      </c>
    </row>
    <row r="34" ht="12.75">
      <c r="A34" s="142" t="s">
        <v>121</v>
      </c>
    </row>
    <row r="35" ht="12.75">
      <c r="A35" s="142"/>
    </row>
    <row r="36" ht="12.75">
      <c r="A36" s="147"/>
    </row>
    <row r="37" ht="12.75">
      <c r="A37" s="147" t="s">
        <v>107</v>
      </c>
    </row>
    <row r="38" ht="12.75">
      <c r="A38" s="147"/>
    </row>
    <row r="39" ht="38.25">
      <c r="A39" s="142" t="s">
        <v>108</v>
      </c>
    </row>
    <row r="40" ht="12.75">
      <c r="A40" s="142"/>
    </row>
    <row r="41" ht="25.5">
      <c r="A41" s="142" t="s">
        <v>126</v>
      </c>
    </row>
    <row r="42" ht="25.5">
      <c r="A42" s="142" t="s">
        <v>127</v>
      </c>
    </row>
    <row r="43" ht="12.75">
      <c r="A43" s="142" t="s">
        <v>128</v>
      </c>
    </row>
    <row r="44" ht="12.75">
      <c r="A44" s="147" t="s">
        <v>109</v>
      </c>
    </row>
    <row r="45" ht="12.75">
      <c r="A45" s="147"/>
    </row>
    <row r="46" ht="38.25">
      <c r="A46" s="142" t="s">
        <v>110</v>
      </c>
    </row>
    <row r="47" ht="38.25">
      <c r="A47" s="142" t="s">
        <v>122</v>
      </c>
    </row>
    <row r="48" ht="25.5">
      <c r="A48" s="142" t="s">
        <v>123</v>
      </c>
    </row>
    <row r="49" ht="12.75">
      <c r="A49" s="142" t="s">
        <v>118</v>
      </c>
    </row>
    <row r="50" ht="12.75">
      <c r="A50" s="142"/>
    </row>
    <row r="51" ht="12.75">
      <c r="A51" s="142"/>
    </row>
    <row r="52" ht="12.75">
      <c r="A52" s="147" t="s">
        <v>111</v>
      </c>
    </row>
    <row r="53" ht="12.75">
      <c r="A53" s="142"/>
    </row>
    <row r="54" ht="38.25">
      <c r="A54" s="142" t="s">
        <v>112</v>
      </c>
    </row>
    <row r="55" ht="12.75">
      <c r="A55" s="142"/>
    </row>
    <row r="56" ht="12.75">
      <c r="A56" s="142" t="s">
        <v>129</v>
      </c>
    </row>
    <row r="57" ht="25.5">
      <c r="A57" s="142" t="s">
        <v>130</v>
      </c>
    </row>
    <row r="58" ht="12.75">
      <c r="A58" s="142" t="s">
        <v>131</v>
      </c>
    </row>
    <row r="59" ht="12.75">
      <c r="A59" s="142"/>
    </row>
    <row r="60" ht="12.75">
      <c r="A60" s="147"/>
    </row>
    <row r="61" ht="12.75">
      <c r="A61" s="147" t="s">
        <v>113</v>
      </c>
    </row>
    <row r="62" ht="12.75">
      <c r="A62" s="142"/>
    </row>
    <row r="63" ht="38.25">
      <c r="A63" s="142" t="s">
        <v>114</v>
      </c>
    </row>
    <row r="64" ht="12.75">
      <c r="A64" s="142"/>
    </row>
    <row r="65" ht="25.5">
      <c r="A65" s="142" t="s">
        <v>124</v>
      </c>
    </row>
    <row r="66" ht="12.75">
      <c r="A66" s="142" t="s">
        <v>118</v>
      </c>
    </row>
    <row r="67" ht="12.75">
      <c r="A67" s="147" t="s">
        <v>115</v>
      </c>
    </row>
    <row r="68" ht="12.75">
      <c r="A68" s="142"/>
    </row>
    <row r="69" ht="38.25">
      <c r="A69" s="142" t="s">
        <v>116</v>
      </c>
    </row>
    <row r="70" ht="12.75">
      <c r="A70" s="142"/>
    </row>
    <row r="71" ht="25.5">
      <c r="A71" s="142" t="s">
        <v>125</v>
      </c>
    </row>
    <row r="72" ht="12.75">
      <c r="A72" s="142" t="s">
        <v>118</v>
      </c>
    </row>
  </sheetData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rowBreaks count="3" manualBreakCount="3">
    <brk id="19" max="255" man="1"/>
    <brk id="43" max="0" man="1"/>
    <brk id="66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>
    <tabColor indexed="20"/>
  </sheetPr>
  <dimension ref="A1:K92"/>
  <sheetViews>
    <sheetView zoomScaleSheetLayoutView="100" workbookViewId="0" topLeftCell="A1">
      <selection activeCell="S47" sqref="S47"/>
    </sheetView>
  </sheetViews>
  <sheetFormatPr defaultColWidth="9.140625" defaultRowHeight="12.75"/>
  <cols>
    <col min="2" max="2" width="19.28125" style="0" customWidth="1"/>
    <col min="3" max="10" width="9.7109375" style="0" customWidth="1"/>
    <col min="11" max="11" width="12.28125" style="0" customWidth="1"/>
  </cols>
  <sheetData>
    <row r="1" spans="1:11" ht="12.75">
      <c r="A1" s="139" t="s">
        <v>63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2.75">
      <c r="A3" s="49" t="s">
        <v>58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9.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9.5" customHeight="1" thickTop="1">
      <c r="A5" s="219"/>
      <c r="B5" s="220"/>
      <c r="C5" s="183" t="s">
        <v>37</v>
      </c>
      <c r="D5" s="183"/>
      <c r="E5" s="183"/>
      <c r="F5" s="183"/>
      <c r="G5" s="183"/>
      <c r="H5" s="183"/>
      <c r="I5" s="183"/>
      <c r="J5" s="184"/>
      <c r="K5" s="185" t="s">
        <v>26</v>
      </c>
    </row>
    <row r="6" spans="1:11" ht="39" customHeight="1" thickBot="1">
      <c r="A6" s="221"/>
      <c r="B6" s="222"/>
      <c r="C6" s="5" t="s">
        <v>38</v>
      </c>
      <c r="D6" s="6" t="s">
        <v>39</v>
      </c>
      <c r="E6" s="6" t="s">
        <v>40</v>
      </c>
      <c r="F6" s="6" t="s">
        <v>41</v>
      </c>
      <c r="G6" s="6" t="s">
        <v>42</v>
      </c>
      <c r="H6" s="50" t="s">
        <v>43</v>
      </c>
      <c r="I6" s="51" t="s">
        <v>44</v>
      </c>
      <c r="J6" s="7" t="s">
        <v>45</v>
      </c>
      <c r="K6" s="186"/>
    </row>
    <row r="7" spans="1:11" ht="16.5" customHeight="1" thickTop="1">
      <c r="A7" s="217" t="s">
        <v>64</v>
      </c>
      <c r="B7" s="218"/>
      <c r="C7" s="122">
        <v>6744</v>
      </c>
      <c r="D7" s="122">
        <v>104</v>
      </c>
      <c r="E7" s="122">
        <v>558</v>
      </c>
      <c r="F7" s="122">
        <v>124</v>
      </c>
      <c r="G7" s="122">
        <v>130</v>
      </c>
      <c r="H7" s="122">
        <v>188</v>
      </c>
      <c r="I7" s="123">
        <v>192</v>
      </c>
      <c r="J7" s="122">
        <v>2298</v>
      </c>
      <c r="K7" s="62">
        <f aca="true" t="shared" si="0" ref="K7:K17">SUM(C7:J7)</f>
        <v>10338</v>
      </c>
    </row>
    <row r="8" spans="1:11" ht="16.5" customHeight="1">
      <c r="A8" s="211" t="s">
        <v>34</v>
      </c>
      <c r="B8" s="212"/>
      <c r="C8" s="124">
        <v>1130</v>
      </c>
      <c r="D8" s="124">
        <v>312</v>
      </c>
      <c r="E8" s="124">
        <v>564</v>
      </c>
      <c r="F8" s="124">
        <v>413</v>
      </c>
      <c r="G8" s="124">
        <v>439</v>
      </c>
      <c r="H8" s="124">
        <v>616</v>
      </c>
      <c r="I8" s="125">
        <v>410</v>
      </c>
      <c r="J8" s="124">
        <v>480</v>
      </c>
      <c r="K8" s="60">
        <f t="shared" si="0"/>
        <v>4364</v>
      </c>
    </row>
    <row r="9" spans="1:11" ht="16.5" customHeight="1">
      <c r="A9" s="196" t="s">
        <v>46</v>
      </c>
      <c r="B9" s="52" t="s">
        <v>47</v>
      </c>
      <c r="C9" s="124">
        <v>3</v>
      </c>
      <c r="D9" s="124">
        <v>0</v>
      </c>
      <c r="E9" s="124">
        <v>0</v>
      </c>
      <c r="F9" s="124">
        <v>0</v>
      </c>
      <c r="G9" s="124">
        <v>27</v>
      </c>
      <c r="H9" s="124">
        <v>0</v>
      </c>
      <c r="I9" s="125">
        <v>1</v>
      </c>
      <c r="J9" s="124">
        <v>0</v>
      </c>
      <c r="K9" s="60">
        <f t="shared" si="0"/>
        <v>31</v>
      </c>
    </row>
    <row r="10" spans="1:11" ht="16.5" customHeight="1">
      <c r="A10" s="197"/>
      <c r="B10" s="52" t="s">
        <v>48</v>
      </c>
      <c r="C10" s="124">
        <v>1088</v>
      </c>
      <c r="D10" s="124">
        <v>293</v>
      </c>
      <c r="E10" s="124">
        <v>557</v>
      </c>
      <c r="F10" s="124">
        <v>402</v>
      </c>
      <c r="G10" s="124">
        <v>383</v>
      </c>
      <c r="H10" s="124">
        <v>604</v>
      </c>
      <c r="I10" s="125">
        <v>323</v>
      </c>
      <c r="J10" s="124">
        <v>411</v>
      </c>
      <c r="K10" s="60">
        <f t="shared" si="0"/>
        <v>4061</v>
      </c>
    </row>
    <row r="11" spans="1:11" ht="16.5" customHeight="1">
      <c r="A11" s="198"/>
      <c r="B11" s="52" t="s">
        <v>49</v>
      </c>
      <c r="C11" s="124">
        <v>39</v>
      </c>
      <c r="D11" s="124">
        <v>19</v>
      </c>
      <c r="E11" s="124">
        <v>7</v>
      </c>
      <c r="F11" s="124">
        <v>11</v>
      </c>
      <c r="G11" s="124">
        <v>29</v>
      </c>
      <c r="H11" s="124">
        <v>12</v>
      </c>
      <c r="I11" s="125">
        <v>86</v>
      </c>
      <c r="J11" s="124">
        <v>69</v>
      </c>
      <c r="K11" s="60">
        <f t="shared" si="0"/>
        <v>272</v>
      </c>
    </row>
    <row r="12" spans="1:11" ht="16.5" customHeight="1">
      <c r="A12" s="211" t="s">
        <v>35</v>
      </c>
      <c r="B12" s="212"/>
      <c r="C12" s="124">
        <v>2833</v>
      </c>
      <c r="D12" s="124">
        <v>238</v>
      </c>
      <c r="E12" s="124">
        <v>745</v>
      </c>
      <c r="F12" s="124">
        <v>416</v>
      </c>
      <c r="G12" s="124">
        <v>377</v>
      </c>
      <c r="H12" s="124">
        <v>614</v>
      </c>
      <c r="I12" s="125">
        <v>254</v>
      </c>
      <c r="J12" s="124">
        <v>1582</v>
      </c>
      <c r="K12" s="60">
        <f t="shared" si="0"/>
        <v>7059</v>
      </c>
    </row>
    <row r="13" spans="1:11" ht="16.5" customHeight="1">
      <c r="A13" s="196" t="s">
        <v>46</v>
      </c>
      <c r="B13" s="52" t="s">
        <v>47</v>
      </c>
      <c r="C13" s="124">
        <v>1</v>
      </c>
      <c r="D13" s="124">
        <v>0</v>
      </c>
      <c r="E13" s="124">
        <v>0</v>
      </c>
      <c r="F13" s="124">
        <v>0</v>
      </c>
      <c r="G13" s="124">
        <v>26</v>
      </c>
      <c r="H13" s="124">
        <v>1</v>
      </c>
      <c r="I13" s="125">
        <v>1</v>
      </c>
      <c r="J13" s="124">
        <v>0</v>
      </c>
      <c r="K13" s="60">
        <f t="shared" si="0"/>
        <v>29</v>
      </c>
    </row>
    <row r="14" spans="1:11" ht="16.5" customHeight="1">
      <c r="A14" s="213"/>
      <c r="B14" s="53" t="s">
        <v>48</v>
      </c>
      <c r="C14" s="124">
        <v>1557</v>
      </c>
      <c r="D14" s="124">
        <v>141</v>
      </c>
      <c r="E14" s="124">
        <v>729</v>
      </c>
      <c r="F14" s="124">
        <v>311</v>
      </c>
      <c r="G14" s="124">
        <v>182</v>
      </c>
      <c r="H14" s="124">
        <v>451</v>
      </c>
      <c r="I14" s="125">
        <v>88</v>
      </c>
      <c r="J14" s="124">
        <v>412</v>
      </c>
      <c r="K14" s="60">
        <f t="shared" si="0"/>
        <v>3871</v>
      </c>
    </row>
    <row r="15" spans="1:11" ht="16.5" customHeight="1">
      <c r="A15" s="213"/>
      <c r="B15" s="53" t="s">
        <v>49</v>
      </c>
      <c r="C15" s="124">
        <v>68</v>
      </c>
      <c r="D15" s="124">
        <v>28</v>
      </c>
      <c r="E15" s="124">
        <v>16</v>
      </c>
      <c r="F15" s="124">
        <v>23</v>
      </c>
      <c r="G15" s="124">
        <v>15</v>
      </c>
      <c r="H15" s="124">
        <v>29</v>
      </c>
      <c r="I15" s="125">
        <v>39</v>
      </c>
      <c r="J15" s="124">
        <v>60</v>
      </c>
      <c r="K15" s="60">
        <f t="shared" si="0"/>
        <v>278</v>
      </c>
    </row>
    <row r="16" spans="1:11" ht="16.5" customHeight="1">
      <c r="A16" s="214"/>
      <c r="B16" s="53" t="s">
        <v>50</v>
      </c>
      <c r="C16" s="124">
        <v>1207</v>
      </c>
      <c r="D16" s="124">
        <v>69</v>
      </c>
      <c r="E16" s="124">
        <v>0</v>
      </c>
      <c r="F16" s="124">
        <v>82</v>
      </c>
      <c r="G16" s="124">
        <v>154</v>
      </c>
      <c r="H16" s="124">
        <v>133</v>
      </c>
      <c r="I16" s="125">
        <v>126</v>
      </c>
      <c r="J16" s="124">
        <v>1110</v>
      </c>
      <c r="K16" s="60">
        <f t="shared" si="0"/>
        <v>2881</v>
      </c>
    </row>
    <row r="17" spans="1:11" ht="16.5" customHeight="1" thickBot="1">
      <c r="A17" s="215" t="s">
        <v>65</v>
      </c>
      <c r="B17" s="216"/>
      <c r="C17" s="126">
        <v>5041</v>
      </c>
      <c r="D17" s="126">
        <v>178</v>
      </c>
      <c r="E17" s="126">
        <v>377</v>
      </c>
      <c r="F17" s="126">
        <v>121</v>
      </c>
      <c r="G17" s="126">
        <v>192</v>
      </c>
      <c r="H17" s="126">
        <v>190</v>
      </c>
      <c r="I17" s="127">
        <v>348</v>
      </c>
      <c r="J17" s="126">
        <v>1196</v>
      </c>
      <c r="K17" s="54">
        <f t="shared" si="0"/>
        <v>7643</v>
      </c>
    </row>
    <row r="18" spans="1:11" ht="13.5" thickTop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1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1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1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1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1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1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11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1:11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4" spans="1:11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11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1:11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1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</row>
    <row r="49" spans="1:11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1:11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spans="1:11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pans="1:11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</row>
    <row r="55" spans="1:11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1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spans="1:11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</row>
    <row r="58" spans="1:11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pans="1:11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</row>
    <row r="67" spans="1:11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</row>
    <row r="68" spans="1:11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</row>
    <row r="69" spans="1:11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</row>
    <row r="70" spans="1:11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pans="1:11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1:11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11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1:11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11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</row>
    <row r="76" spans="1:11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</row>
    <row r="77" spans="1:11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</row>
    <row r="80" spans="1:11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</row>
    <row r="81" spans="1:11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</row>
    <row r="82" spans="1:11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1:11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</row>
    <row r="84" spans="1:11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</row>
    <row r="85" spans="1:11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</row>
    <row r="86" spans="1:11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1:11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1:11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</row>
    <row r="89" spans="1:11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1:11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1:11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</row>
    <row r="92" spans="1:11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</row>
  </sheetData>
  <mergeCells count="10">
    <mergeCell ref="A7:B7"/>
    <mergeCell ref="A8:B8"/>
    <mergeCell ref="A1:K1"/>
    <mergeCell ref="A5:B6"/>
    <mergeCell ref="C5:J5"/>
    <mergeCell ref="K5:K6"/>
    <mergeCell ref="A12:B12"/>
    <mergeCell ref="A13:A16"/>
    <mergeCell ref="A17:B17"/>
    <mergeCell ref="A9:A1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>
    <tabColor indexed="20"/>
  </sheetPr>
  <dimension ref="A1:K92"/>
  <sheetViews>
    <sheetView zoomScaleSheetLayoutView="100" workbookViewId="0" topLeftCell="A1">
      <selection activeCell="S47" sqref="S47"/>
    </sheetView>
  </sheetViews>
  <sheetFormatPr defaultColWidth="9.140625" defaultRowHeight="12.75"/>
  <cols>
    <col min="1" max="1" width="9.28125" style="0" customWidth="1"/>
    <col min="2" max="2" width="19.28125" style="0" customWidth="1"/>
    <col min="3" max="10" width="9.7109375" style="0" customWidth="1"/>
    <col min="11" max="11" width="12.28125" style="0" customWidth="1"/>
  </cols>
  <sheetData>
    <row r="1" spans="1:11" ht="12.75">
      <c r="A1" s="139" t="s">
        <v>63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2.75">
      <c r="A3" s="49" t="s">
        <v>59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9.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9.5" customHeight="1" thickTop="1">
      <c r="A5" s="219"/>
      <c r="B5" s="220"/>
      <c r="C5" s="223" t="s">
        <v>37</v>
      </c>
      <c r="D5" s="183"/>
      <c r="E5" s="183"/>
      <c r="F5" s="183"/>
      <c r="G5" s="183"/>
      <c r="H5" s="183"/>
      <c r="I5" s="183"/>
      <c r="J5" s="184"/>
      <c r="K5" s="224" t="s">
        <v>26</v>
      </c>
    </row>
    <row r="6" spans="1:11" ht="39" customHeight="1" thickBot="1">
      <c r="A6" s="221"/>
      <c r="B6" s="222"/>
      <c r="C6" s="5" t="s">
        <v>38</v>
      </c>
      <c r="D6" s="6" t="s">
        <v>39</v>
      </c>
      <c r="E6" s="6" t="s">
        <v>40</v>
      </c>
      <c r="F6" s="6" t="s">
        <v>41</v>
      </c>
      <c r="G6" s="6" t="s">
        <v>42</v>
      </c>
      <c r="H6" s="50" t="s">
        <v>43</v>
      </c>
      <c r="I6" s="51" t="s">
        <v>44</v>
      </c>
      <c r="J6" s="7" t="s">
        <v>45</v>
      </c>
      <c r="K6" s="225"/>
    </row>
    <row r="7" spans="1:11" ht="16.5" customHeight="1" thickTop="1">
      <c r="A7" s="194" t="s">
        <v>64</v>
      </c>
      <c r="B7" s="195"/>
      <c r="C7" s="116">
        <v>120</v>
      </c>
      <c r="D7" s="116">
        <v>5</v>
      </c>
      <c r="E7" s="116">
        <v>7</v>
      </c>
      <c r="F7" s="116">
        <v>47</v>
      </c>
      <c r="G7" s="116">
        <v>50</v>
      </c>
      <c r="H7" s="116">
        <v>77</v>
      </c>
      <c r="I7" s="117">
        <v>12</v>
      </c>
      <c r="J7" s="116">
        <v>25</v>
      </c>
      <c r="K7" s="62">
        <f aca="true" t="shared" si="0" ref="K7:K12">SUM(C7:J7)</f>
        <v>343</v>
      </c>
    </row>
    <row r="8" spans="1:11" ht="16.5" customHeight="1">
      <c r="A8" s="188" t="s">
        <v>34</v>
      </c>
      <c r="B8" s="189"/>
      <c r="C8" s="118">
        <v>609</v>
      </c>
      <c r="D8" s="118">
        <v>66</v>
      </c>
      <c r="E8" s="118">
        <v>103</v>
      </c>
      <c r="F8" s="118">
        <v>302</v>
      </c>
      <c r="G8" s="118">
        <v>127</v>
      </c>
      <c r="H8" s="118">
        <v>364</v>
      </c>
      <c r="I8" s="119">
        <v>95</v>
      </c>
      <c r="J8" s="118">
        <v>185</v>
      </c>
      <c r="K8" s="60">
        <f t="shared" si="0"/>
        <v>1851</v>
      </c>
    </row>
    <row r="9" spans="1:11" ht="16.5" customHeight="1">
      <c r="A9" s="188" t="s">
        <v>35</v>
      </c>
      <c r="B9" s="189"/>
      <c r="C9" s="118">
        <v>700</v>
      </c>
      <c r="D9" s="118">
        <v>65</v>
      </c>
      <c r="E9" s="118">
        <v>90</v>
      </c>
      <c r="F9" s="118">
        <v>336</v>
      </c>
      <c r="G9" s="118">
        <v>158</v>
      </c>
      <c r="H9" s="118">
        <v>393</v>
      </c>
      <c r="I9" s="119">
        <v>77</v>
      </c>
      <c r="J9" s="118">
        <v>169</v>
      </c>
      <c r="K9" s="60">
        <f t="shared" si="0"/>
        <v>1988</v>
      </c>
    </row>
    <row r="10" spans="1:11" ht="16.5" customHeight="1">
      <c r="A10" s="190" t="s">
        <v>46</v>
      </c>
      <c r="B10" s="52" t="s">
        <v>49</v>
      </c>
      <c r="C10" s="118">
        <v>688</v>
      </c>
      <c r="D10" s="118">
        <v>59</v>
      </c>
      <c r="E10" s="118">
        <v>90</v>
      </c>
      <c r="F10" s="118">
        <v>331</v>
      </c>
      <c r="G10" s="118">
        <v>153</v>
      </c>
      <c r="H10" s="118">
        <v>382</v>
      </c>
      <c r="I10" s="119">
        <v>75</v>
      </c>
      <c r="J10" s="118">
        <v>163</v>
      </c>
      <c r="K10" s="60">
        <f t="shared" si="0"/>
        <v>1941</v>
      </c>
    </row>
    <row r="11" spans="1:11" ht="16.5" customHeight="1">
      <c r="A11" s="190"/>
      <c r="B11" s="52" t="s">
        <v>50</v>
      </c>
      <c r="C11" s="118">
        <v>12</v>
      </c>
      <c r="D11" s="118">
        <v>6</v>
      </c>
      <c r="E11" s="118">
        <v>0</v>
      </c>
      <c r="F11" s="118">
        <v>5</v>
      </c>
      <c r="G11" s="118">
        <v>5</v>
      </c>
      <c r="H11" s="118">
        <v>11</v>
      </c>
      <c r="I11" s="119">
        <v>2</v>
      </c>
      <c r="J11" s="118">
        <v>6</v>
      </c>
      <c r="K11" s="60">
        <f t="shared" si="0"/>
        <v>47</v>
      </c>
    </row>
    <row r="12" spans="1:11" ht="16.5" customHeight="1" thickBot="1">
      <c r="A12" s="192" t="s">
        <v>65</v>
      </c>
      <c r="B12" s="193"/>
      <c r="C12" s="120">
        <v>29</v>
      </c>
      <c r="D12" s="120">
        <v>6</v>
      </c>
      <c r="E12" s="120">
        <v>20</v>
      </c>
      <c r="F12" s="120">
        <v>13</v>
      </c>
      <c r="G12" s="120">
        <v>19</v>
      </c>
      <c r="H12" s="120">
        <v>48</v>
      </c>
      <c r="I12" s="121">
        <v>30</v>
      </c>
      <c r="J12" s="120">
        <v>41</v>
      </c>
      <c r="K12" s="54">
        <f t="shared" si="0"/>
        <v>206</v>
      </c>
    </row>
    <row r="13" spans="1:11" ht="13.5" thickTop="1">
      <c r="A13" s="57"/>
      <c r="B13" s="57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>
      <c r="A14" s="57"/>
      <c r="B14" s="57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12.7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2.7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1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1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1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1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1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1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11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1:11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4" spans="1:11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11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1:11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1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</row>
    <row r="49" spans="1:11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1:11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spans="1:11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pans="1:11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</row>
    <row r="55" spans="1:11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1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spans="1:11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</row>
    <row r="58" spans="1:11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pans="1:11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</row>
    <row r="67" spans="1:11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</row>
    <row r="68" spans="1:11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</row>
    <row r="69" spans="1:11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</row>
    <row r="70" spans="1:11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pans="1:11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1:11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11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1:11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11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</row>
    <row r="76" spans="1:11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</row>
    <row r="77" spans="1:11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</row>
    <row r="80" spans="1:11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</row>
    <row r="81" spans="1:11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</row>
    <row r="82" spans="1:11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1:11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</row>
    <row r="84" spans="1:11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</row>
    <row r="85" spans="1:11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</row>
    <row r="86" spans="1:11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1:11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1:11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</row>
    <row r="89" spans="1:11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1:11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1:11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</row>
    <row r="92" spans="1:11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</row>
  </sheetData>
  <mergeCells count="9">
    <mergeCell ref="A9:B9"/>
    <mergeCell ref="A10:A11"/>
    <mergeCell ref="A12:B12"/>
    <mergeCell ref="A1:K1"/>
    <mergeCell ref="A7:B7"/>
    <mergeCell ref="A8:B8"/>
    <mergeCell ref="A5:B6"/>
    <mergeCell ref="C5:J5"/>
    <mergeCell ref="K5:K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>
    <tabColor indexed="20"/>
  </sheetPr>
  <dimension ref="A1:K93"/>
  <sheetViews>
    <sheetView zoomScaleSheetLayoutView="100" workbookViewId="0" topLeftCell="A1">
      <selection activeCell="S47" sqref="S47"/>
    </sheetView>
  </sheetViews>
  <sheetFormatPr defaultColWidth="9.140625" defaultRowHeight="12.75"/>
  <cols>
    <col min="1" max="1" width="9.28125" style="0" customWidth="1"/>
    <col min="2" max="2" width="19.28125" style="0" customWidth="1"/>
    <col min="3" max="10" width="9.7109375" style="0" customWidth="1"/>
    <col min="11" max="11" width="12.28125" style="0" customWidth="1"/>
  </cols>
  <sheetData>
    <row r="1" spans="1:11" ht="12.75">
      <c r="A1" s="139" t="s">
        <v>63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2.75">
      <c r="A3" s="49" t="s">
        <v>60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9.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9.5" customHeight="1" thickTop="1">
      <c r="A5" s="219"/>
      <c r="B5" s="220"/>
      <c r="C5" s="223" t="s">
        <v>37</v>
      </c>
      <c r="D5" s="183"/>
      <c r="E5" s="183"/>
      <c r="F5" s="183"/>
      <c r="G5" s="183"/>
      <c r="H5" s="183"/>
      <c r="I5" s="183"/>
      <c r="J5" s="183"/>
      <c r="K5" s="224" t="s">
        <v>26</v>
      </c>
    </row>
    <row r="6" spans="1:11" ht="39" customHeight="1" thickBot="1">
      <c r="A6" s="221"/>
      <c r="B6" s="222"/>
      <c r="C6" s="5" t="s">
        <v>38</v>
      </c>
      <c r="D6" s="6" t="s">
        <v>39</v>
      </c>
      <c r="E6" s="6" t="s">
        <v>40</v>
      </c>
      <c r="F6" s="6" t="s">
        <v>41</v>
      </c>
      <c r="G6" s="6" t="s">
        <v>42</v>
      </c>
      <c r="H6" s="50" t="s">
        <v>43</v>
      </c>
      <c r="I6" s="51" t="s">
        <v>44</v>
      </c>
      <c r="J6" s="51" t="s">
        <v>45</v>
      </c>
      <c r="K6" s="225"/>
    </row>
    <row r="7" spans="1:11" ht="16.5" customHeight="1" thickTop="1">
      <c r="A7" s="194" t="s">
        <v>64</v>
      </c>
      <c r="B7" s="195"/>
      <c r="C7" s="131">
        <v>59</v>
      </c>
      <c r="D7" s="131">
        <v>11</v>
      </c>
      <c r="E7" s="131">
        <v>5</v>
      </c>
      <c r="F7" s="131">
        <v>4</v>
      </c>
      <c r="G7" s="131">
        <v>5</v>
      </c>
      <c r="H7" s="131">
        <v>58</v>
      </c>
      <c r="I7" s="132">
        <v>6</v>
      </c>
      <c r="J7" s="131">
        <v>0</v>
      </c>
      <c r="K7" s="60">
        <f aca="true" t="shared" si="0" ref="K7:K13">SUM(C7:J7)</f>
        <v>148</v>
      </c>
    </row>
    <row r="8" spans="1:11" ht="16.5" customHeight="1">
      <c r="A8" s="188" t="s">
        <v>35</v>
      </c>
      <c r="B8" s="189"/>
      <c r="C8" s="129">
        <v>31</v>
      </c>
      <c r="D8" s="129">
        <v>0</v>
      </c>
      <c r="E8" s="129">
        <v>5</v>
      </c>
      <c r="F8" s="129">
        <v>1</v>
      </c>
      <c r="G8" s="129">
        <v>1</v>
      </c>
      <c r="H8" s="129">
        <v>46</v>
      </c>
      <c r="I8" s="133">
        <v>1</v>
      </c>
      <c r="J8" s="129">
        <v>0</v>
      </c>
      <c r="K8" s="60">
        <f t="shared" si="0"/>
        <v>85</v>
      </c>
    </row>
    <row r="9" spans="1:11" ht="16.5" customHeight="1">
      <c r="A9" s="190" t="s">
        <v>46</v>
      </c>
      <c r="B9" s="52" t="s">
        <v>47</v>
      </c>
      <c r="C9" s="129">
        <v>1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33">
        <v>0</v>
      </c>
      <c r="J9" s="129">
        <v>0</v>
      </c>
      <c r="K9" s="60">
        <f t="shared" si="0"/>
        <v>1</v>
      </c>
    </row>
    <row r="10" spans="1:11" ht="16.5" customHeight="1">
      <c r="A10" s="190"/>
      <c r="B10" s="52" t="s">
        <v>48</v>
      </c>
      <c r="C10" s="129">
        <v>7</v>
      </c>
      <c r="D10" s="129">
        <v>0</v>
      </c>
      <c r="E10" s="129">
        <v>0</v>
      </c>
      <c r="F10" s="129">
        <v>1</v>
      </c>
      <c r="G10" s="129">
        <v>0</v>
      </c>
      <c r="H10" s="129">
        <v>4</v>
      </c>
      <c r="I10" s="133">
        <v>1</v>
      </c>
      <c r="J10" s="129">
        <v>0</v>
      </c>
      <c r="K10" s="60">
        <f t="shared" si="0"/>
        <v>13</v>
      </c>
    </row>
    <row r="11" spans="1:11" ht="16.5" customHeight="1">
      <c r="A11" s="190"/>
      <c r="B11" s="52" t="s">
        <v>49</v>
      </c>
      <c r="C11" s="129">
        <v>0</v>
      </c>
      <c r="D11" s="129">
        <v>0</v>
      </c>
      <c r="E11" s="129">
        <v>1</v>
      </c>
      <c r="F11" s="129">
        <v>0</v>
      </c>
      <c r="G11" s="129">
        <v>0</v>
      </c>
      <c r="H11" s="129">
        <v>2</v>
      </c>
      <c r="I11" s="133">
        <v>0</v>
      </c>
      <c r="J11" s="129">
        <v>0</v>
      </c>
      <c r="K11" s="60">
        <f t="shared" si="0"/>
        <v>3</v>
      </c>
    </row>
    <row r="12" spans="1:11" ht="16.5" customHeight="1">
      <c r="A12" s="190"/>
      <c r="B12" s="52" t="s">
        <v>50</v>
      </c>
      <c r="C12" s="129">
        <v>23</v>
      </c>
      <c r="D12" s="129">
        <v>0</v>
      </c>
      <c r="E12" s="129">
        <v>4</v>
      </c>
      <c r="F12" s="129">
        <v>0</v>
      </c>
      <c r="G12" s="129">
        <v>1</v>
      </c>
      <c r="H12" s="129">
        <v>40</v>
      </c>
      <c r="I12" s="133">
        <v>0</v>
      </c>
      <c r="J12" s="129">
        <v>0</v>
      </c>
      <c r="K12" s="60">
        <f t="shared" si="0"/>
        <v>68</v>
      </c>
    </row>
    <row r="13" spans="1:11" ht="16.5" customHeight="1" thickBot="1">
      <c r="A13" s="192" t="s">
        <v>65</v>
      </c>
      <c r="B13" s="193"/>
      <c r="C13" s="130">
        <v>28</v>
      </c>
      <c r="D13" s="130">
        <v>11</v>
      </c>
      <c r="E13" s="130">
        <v>0</v>
      </c>
      <c r="F13" s="130">
        <v>3</v>
      </c>
      <c r="G13" s="130">
        <v>4</v>
      </c>
      <c r="H13" s="130">
        <v>12</v>
      </c>
      <c r="I13" s="134">
        <v>5</v>
      </c>
      <c r="J13" s="130">
        <v>0</v>
      </c>
      <c r="K13" s="54">
        <f t="shared" si="0"/>
        <v>63</v>
      </c>
    </row>
    <row r="14" spans="1:11" ht="13.5" thickTop="1">
      <c r="A14" s="57"/>
      <c r="B14" s="57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12.7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2.7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2.75">
      <c r="A20" s="49"/>
      <c r="B20" s="58"/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1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1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1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1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1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1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11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1:11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4" spans="1:11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11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1:11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1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</row>
    <row r="49" spans="1:11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1:11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spans="1:11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pans="1:11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</row>
    <row r="55" spans="1:11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1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spans="1:11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</row>
    <row r="58" spans="1:11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pans="1:11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</row>
    <row r="67" spans="1:11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</row>
    <row r="68" spans="1:11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</row>
    <row r="69" spans="1:11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</row>
    <row r="70" spans="1:11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pans="1:11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1:11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11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1:11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11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</row>
    <row r="76" spans="1:11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</row>
    <row r="77" spans="1:11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</row>
    <row r="80" spans="1:11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</row>
    <row r="81" spans="1:11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</row>
    <row r="82" spans="1:11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1:11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</row>
    <row r="84" spans="1:11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</row>
    <row r="85" spans="1:11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</row>
    <row r="86" spans="1:11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1:11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1:11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</row>
    <row r="89" spans="1:11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1:11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1:11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</row>
    <row r="92" spans="1:11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</row>
    <row r="93" spans="1:11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</row>
  </sheetData>
  <mergeCells count="8">
    <mergeCell ref="A13:B13"/>
    <mergeCell ref="A1:K1"/>
    <mergeCell ref="A7:B7"/>
    <mergeCell ref="A8:B8"/>
    <mergeCell ref="A9:A12"/>
    <mergeCell ref="A5:B6"/>
    <mergeCell ref="C5:J5"/>
    <mergeCell ref="K5:K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>
    <tabColor indexed="20"/>
  </sheetPr>
  <dimension ref="A1:L87"/>
  <sheetViews>
    <sheetView zoomScaleSheetLayoutView="100" workbookViewId="0" topLeftCell="A1">
      <selection activeCell="S47" sqref="S47"/>
    </sheetView>
  </sheetViews>
  <sheetFormatPr defaultColWidth="9.140625" defaultRowHeight="12.75"/>
  <cols>
    <col min="1" max="1" width="9.28125" style="0" customWidth="1"/>
    <col min="2" max="2" width="19.28125" style="0" customWidth="1"/>
    <col min="3" max="10" width="9.7109375" style="0" customWidth="1"/>
    <col min="11" max="11" width="12.28125" style="0" customWidth="1"/>
  </cols>
  <sheetData>
    <row r="1" spans="1:11" ht="12.75">
      <c r="A1" s="139" t="s">
        <v>63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2.75">
      <c r="A3" s="234" t="s">
        <v>61</v>
      </c>
      <c r="B3" s="234"/>
      <c r="C3" s="234"/>
      <c r="D3" s="49"/>
      <c r="E3" s="49"/>
      <c r="F3" s="49"/>
      <c r="G3" s="49"/>
      <c r="H3" s="49"/>
      <c r="I3" s="49"/>
      <c r="J3" s="49"/>
      <c r="K3" s="49"/>
    </row>
    <row r="4" spans="1:11" ht="19.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9.5" customHeight="1" thickTop="1">
      <c r="A5" s="219"/>
      <c r="B5" s="220"/>
      <c r="C5" s="223" t="s">
        <v>37</v>
      </c>
      <c r="D5" s="183"/>
      <c r="E5" s="183"/>
      <c r="F5" s="183"/>
      <c r="G5" s="183"/>
      <c r="H5" s="183"/>
      <c r="I5" s="183"/>
      <c r="J5" s="184"/>
      <c r="K5" s="224" t="s">
        <v>26</v>
      </c>
    </row>
    <row r="6" spans="1:11" ht="39" customHeight="1" thickBot="1">
      <c r="A6" s="221"/>
      <c r="B6" s="222"/>
      <c r="C6" s="5" t="s">
        <v>38</v>
      </c>
      <c r="D6" s="6" t="s">
        <v>39</v>
      </c>
      <c r="E6" s="6" t="s">
        <v>40</v>
      </c>
      <c r="F6" s="6" t="s">
        <v>41</v>
      </c>
      <c r="G6" s="6" t="s">
        <v>42</v>
      </c>
      <c r="H6" s="50" t="s">
        <v>43</v>
      </c>
      <c r="I6" s="51" t="s">
        <v>44</v>
      </c>
      <c r="J6" s="7" t="s">
        <v>45</v>
      </c>
      <c r="K6" s="225"/>
    </row>
    <row r="7" spans="1:11" ht="16.5" customHeight="1" thickTop="1">
      <c r="A7" s="194" t="s">
        <v>64</v>
      </c>
      <c r="B7" s="195"/>
      <c r="C7" s="118">
        <v>84</v>
      </c>
      <c r="D7" s="118">
        <v>0</v>
      </c>
      <c r="E7" s="118">
        <v>20</v>
      </c>
      <c r="F7" s="118">
        <v>28</v>
      </c>
      <c r="G7" s="118">
        <v>18</v>
      </c>
      <c r="H7" s="118">
        <v>38</v>
      </c>
      <c r="I7" s="119">
        <v>12</v>
      </c>
      <c r="J7" s="135">
        <v>1</v>
      </c>
      <c r="K7" s="63">
        <f>SUM(C7:J7)</f>
        <v>201</v>
      </c>
    </row>
    <row r="8" spans="1:11" ht="16.5" customHeight="1">
      <c r="A8" s="188" t="s">
        <v>34</v>
      </c>
      <c r="B8" s="189"/>
      <c r="C8" s="118">
        <v>275</v>
      </c>
      <c r="D8" s="118">
        <v>13</v>
      </c>
      <c r="E8" s="118">
        <v>128</v>
      </c>
      <c r="F8" s="118">
        <v>49</v>
      </c>
      <c r="G8" s="118">
        <v>98</v>
      </c>
      <c r="H8" s="118">
        <v>71</v>
      </c>
      <c r="I8" s="119">
        <v>6</v>
      </c>
      <c r="J8" s="118">
        <v>12</v>
      </c>
      <c r="K8" s="64">
        <f>SUM(C8:J8)</f>
        <v>652</v>
      </c>
    </row>
    <row r="9" spans="1:11" ht="16.5" customHeight="1">
      <c r="A9" s="188" t="s">
        <v>35</v>
      </c>
      <c r="B9" s="189"/>
      <c r="C9" s="118">
        <v>106</v>
      </c>
      <c r="D9" s="118">
        <v>7</v>
      </c>
      <c r="E9" s="118">
        <v>77</v>
      </c>
      <c r="F9" s="118">
        <v>55</v>
      </c>
      <c r="G9" s="118">
        <v>79</v>
      </c>
      <c r="H9" s="118">
        <v>100</v>
      </c>
      <c r="I9" s="119">
        <v>3</v>
      </c>
      <c r="J9" s="118">
        <v>12</v>
      </c>
      <c r="K9" s="64">
        <f>SUM(C9:J9)</f>
        <v>439</v>
      </c>
    </row>
    <row r="10" spans="1:12" ht="16.5" customHeight="1">
      <c r="A10" s="196" t="s">
        <v>52</v>
      </c>
      <c r="B10" s="233" t="s">
        <v>53</v>
      </c>
      <c r="C10" s="229">
        <v>93</v>
      </c>
      <c r="D10" s="229">
        <v>7</v>
      </c>
      <c r="E10" s="229">
        <v>66</v>
      </c>
      <c r="F10" s="229">
        <v>36</v>
      </c>
      <c r="G10" s="229">
        <v>54</v>
      </c>
      <c r="H10" s="229">
        <v>0</v>
      </c>
      <c r="I10" s="231">
        <v>3</v>
      </c>
      <c r="J10" s="229">
        <v>12</v>
      </c>
      <c r="K10" s="227">
        <f>SUM(C10:J10)</f>
        <v>271</v>
      </c>
      <c r="L10" s="226"/>
    </row>
    <row r="11" spans="1:12" ht="16.5" customHeight="1">
      <c r="A11" s="197"/>
      <c r="B11" s="195"/>
      <c r="C11" s="230"/>
      <c r="D11" s="230"/>
      <c r="E11" s="230"/>
      <c r="F11" s="230"/>
      <c r="G11" s="230"/>
      <c r="H11" s="230"/>
      <c r="I11" s="232"/>
      <c r="J11" s="230"/>
      <c r="K11" s="228"/>
      <c r="L11" s="226"/>
    </row>
    <row r="12" spans="1:11" ht="33" customHeight="1">
      <c r="A12" s="197"/>
      <c r="B12" s="52" t="s">
        <v>54</v>
      </c>
      <c r="C12" s="118">
        <v>13</v>
      </c>
      <c r="D12" s="118">
        <v>0</v>
      </c>
      <c r="E12" s="118">
        <v>0</v>
      </c>
      <c r="F12" s="118">
        <v>18</v>
      </c>
      <c r="G12" s="118">
        <v>0</v>
      </c>
      <c r="H12" s="118">
        <v>99</v>
      </c>
      <c r="I12" s="119">
        <v>0</v>
      </c>
      <c r="J12" s="118">
        <v>0</v>
      </c>
      <c r="K12" s="64">
        <f>SUM(C12:J12)</f>
        <v>130</v>
      </c>
    </row>
    <row r="13" spans="1:11" ht="16.5" customHeight="1">
      <c r="A13" s="198"/>
      <c r="B13" s="52" t="s">
        <v>50</v>
      </c>
      <c r="C13" s="118">
        <v>0</v>
      </c>
      <c r="D13" s="118">
        <v>0</v>
      </c>
      <c r="E13" s="118">
        <v>11</v>
      </c>
      <c r="F13" s="118">
        <v>1</v>
      </c>
      <c r="G13" s="118">
        <v>25</v>
      </c>
      <c r="H13" s="118">
        <v>1</v>
      </c>
      <c r="I13" s="119">
        <v>0</v>
      </c>
      <c r="J13" s="118">
        <v>0</v>
      </c>
      <c r="K13" s="64">
        <f>SUM(C13:J13)</f>
        <v>38</v>
      </c>
    </row>
    <row r="14" spans="1:11" ht="16.5" customHeight="1" thickBot="1">
      <c r="A14" s="192" t="s">
        <v>65</v>
      </c>
      <c r="B14" s="193"/>
      <c r="C14" s="136">
        <v>253</v>
      </c>
      <c r="D14" s="120">
        <v>6</v>
      </c>
      <c r="E14" s="120">
        <v>71</v>
      </c>
      <c r="F14" s="120">
        <v>22</v>
      </c>
      <c r="G14" s="120">
        <v>37</v>
      </c>
      <c r="H14" s="120">
        <v>9</v>
      </c>
      <c r="I14" s="121">
        <v>15</v>
      </c>
      <c r="J14" s="137">
        <v>1</v>
      </c>
      <c r="K14" s="65">
        <f>SUM(C14:J14)</f>
        <v>414</v>
      </c>
    </row>
    <row r="15" spans="1:11" ht="13.5" thickTop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12.7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2.7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1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1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1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1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1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1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11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1:11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4" spans="1:11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11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1:11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1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</row>
    <row r="49" spans="1:11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1:11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spans="1:11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pans="1:11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</row>
    <row r="55" spans="1:11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1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spans="1:11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</row>
    <row r="58" spans="1:11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pans="1:11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</row>
    <row r="67" spans="1:11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</row>
    <row r="68" spans="1:11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</row>
    <row r="69" spans="1:11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</row>
    <row r="70" spans="1:11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pans="1:11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1:11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11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1:11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11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</row>
    <row r="76" spans="1:11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</row>
    <row r="77" spans="1:11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</row>
    <row r="80" spans="1:11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</row>
    <row r="81" spans="1:11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</row>
    <row r="82" spans="1:11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1:11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</row>
    <row r="84" spans="1:11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</row>
    <row r="85" spans="1:11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</row>
    <row r="86" spans="1:11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1:11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</row>
  </sheetData>
  <mergeCells count="21">
    <mergeCell ref="A3:C3"/>
    <mergeCell ref="K5:K6"/>
    <mergeCell ref="A7:B7"/>
    <mergeCell ref="A8:B8"/>
    <mergeCell ref="A5:B6"/>
    <mergeCell ref="C5:J5"/>
    <mergeCell ref="E10:E11"/>
    <mergeCell ref="F10:F11"/>
    <mergeCell ref="A9:B9"/>
    <mergeCell ref="A10:A13"/>
    <mergeCell ref="B10:B11"/>
    <mergeCell ref="L10:L11"/>
    <mergeCell ref="K10:K11"/>
    <mergeCell ref="A14:B14"/>
    <mergeCell ref="A1:K1"/>
    <mergeCell ref="G10:G11"/>
    <mergeCell ref="H10:H11"/>
    <mergeCell ref="I10:I11"/>
    <mergeCell ref="J10:J11"/>
    <mergeCell ref="C10:C11"/>
    <mergeCell ref="D10:D1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5">
    <tabColor indexed="20"/>
  </sheetPr>
  <dimension ref="A1:I31"/>
  <sheetViews>
    <sheetView zoomScaleSheetLayoutView="100" workbookViewId="0" topLeftCell="A1">
      <selection activeCell="S47" sqref="S47"/>
    </sheetView>
  </sheetViews>
  <sheetFormatPr defaultColWidth="9.140625" defaultRowHeight="12.75"/>
  <cols>
    <col min="1" max="1" width="5.7109375" style="0" customWidth="1"/>
    <col min="2" max="2" width="2.140625" style="102" customWidth="1"/>
    <col min="3" max="3" width="107.421875" style="0" customWidth="1"/>
    <col min="9" max="9" width="14.7109375" style="0" customWidth="1"/>
  </cols>
  <sheetData>
    <row r="1" spans="1:3" ht="16.5" customHeight="1">
      <c r="A1" s="148" t="s">
        <v>67</v>
      </c>
      <c r="B1" s="148"/>
      <c r="C1" s="148"/>
    </row>
    <row r="2" spans="1:3" ht="16.5" customHeight="1">
      <c r="A2" s="103"/>
      <c r="B2" s="104"/>
      <c r="C2" s="103"/>
    </row>
    <row r="3" spans="1:3" ht="16.5" customHeight="1">
      <c r="A3" s="103"/>
      <c r="B3" s="104"/>
      <c r="C3" s="103"/>
    </row>
    <row r="4" spans="1:3" ht="16.5" customHeight="1">
      <c r="A4" s="105" t="s">
        <v>5</v>
      </c>
      <c r="B4" s="106" t="s">
        <v>68</v>
      </c>
      <c r="C4" s="107" t="s">
        <v>69</v>
      </c>
    </row>
    <row r="5" spans="1:3" ht="16.5" customHeight="1">
      <c r="A5" s="105" t="s">
        <v>11</v>
      </c>
      <c r="B5" s="106" t="s">
        <v>68</v>
      </c>
      <c r="C5" s="107" t="s">
        <v>70</v>
      </c>
    </row>
    <row r="6" spans="1:3" ht="16.5" customHeight="1">
      <c r="A6" s="105" t="s">
        <v>6</v>
      </c>
      <c r="B6" s="106" t="s">
        <v>68</v>
      </c>
      <c r="C6" s="107" t="s">
        <v>71</v>
      </c>
    </row>
    <row r="7" spans="1:3" ht="16.5" customHeight="1">
      <c r="A7" s="105"/>
      <c r="B7" s="106" t="s">
        <v>68</v>
      </c>
      <c r="C7" s="107" t="s">
        <v>72</v>
      </c>
    </row>
    <row r="8" spans="1:3" ht="6.75" customHeight="1">
      <c r="A8" s="105"/>
      <c r="B8" s="106"/>
      <c r="C8" s="107"/>
    </row>
    <row r="9" spans="1:3" ht="16.5" customHeight="1">
      <c r="A9" s="105" t="s">
        <v>73</v>
      </c>
      <c r="B9" s="106" t="s">
        <v>68</v>
      </c>
      <c r="C9" s="107" t="s">
        <v>74</v>
      </c>
    </row>
    <row r="10" spans="1:3" ht="16.5" customHeight="1">
      <c r="A10" s="105"/>
      <c r="B10" s="106" t="s">
        <v>68</v>
      </c>
      <c r="C10" s="107" t="s">
        <v>75</v>
      </c>
    </row>
    <row r="11" spans="1:3" ht="6.75" customHeight="1">
      <c r="A11" s="105"/>
      <c r="B11" s="106"/>
      <c r="C11" s="107"/>
    </row>
    <row r="12" spans="1:3" ht="16.5" customHeight="1">
      <c r="A12" s="105" t="s">
        <v>8</v>
      </c>
      <c r="B12" s="106" t="s">
        <v>68</v>
      </c>
      <c r="C12" s="107" t="s">
        <v>76</v>
      </c>
    </row>
    <row r="13" spans="1:3" ht="16.5" customHeight="1">
      <c r="A13" s="105"/>
      <c r="B13" s="106" t="s">
        <v>68</v>
      </c>
      <c r="C13" s="107" t="s">
        <v>77</v>
      </c>
    </row>
    <row r="14" spans="1:3" ht="16.5" customHeight="1">
      <c r="A14" s="105"/>
      <c r="B14" s="106" t="s">
        <v>68</v>
      </c>
      <c r="C14" s="107" t="s">
        <v>78</v>
      </c>
    </row>
    <row r="15" spans="1:3" ht="6.75" customHeight="1">
      <c r="A15" s="105"/>
      <c r="B15" s="106"/>
      <c r="C15" s="107"/>
    </row>
    <row r="16" spans="1:3" ht="16.5" customHeight="1">
      <c r="A16" s="105" t="s">
        <v>12</v>
      </c>
      <c r="B16" s="106" t="s">
        <v>68</v>
      </c>
      <c r="C16" s="107" t="s">
        <v>79</v>
      </c>
    </row>
    <row r="17" spans="1:3" ht="16.5" customHeight="1">
      <c r="A17" s="105" t="s">
        <v>80</v>
      </c>
      <c r="B17" s="106" t="s">
        <v>68</v>
      </c>
      <c r="C17" s="107" t="s">
        <v>81</v>
      </c>
    </row>
    <row r="18" spans="1:3" ht="16.5" customHeight="1">
      <c r="A18" s="105" t="s">
        <v>13</v>
      </c>
      <c r="B18" s="106" t="s">
        <v>68</v>
      </c>
      <c r="C18" s="107" t="s">
        <v>82</v>
      </c>
    </row>
    <row r="19" spans="1:3" ht="16.5" customHeight="1">
      <c r="A19" s="105" t="s">
        <v>10</v>
      </c>
      <c r="B19" s="106" t="s">
        <v>68</v>
      </c>
      <c r="C19" s="107" t="s">
        <v>83</v>
      </c>
    </row>
    <row r="20" spans="1:3" ht="16.5" customHeight="1">
      <c r="A20" s="105"/>
      <c r="B20" s="106" t="s">
        <v>68</v>
      </c>
      <c r="C20" s="107" t="s">
        <v>84</v>
      </c>
    </row>
    <row r="21" spans="1:3" ht="6.75" customHeight="1">
      <c r="A21" s="105"/>
      <c r="B21" s="106"/>
      <c r="C21" s="107"/>
    </row>
    <row r="22" spans="1:9" ht="16.5" customHeight="1">
      <c r="A22" s="105" t="s">
        <v>27</v>
      </c>
      <c r="B22" s="106" t="s">
        <v>68</v>
      </c>
      <c r="C22" s="108" t="s">
        <v>85</v>
      </c>
      <c r="D22" s="109"/>
      <c r="E22" s="109"/>
      <c r="F22" s="109"/>
      <c r="G22" s="109"/>
      <c r="H22" s="109"/>
      <c r="I22" s="109"/>
    </row>
    <row r="23" spans="1:9" ht="16.5" customHeight="1">
      <c r="A23" s="105"/>
      <c r="B23" s="106"/>
      <c r="C23" s="108" t="s">
        <v>86</v>
      </c>
      <c r="D23" s="109"/>
      <c r="E23" s="109"/>
      <c r="F23" s="109"/>
      <c r="G23" s="109"/>
      <c r="H23" s="109"/>
      <c r="I23" s="109"/>
    </row>
    <row r="24" spans="1:3" ht="6.75" customHeight="1">
      <c r="A24" s="105"/>
      <c r="B24" s="106"/>
      <c r="C24" s="107"/>
    </row>
    <row r="25" spans="1:9" ht="16.5" customHeight="1">
      <c r="A25" s="105" t="s">
        <v>28</v>
      </c>
      <c r="B25" s="106" t="s">
        <v>68</v>
      </c>
      <c r="C25" s="108" t="s">
        <v>87</v>
      </c>
      <c r="D25" s="109"/>
      <c r="E25" s="109"/>
      <c r="F25" s="109"/>
      <c r="G25" s="109"/>
      <c r="H25" s="109"/>
      <c r="I25" s="109"/>
    </row>
    <row r="26" spans="1:9" ht="16.5" customHeight="1">
      <c r="A26" s="105" t="s">
        <v>29</v>
      </c>
      <c r="B26" s="106" t="s">
        <v>68</v>
      </c>
      <c r="C26" s="107" t="s">
        <v>88</v>
      </c>
      <c r="D26" s="110"/>
      <c r="E26" s="110"/>
      <c r="F26" s="110"/>
      <c r="G26" s="110"/>
      <c r="H26" s="110"/>
      <c r="I26" s="110"/>
    </row>
    <row r="27" spans="1:9" ht="16.5" customHeight="1">
      <c r="A27" s="105" t="s">
        <v>30</v>
      </c>
      <c r="B27" s="106" t="s">
        <v>68</v>
      </c>
      <c r="C27" s="108" t="s">
        <v>89</v>
      </c>
      <c r="D27" s="111"/>
      <c r="E27" s="111"/>
      <c r="F27" s="111"/>
      <c r="G27" s="111"/>
      <c r="H27" s="111"/>
      <c r="I27" s="111"/>
    </row>
    <row r="28" spans="1:9" ht="16.5" customHeight="1">
      <c r="A28" s="105" t="s">
        <v>31</v>
      </c>
      <c r="B28" s="106" t="s">
        <v>68</v>
      </c>
      <c r="C28" s="108" t="s">
        <v>90</v>
      </c>
      <c r="D28" s="109"/>
      <c r="E28" s="109"/>
      <c r="F28" s="109"/>
      <c r="G28" s="109"/>
      <c r="H28" s="109"/>
      <c r="I28" s="109"/>
    </row>
    <row r="29" spans="1:9" ht="16.5" customHeight="1">
      <c r="A29" s="105" t="s">
        <v>32</v>
      </c>
      <c r="B29" s="106" t="s">
        <v>68</v>
      </c>
      <c r="C29" s="107" t="s">
        <v>91</v>
      </c>
      <c r="D29" s="110"/>
      <c r="E29" s="112"/>
      <c r="F29" s="112"/>
      <c r="G29" s="112"/>
      <c r="H29" s="112"/>
      <c r="I29" s="112"/>
    </row>
    <row r="30" spans="1:9" ht="16.5" customHeight="1">
      <c r="A30" s="105" t="s">
        <v>33</v>
      </c>
      <c r="B30" s="106" t="s">
        <v>68</v>
      </c>
      <c r="C30" s="107" t="s">
        <v>92</v>
      </c>
      <c r="D30" s="113"/>
      <c r="E30" s="113"/>
      <c r="F30" s="113"/>
      <c r="G30" s="113"/>
      <c r="H30" s="113"/>
      <c r="I30" s="113"/>
    </row>
    <row r="31" spans="1:9" ht="12.75">
      <c r="A31" s="48"/>
      <c r="B31" s="114"/>
      <c r="C31" s="115" t="s">
        <v>93</v>
      </c>
      <c r="D31" s="110"/>
      <c r="E31" s="110"/>
      <c r="F31" s="110"/>
      <c r="G31" s="110"/>
      <c r="H31" s="110"/>
      <c r="I31" s="110"/>
    </row>
  </sheetData>
  <mergeCells count="1">
    <mergeCell ref="A1:C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indexed="20"/>
  </sheetPr>
  <dimension ref="A1:N34"/>
  <sheetViews>
    <sheetView zoomScaleSheetLayoutView="100" workbookViewId="0" topLeftCell="A1">
      <selection activeCell="S47" sqref="S47"/>
    </sheetView>
  </sheetViews>
  <sheetFormatPr defaultColWidth="9.140625" defaultRowHeight="12.75"/>
  <cols>
    <col min="1" max="4" width="10.7109375" style="2" customWidth="1"/>
    <col min="5" max="13" width="9.7109375" style="2" customWidth="1"/>
    <col min="14" max="16384" width="9.140625" style="2" customWidth="1"/>
  </cols>
  <sheetData>
    <row r="1" spans="1:14" ht="16.5" customHeight="1">
      <c r="A1" s="158" t="s">
        <v>62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"/>
    </row>
    <row r="2" spans="1:14" ht="19.5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3"/>
    </row>
    <row r="3" spans="1:14" ht="34.5" customHeight="1" thickTop="1">
      <c r="A3" s="155" t="s">
        <v>0</v>
      </c>
      <c r="B3" s="163" t="s">
        <v>1</v>
      </c>
      <c r="C3" s="160" t="s">
        <v>2</v>
      </c>
      <c r="D3" s="160" t="s">
        <v>3</v>
      </c>
      <c r="E3" s="160" t="s">
        <v>4</v>
      </c>
      <c r="F3" s="160"/>
      <c r="G3" s="160"/>
      <c r="H3" s="160"/>
      <c r="I3" s="160"/>
      <c r="J3" s="160"/>
      <c r="K3" s="160"/>
      <c r="L3" s="160"/>
      <c r="M3" s="162"/>
      <c r="N3" s="4"/>
    </row>
    <row r="4" spans="1:14" ht="20.25" customHeight="1" thickBot="1">
      <c r="A4" s="156"/>
      <c r="B4" s="164"/>
      <c r="C4" s="161"/>
      <c r="D4" s="161"/>
      <c r="E4" s="75" t="s">
        <v>5</v>
      </c>
      <c r="F4" s="75" t="s">
        <v>6</v>
      </c>
      <c r="G4" s="75" t="s">
        <v>7</v>
      </c>
      <c r="H4" s="75" t="s">
        <v>8</v>
      </c>
      <c r="I4" s="75" t="s">
        <v>9</v>
      </c>
      <c r="J4" s="75" t="s">
        <v>10</v>
      </c>
      <c r="K4" s="75" t="s">
        <v>11</v>
      </c>
      <c r="L4" s="75" t="s">
        <v>12</v>
      </c>
      <c r="M4" s="76" t="s">
        <v>13</v>
      </c>
      <c r="N4" s="4"/>
    </row>
    <row r="5" spans="1:14" ht="16.5" customHeight="1" thickTop="1">
      <c r="A5" s="152" t="s">
        <v>14</v>
      </c>
      <c r="B5" s="77">
        <v>2003</v>
      </c>
      <c r="C5" s="78">
        <v>12763</v>
      </c>
      <c r="D5" s="78">
        <v>56563</v>
      </c>
      <c r="E5" s="78">
        <v>307</v>
      </c>
      <c r="F5" s="78">
        <v>3272</v>
      </c>
      <c r="G5" s="78">
        <v>30738</v>
      </c>
      <c r="H5" s="78">
        <v>478</v>
      </c>
      <c r="I5" s="78">
        <v>1397</v>
      </c>
      <c r="J5" s="78">
        <v>524</v>
      </c>
      <c r="K5" s="78">
        <v>975</v>
      </c>
      <c r="L5" s="79">
        <v>27</v>
      </c>
      <c r="M5" s="80">
        <v>8</v>
      </c>
      <c r="N5" s="10"/>
    </row>
    <row r="6" spans="1:14" ht="16.5" customHeight="1">
      <c r="A6" s="150"/>
      <c r="B6" s="13">
        <v>2004</v>
      </c>
      <c r="C6" s="42">
        <v>18306</v>
      </c>
      <c r="D6" s="42">
        <v>68266</v>
      </c>
      <c r="E6" s="42">
        <v>98</v>
      </c>
      <c r="F6" s="42">
        <v>2843</v>
      </c>
      <c r="G6" s="42">
        <v>30823</v>
      </c>
      <c r="H6" s="42">
        <v>470</v>
      </c>
      <c r="I6" s="42">
        <v>1498</v>
      </c>
      <c r="J6" s="42">
        <v>468</v>
      </c>
      <c r="K6" s="42">
        <v>892</v>
      </c>
      <c r="L6" s="8" t="s">
        <v>15</v>
      </c>
      <c r="M6" s="9" t="s">
        <v>15</v>
      </c>
      <c r="N6" s="11"/>
    </row>
    <row r="7" spans="1:14" ht="16.5" customHeight="1">
      <c r="A7" s="150"/>
      <c r="B7" s="13">
        <v>2005</v>
      </c>
      <c r="C7" s="42">
        <v>31164</v>
      </c>
      <c r="D7" s="42">
        <v>67576</v>
      </c>
      <c r="E7" s="42">
        <v>94</v>
      </c>
      <c r="F7" s="42">
        <v>2907</v>
      </c>
      <c r="G7" s="42">
        <v>33902</v>
      </c>
      <c r="H7" s="42">
        <v>484</v>
      </c>
      <c r="I7" s="42">
        <v>1489</v>
      </c>
      <c r="J7" s="42">
        <v>457</v>
      </c>
      <c r="K7" s="42">
        <v>937</v>
      </c>
      <c r="L7" s="8" t="s">
        <v>15</v>
      </c>
      <c r="M7" s="9" t="s">
        <v>15</v>
      </c>
      <c r="N7" s="11"/>
    </row>
    <row r="8" spans="1:14" ht="16.5" customHeight="1">
      <c r="A8" s="150"/>
      <c r="B8" s="13">
        <v>2006</v>
      </c>
      <c r="C8" s="66">
        <v>24983</v>
      </c>
      <c r="D8" s="66">
        <v>75926</v>
      </c>
      <c r="E8" s="66">
        <v>91</v>
      </c>
      <c r="F8" s="66">
        <v>3039</v>
      </c>
      <c r="G8" s="66">
        <v>37458</v>
      </c>
      <c r="H8" s="66">
        <v>508</v>
      </c>
      <c r="I8" s="66">
        <v>1489</v>
      </c>
      <c r="J8" s="66">
        <v>466</v>
      </c>
      <c r="K8" s="66">
        <v>1004</v>
      </c>
      <c r="L8" s="59" t="s">
        <v>15</v>
      </c>
      <c r="M8" s="81" t="s">
        <v>15</v>
      </c>
      <c r="N8" s="11"/>
    </row>
    <row r="9" spans="1:14" ht="16.5" customHeight="1">
      <c r="A9" s="150"/>
      <c r="B9" s="13">
        <v>2007</v>
      </c>
      <c r="C9" s="42">
        <f>'Nre s.199'!C8+'Re s.200'!C8+'Nsre s.201'!C8+'Exre s.202'!C8+'Vym s.203'!C8+'Pok s.205'!C8</f>
        <v>27805</v>
      </c>
      <c r="D9" s="42">
        <v>87003</v>
      </c>
      <c r="E9" s="42">
        <v>88</v>
      </c>
      <c r="F9" s="42">
        <v>3240</v>
      </c>
      <c r="G9" s="42">
        <v>42085</v>
      </c>
      <c r="H9" s="42">
        <v>539</v>
      </c>
      <c r="I9" s="42">
        <v>1506</v>
      </c>
      <c r="J9" s="42">
        <v>458</v>
      </c>
      <c r="K9" s="42">
        <v>1053</v>
      </c>
      <c r="L9" s="8" t="s">
        <v>15</v>
      </c>
      <c r="M9" s="9" t="s">
        <v>15</v>
      </c>
      <c r="N9" s="11"/>
    </row>
    <row r="10" spans="1:14" ht="16.5" customHeight="1">
      <c r="A10" s="149" t="s">
        <v>16</v>
      </c>
      <c r="B10" s="13">
        <v>2003</v>
      </c>
      <c r="C10" s="42">
        <v>3002</v>
      </c>
      <c r="D10" s="42">
        <v>14025</v>
      </c>
      <c r="E10" s="42">
        <v>32</v>
      </c>
      <c r="F10" s="42">
        <v>407</v>
      </c>
      <c r="G10" s="42">
        <v>6963</v>
      </c>
      <c r="H10" s="42">
        <v>119</v>
      </c>
      <c r="I10" s="42">
        <v>635</v>
      </c>
      <c r="J10" s="42">
        <v>240</v>
      </c>
      <c r="K10" s="42">
        <v>118</v>
      </c>
      <c r="L10" s="8">
        <v>16</v>
      </c>
      <c r="M10" s="9">
        <v>95</v>
      </c>
      <c r="N10" s="12"/>
    </row>
    <row r="11" spans="1:14" ht="16.5" customHeight="1">
      <c r="A11" s="150"/>
      <c r="B11" s="13">
        <v>2004</v>
      </c>
      <c r="C11" s="42">
        <v>4318</v>
      </c>
      <c r="D11" s="42">
        <v>20026</v>
      </c>
      <c r="E11" s="42">
        <v>32</v>
      </c>
      <c r="F11" s="42">
        <v>408</v>
      </c>
      <c r="G11" s="42">
        <v>7794</v>
      </c>
      <c r="H11" s="42">
        <v>119</v>
      </c>
      <c r="I11" s="42">
        <v>638</v>
      </c>
      <c r="J11" s="42">
        <v>248</v>
      </c>
      <c r="K11" s="42">
        <v>133</v>
      </c>
      <c r="L11" s="8">
        <v>16</v>
      </c>
      <c r="M11" s="9">
        <v>95</v>
      </c>
      <c r="N11" s="11"/>
    </row>
    <row r="12" spans="1:14" ht="16.5" customHeight="1">
      <c r="A12" s="150"/>
      <c r="B12" s="13">
        <v>2005</v>
      </c>
      <c r="C12" s="42">
        <v>5539</v>
      </c>
      <c r="D12" s="42">
        <v>30034</v>
      </c>
      <c r="E12" s="42">
        <v>31</v>
      </c>
      <c r="F12" s="42">
        <v>477</v>
      </c>
      <c r="G12" s="42">
        <v>9661</v>
      </c>
      <c r="H12" s="42">
        <v>130</v>
      </c>
      <c r="I12" s="42">
        <v>678</v>
      </c>
      <c r="J12" s="42">
        <v>269</v>
      </c>
      <c r="K12" s="42">
        <v>149</v>
      </c>
      <c r="L12" s="8" t="s">
        <v>15</v>
      </c>
      <c r="M12" s="9" t="s">
        <v>15</v>
      </c>
      <c r="N12" s="11"/>
    </row>
    <row r="13" spans="1:14" ht="16.5" customHeight="1">
      <c r="A13" s="150"/>
      <c r="B13" s="13">
        <v>2006</v>
      </c>
      <c r="C13" s="66">
        <v>5958</v>
      </c>
      <c r="D13" s="66">
        <v>32663</v>
      </c>
      <c r="E13" s="66">
        <v>30</v>
      </c>
      <c r="F13" s="66">
        <v>473</v>
      </c>
      <c r="G13" s="66">
        <v>10953</v>
      </c>
      <c r="H13" s="66">
        <v>134</v>
      </c>
      <c r="I13" s="66">
        <v>673</v>
      </c>
      <c r="J13" s="66">
        <v>273</v>
      </c>
      <c r="K13" s="66">
        <v>148</v>
      </c>
      <c r="L13" s="59" t="s">
        <v>15</v>
      </c>
      <c r="M13" s="81" t="s">
        <v>15</v>
      </c>
      <c r="N13" s="11"/>
    </row>
    <row r="14" spans="1:14" ht="16.5" customHeight="1">
      <c r="A14" s="151"/>
      <c r="B14" s="13">
        <v>2007</v>
      </c>
      <c r="C14" s="42">
        <f>'Nre s.199'!D8+'Re s.200'!D8+'Nsre s.201'!D8+'Exre s.202'!D8+'Vym s.203'!D8+'Pok s.205'!D8</f>
        <v>7207</v>
      </c>
      <c r="D14" s="42">
        <v>32523</v>
      </c>
      <c r="E14" s="42">
        <v>29</v>
      </c>
      <c r="F14" s="42">
        <v>484</v>
      </c>
      <c r="G14" s="42">
        <v>12468</v>
      </c>
      <c r="H14" s="42">
        <v>129</v>
      </c>
      <c r="I14" s="42">
        <v>673</v>
      </c>
      <c r="J14" s="42">
        <v>274</v>
      </c>
      <c r="K14" s="42">
        <v>150</v>
      </c>
      <c r="L14" s="8" t="s">
        <v>15</v>
      </c>
      <c r="M14" s="9" t="s">
        <v>15</v>
      </c>
      <c r="N14" s="11"/>
    </row>
    <row r="15" spans="1:14" ht="16.5" customHeight="1">
      <c r="A15" s="150" t="s">
        <v>17</v>
      </c>
      <c r="B15" s="13">
        <v>2003</v>
      </c>
      <c r="C15" s="42">
        <v>2975</v>
      </c>
      <c r="D15" s="42">
        <v>12691</v>
      </c>
      <c r="E15" s="42">
        <v>104</v>
      </c>
      <c r="F15" s="42">
        <v>520</v>
      </c>
      <c r="G15" s="42">
        <v>7122</v>
      </c>
      <c r="H15" s="42">
        <v>141</v>
      </c>
      <c r="I15" s="42">
        <v>683</v>
      </c>
      <c r="J15" s="42">
        <v>206</v>
      </c>
      <c r="K15" s="42">
        <v>157</v>
      </c>
      <c r="L15" s="8">
        <v>6</v>
      </c>
      <c r="M15" s="9">
        <v>130</v>
      </c>
      <c r="N15" s="12"/>
    </row>
    <row r="16" spans="1:14" ht="16.5" customHeight="1">
      <c r="A16" s="150"/>
      <c r="B16" s="13">
        <v>2004</v>
      </c>
      <c r="C16" s="42">
        <v>5218</v>
      </c>
      <c r="D16" s="42">
        <v>11390</v>
      </c>
      <c r="E16" s="42">
        <v>94</v>
      </c>
      <c r="F16" s="42">
        <v>455</v>
      </c>
      <c r="G16" s="42">
        <v>7368</v>
      </c>
      <c r="H16" s="42">
        <v>121</v>
      </c>
      <c r="I16" s="42">
        <v>639</v>
      </c>
      <c r="J16" s="42">
        <v>185</v>
      </c>
      <c r="K16" s="42">
        <v>145</v>
      </c>
      <c r="L16" s="8" t="s">
        <v>15</v>
      </c>
      <c r="M16" s="9" t="s">
        <v>15</v>
      </c>
      <c r="N16" s="11"/>
    </row>
    <row r="17" spans="1:14" ht="16.5" customHeight="1">
      <c r="A17" s="150"/>
      <c r="B17" s="13">
        <v>2005</v>
      </c>
      <c r="C17" s="42">
        <v>6986</v>
      </c>
      <c r="D17" s="42">
        <v>10518</v>
      </c>
      <c r="E17" s="42">
        <v>93</v>
      </c>
      <c r="F17" s="42">
        <v>446</v>
      </c>
      <c r="G17" s="42">
        <v>8324</v>
      </c>
      <c r="H17" s="42">
        <v>125</v>
      </c>
      <c r="I17" s="42">
        <v>632</v>
      </c>
      <c r="J17" s="42">
        <v>178</v>
      </c>
      <c r="K17" s="42">
        <v>147</v>
      </c>
      <c r="L17" s="8" t="s">
        <v>15</v>
      </c>
      <c r="M17" s="9" t="s">
        <v>15</v>
      </c>
      <c r="N17" s="11"/>
    </row>
    <row r="18" spans="1:14" ht="16.5" customHeight="1">
      <c r="A18" s="150"/>
      <c r="B18" s="13">
        <v>2006</v>
      </c>
      <c r="C18" s="66">
        <v>6055</v>
      </c>
      <c r="D18" s="66">
        <v>16975</v>
      </c>
      <c r="E18" s="66">
        <v>87</v>
      </c>
      <c r="F18" s="66">
        <v>438</v>
      </c>
      <c r="G18" s="66">
        <v>9339</v>
      </c>
      <c r="H18" s="66">
        <v>125</v>
      </c>
      <c r="I18" s="66">
        <v>629</v>
      </c>
      <c r="J18" s="66">
        <v>177</v>
      </c>
      <c r="K18" s="66">
        <v>155</v>
      </c>
      <c r="L18" s="59" t="s">
        <v>15</v>
      </c>
      <c r="M18" s="82" t="s">
        <v>15</v>
      </c>
      <c r="N18" s="11"/>
    </row>
    <row r="19" spans="1:14" ht="16.5" customHeight="1" thickBot="1">
      <c r="A19" s="157"/>
      <c r="B19" s="14">
        <v>2007</v>
      </c>
      <c r="C19" s="100">
        <f>'Nre s.199'!E8+'Re s.200'!E8+'Nsre s.201'!E8+'Exre s.202'!E8+'Vym s.203'!E8+'Pok s.205'!E8</f>
        <v>6191</v>
      </c>
      <c r="D19" s="67">
        <v>17449</v>
      </c>
      <c r="E19" s="67">
        <v>87</v>
      </c>
      <c r="F19" s="67">
        <v>442</v>
      </c>
      <c r="G19" s="67">
        <v>10914</v>
      </c>
      <c r="H19" s="67">
        <v>120</v>
      </c>
      <c r="I19" s="67">
        <v>643</v>
      </c>
      <c r="J19" s="67">
        <v>180</v>
      </c>
      <c r="K19" s="67">
        <v>157</v>
      </c>
      <c r="L19" s="87" t="s">
        <v>15</v>
      </c>
      <c r="M19" s="88" t="s">
        <v>15</v>
      </c>
      <c r="N19" s="11"/>
    </row>
    <row r="20" spans="1:14" ht="16.5" customHeight="1" thickTop="1">
      <c r="A20" s="151" t="s">
        <v>18</v>
      </c>
      <c r="B20" s="85">
        <v>2003</v>
      </c>
      <c r="C20" s="101">
        <f>'PR-agenda OR(PO-KE)s.197'!C15</f>
        <v>36756</v>
      </c>
      <c r="D20" s="68">
        <f>'PR-agenda OR(PO-KE)s.197'!D15</f>
        <v>158574</v>
      </c>
      <c r="E20" s="68">
        <f>'PR-agenda OR(PO-KE)s.197'!E15</f>
        <v>1174</v>
      </c>
      <c r="F20" s="68">
        <f>'PR-agenda OR(PO-KE)s.197'!F15</f>
        <v>7285</v>
      </c>
      <c r="G20" s="68">
        <f>'PR-agenda OR(PO-KE)s.197'!G15</f>
        <v>84499</v>
      </c>
      <c r="H20" s="68">
        <f>'PR-agenda OR(PO-KE)s.197'!H15</f>
        <v>1723</v>
      </c>
      <c r="I20" s="68">
        <f>'PR-agenda OR(PO-KE)s.197'!I15</f>
        <v>6618</v>
      </c>
      <c r="J20" s="68">
        <f>'PR-agenda OR(PO-KE)s.197'!J15</f>
        <v>3198</v>
      </c>
      <c r="K20" s="68">
        <f>'PR-agenda OR(PO-KE)s.197'!K15</f>
        <v>2003</v>
      </c>
      <c r="L20" s="15">
        <f>'PR-agenda OR(PO-KE)s.197'!L15</f>
        <v>51</v>
      </c>
      <c r="M20" s="16">
        <f>'PR-agenda OR(PO-KE)s.197'!M15</f>
        <v>453</v>
      </c>
      <c r="N20" s="11"/>
    </row>
    <row r="21" spans="1:14" ht="16.5" customHeight="1">
      <c r="A21" s="153"/>
      <c r="B21" s="19">
        <v>2004</v>
      </c>
      <c r="C21" s="69">
        <f>'PR-agenda OR(PO-KE)s.197'!C16</f>
        <v>52965</v>
      </c>
      <c r="D21" s="69">
        <f>'PR-agenda OR(PO-KE)s.197'!D16</f>
        <v>170634</v>
      </c>
      <c r="E21" s="69">
        <f>'PR-agenda OR(PO-KE)s.197'!E16</f>
        <v>932</v>
      </c>
      <c r="F21" s="69">
        <f>'PR-agenda OR(PO-KE)s.197'!F16</f>
        <v>6761</v>
      </c>
      <c r="G21" s="69">
        <f>'PR-agenda OR(PO-KE)s.197'!G16</f>
        <v>90239</v>
      </c>
      <c r="H21" s="69">
        <f>'PR-agenda OR(PO-KE)s.197'!H16</f>
        <v>1691</v>
      </c>
      <c r="I21" s="69">
        <f>'PR-agenda OR(PO-KE)s.197'!I16</f>
        <v>6646</v>
      </c>
      <c r="J21" s="69">
        <f>'PR-agenda OR(PO-KE)s.197'!J16</f>
        <v>3143</v>
      </c>
      <c r="K21" s="69">
        <f>'PR-agenda OR(PO-KE)s.197'!K16</f>
        <v>1930</v>
      </c>
      <c r="L21" s="17">
        <f>'PR-agenda OR(PO-KE)s.197'!L16</f>
        <v>18</v>
      </c>
      <c r="M21" s="18">
        <f>'PR-agenda OR(PO-KE)s.197'!M16</f>
        <v>307</v>
      </c>
      <c r="N21" s="11"/>
    </row>
    <row r="22" spans="1:14" ht="16.5" customHeight="1">
      <c r="A22" s="153"/>
      <c r="B22" s="19">
        <v>2005</v>
      </c>
      <c r="C22" s="69">
        <f>'PR-agenda OR(PO-KE)s.197'!C17</f>
        <v>77228</v>
      </c>
      <c r="D22" s="69">
        <f>'PR-agenda OR(PO-KE)s.197'!D17</f>
        <v>180700</v>
      </c>
      <c r="E22" s="69">
        <f>'PR-agenda OR(PO-KE)s.197'!E17</f>
        <v>511</v>
      </c>
      <c r="F22" s="69">
        <f>'PR-agenda OR(PO-KE)s.197'!F17</f>
        <v>6738</v>
      </c>
      <c r="G22" s="69">
        <f>'PR-agenda OR(PO-KE)s.197'!G17</f>
        <v>100634</v>
      </c>
      <c r="H22" s="69">
        <f>'PR-agenda OR(PO-KE)s.197'!H17</f>
        <v>1587</v>
      </c>
      <c r="I22" s="69">
        <f>'PR-agenda OR(PO-KE)s.197'!I17</f>
        <v>6218</v>
      </c>
      <c r="J22" s="69">
        <f>'PR-agenda OR(PO-KE)s.197'!J17</f>
        <v>2751</v>
      </c>
      <c r="K22" s="69">
        <f>'PR-agenda OR(PO-KE)s.197'!K17</f>
        <v>1967</v>
      </c>
      <c r="L22" s="20">
        <f>'PR-agenda OR(PO-KE)s.197'!L17</f>
        <v>2</v>
      </c>
      <c r="M22" s="83">
        <f>'PR-agenda OR(PO-KE)s.197'!M17</f>
        <v>160</v>
      </c>
      <c r="N22" s="11"/>
    </row>
    <row r="23" spans="1:14" ht="16.5" customHeight="1">
      <c r="A23" s="153"/>
      <c r="B23" s="19">
        <v>2006</v>
      </c>
      <c r="C23" s="69">
        <f>'PR-agenda OR(PO-KE)s.197'!C18</f>
        <v>68561</v>
      </c>
      <c r="D23" s="69">
        <f>'PR-agenda OR(PO-KE)s.197'!D18</f>
        <v>214766</v>
      </c>
      <c r="E23" s="69">
        <f>'PR-agenda OR(PO-KE)s.197'!E18</f>
        <v>477</v>
      </c>
      <c r="F23" s="69">
        <f>'PR-agenda OR(PO-KE)s.197'!F18</f>
        <v>6866</v>
      </c>
      <c r="G23" s="69">
        <f>'PR-agenda OR(PO-KE)s.197'!G18</f>
        <v>111598</v>
      </c>
      <c r="H23" s="69">
        <f>'PR-agenda OR(PO-KE)s.197'!H18</f>
        <v>1610</v>
      </c>
      <c r="I23" s="69">
        <f>'PR-agenda OR(PO-KE)s.197'!I18</f>
        <v>6174</v>
      </c>
      <c r="J23" s="69">
        <f>'PR-agenda OR(PO-KE)s.197'!J18</f>
        <v>2740</v>
      </c>
      <c r="K23" s="69">
        <f>'PR-agenda OR(PO-KE)s.197'!K18</f>
        <v>2053</v>
      </c>
      <c r="L23" s="17">
        <f>'PR-agenda OR(PO-KE)s.197'!L18</f>
        <v>2</v>
      </c>
      <c r="M23" s="18">
        <f>'PR-agenda OR(PO-KE)s.197'!M18</f>
        <v>160</v>
      </c>
      <c r="N23" s="11"/>
    </row>
    <row r="24" spans="1:14" ht="16.5" customHeight="1" thickBot="1">
      <c r="A24" s="154"/>
      <c r="B24" s="84">
        <v>2007</v>
      </c>
      <c r="C24" s="95">
        <f>'PR-agenda OR(PO-KE)s.197'!C19</f>
        <v>77369</v>
      </c>
      <c r="D24" s="95">
        <f>'PR-agenda OR(PO-KE)s.197'!D19</f>
        <v>225588</v>
      </c>
      <c r="E24" s="95">
        <f>'PR-agenda OR(PO-KE)s.197'!E19</f>
        <v>459</v>
      </c>
      <c r="F24" s="95">
        <f>'PR-agenda OR(PO-KE)s.197'!F19</f>
        <v>7034</v>
      </c>
      <c r="G24" s="95">
        <f>'PR-agenda OR(PO-KE)s.197'!G19</f>
        <v>125115</v>
      </c>
      <c r="H24" s="95">
        <f>'PR-agenda OR(PO-KE)s.197'!H19</f>
        <v>1612</v>
      </c>
      <c r="I24" s="95">
        <f>'PR-agenda OR(PO-KE)s.197'!I19</f>
        <v>6171</v>
      </c>
      <c r="J24" s="95">
        <f>'PR-agenda OR(PO-KE)s.197'!J19</f>
        <v>2716</v>
      </c>
      <c r="K24" s="95">
        <f>'PR-agenda OR(PO-KE)s.197'!K19</f>
        <v>2115</v>
      </c>
      <c r="L24" s="86">
        <f>'PR-agenda OR(PO-KE)s.197'!L19</f>
        <v>2</v>
      </c>
      <c r="M24" s="99">
        <f>'PR-agenda OR(PO-KE)s.197'!M19</f>
        <v>160</v>
      </c>
      <c r="N24" s="12"/>
    </row>
    <row r="25" spans="1:14" ht="16.5" customHeight="1" thickTop="1">
      <c r="A25" s="22"/>
      <c r="B25" s="12"/>
      <c r="C25" s="12"/>
      <c r="D25" s="12"/>
      <c r="E25" s="12"/>
      <c r="F25" s="12"/>
      <c r="G25" s="12"/>
      <c r="H25" s="12"/>
      <c r="I25" s="12"/>
      <c r="J25" s="12"/>
      <c r="K25" s="23"/>
      <c r="L25" s="23"/>
      <c r="M25" s="23"/>
      <c r="N25" s="23"/>
    </row>
    <row r="26" spans="1:14" ht="16.5" customHeight="1">
      <c r="A26" s="22"/>
      <c r="B26" s="24"/>
      <c r="C26" s="74"/>
      <c r="D26" s="24"/>
      <c r="E26" s="24"/>
      <c r="F26" s="24"/>
      <c r="G26" s="24"/>
      <c r="H26" s="24"/>
      <c r="I26" s="24"/>
      <c r="J26" s="24"/>
      <c r="K26" s="23"/>
      <c r="L26" s="23"/>
      <c r="M26" s="23"/>
      <c r="N26" s="23"/>
    </row>
    <row r="27" spans="1:14" ht="16.5" customHeight="1">
      <c r="A27" s="4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16.5" customHeight="1">
      <c r="A28" s="4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16.5" customHeight="1">
      <c r="A29" s="4"/>
      <c r="B29" s="22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2:14" ht="16.5" customHeight="1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4" ht="12.75">
      <c r="F34" s="2" t="s">
        <v>36</v>
      </c>
    </row>
  </sheetData>
  <mergeCells count="11">
    <mergeCell ref="A1:M1"/>
    <mergeCell ref="A2:M2"/>
    <mergeCell ref="C3:C4"/>
    <mergeCell ref="D3:D4"/>
    <mergeCell ref="E3:M3"/>
    <mergeCell ref="B3:B4"/>
    <mergeCell ref="A10:A14"/>
    <mergeCell ref="A5:A9"/>
    <mergeCell ref="A20:A24"/>
    <mergeCell ref="A3:A4"/>
    <mergeCell ref="A15:A1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tabColor indexed="20"/>
  </sheetPr>
  <dimension ref="A1:N30"/>
  <sheetViews>
    <sheetView zoomScaleSheetLayoutView="100" workbookViewId="0" topLeftCell="A1">
      <selection activeCell="S47" sqref="S47"/>
    </sheetView>
  </sheetViews>
  <sheetFormatPr defaultColWidth="9.140625" defaultRowHeight="12.75"/>
  <cols>
    <col min="1" max="4" width="10.7109375" style="2" customWidth="1"/>
    <col min="5" max="13" width="9.7109375" style="2" customWidth="1"/>
    <col min="14" max="16384" width="9.140625" style="2" customWidth="1"/>
  </cols>
  <sheetData>
    <row r="1" spans="1:14" ht="16.5" customHeight="1">
      <c r="A1" s="158" t="s">
        <v>62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"/>
    </row>
    <row r="2" spans="1:14" ht="19.5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3"/>
    </row>
    <row r="3" spans="1:14" ht="34.5" customHeight="1" thickTop="1">
      <c r="A3" s="168" t="s">
        <v>0</v>
      </c>
      <c r="B3" s="170" t="s">
        <v>1</v>
      </c>
      <c r="C3" s="172" t="s">
        <v>2</v>
      </c>
      <c r="D3" s="172" t="s">
        <v>3</v>
      </c>
      <c r="E3" s="165" t="s">
        <v>4</v>
      </c>
      <c r="F3" s="166"/>
      <c r="G3" s="166"/>
      <c r="H3" s="166"/>
      <c r="I3" s="166"/>
      <c r="J3" s="166"/>
      <c r="K3" s="166"/>
      <c r="L3" s="166"/>
      <c r="M3" s="167"/>
      <c r="N3" s="4"/>
    </row>
    <row r="4" spans="1:14" ht="20.25" customHeight="1" thickBot="1">
      <c r="A4" s="169"/>
      <c r="B4" s="171"/>
      <c r="C4" s="173"/>
      <c r="D4" s="173"/>
      <c r="E4" s="89" t="s">
        <v>5</v>
      </c>
      <c r="F4" s="89" t="s">
        <v>6</v>
      </c>
      <c r="G4" s="89" t="s">
        <v>7</v>
      </c>
      <c r="H4" s="89" t="s">
        <v>8</v>
      </c>
      <c r="I4" s="89" t="s">
        <v>9</v>
      </c>
      <c r="J4" s="89" t="s">
        <v>10</v>
      </c>
      <c r="K4" s="89" t="s">
        <v>11</v>
      </c>
      <c r="L4" s="89" t="s">
        <v>12</v>
      </c>
      <c r="M4" s="90" t="s">
        <v>13</v>
      </c>
      <c r="N4" s="4"/>
    </row>
    <row r="5" spans="1:14" ht="16.5" customHeight="1" thickTop="1">
      <c r="A5" s="174" t="s">
        <v>19</v>
      </c>
      <c r="B5" s="92">
        <v>2003</v>
      </c>
      <c r="C5" s="78">
        <v>3020</v>
      </c>
      <c r="D5" s="78">
        <v>14949</v>
      </c>
      <c r="E5" s="78">
        <v>37</v>
      </c>
      <c r="F5" s="78">
        <v>380</v>
      </c>
      <c r="G5" s="78">
        <v>6910</v>
      </c>
      <c r="H5" s="78">
        <v>175</v>
      </c>
      <c r="I5" s="78">
        <v>727</v>
      </c>
      <c r="J5" s="78">
        <v>335</v>
      </c>
      <c r="K5" s="78">
        <v>147</v>
      </c>
      <c r="L5" s="79">
        <v>1</v>
      </c>
      <c r="M5" s="80">
        <v>154</v>
      </c>
      <c r="N5" s="10"/>
    </row>
    <row r="6" spans="1:14" ht="16.5" customHeight="1">
      <c r="A6" s="175"/>
      <c r="B6" s="27">
        <v>2004</v>
      </c>
      <c r="C6" s="42">
        <v>4279</v>
      </c>
      <c r="D6" s="42">
        <v>13541</v>
      </c>
      <c r="E6" s="42">
        <v>33</v>
      </c>
      <c r="F6" s="42">
        <v>386</v>
      </c>
      <c r="G6" s="42">
        <v>7927</v>
      </c>
      <c r="H6" s="42">
        <v>173</v>
      </c>
      <c r="I6" s="42">
        <v>713</v>
      </c>
      <c r="J6" s="42">
        <v>346</v>
      </c>
      <c r="K6" s="42">
        <v>142</v>
      </c>
      <c r="L6" s="8">
        <v>1</v>
      </c>
      <c r="M6" s="9">
        <v>154</v>
      </c>
      <c r="N6" s="11"/>
    </row>
    <row r="7" spans="1:14" ht="16.5" customHeight="1">
      <c r="A7" s="175"/>
      <c r="B7" s="27">
        <v>2005</v>
      </c>
      <c r="C7" s="42">
        <v>5507</v>
      </c>
      <c r="D7" s="42">
        <v>14717</v>
      </c>
      <c r="E7" s="42">
        <v>33</v>
      </c>
      <c r="F7" s="42">
        <v>382</v>
      </c>
      <c r="G7" s="42">
        <v>8649</v>
      </c>
      <c r="H7" s="42">
        <v>173</v>
      </c>
      <c r="I7" s="42">
        <v>698</v>
      </c>
      <c r="J7" s="42">
        <v>328</v>
      </c>
      <c r="K7" s="42">
        <v>147</v>
      </c>
      <c r="L7" s="8">
        <v>1</v>
      </c>
      <c r="M7" s="9">
        <v>154</v>
      </c>
      <c r="N7" s="11"/>
    </row>
    <row r="8" spans="1:14" ht="16.5" customHeight="1">
      <c r="A8" s="175"/>
      <c r="B8" s="27">
        <v>2006</v>
      </c>
      <c r="C8" s="66">
        <v>5994</v>
      </c>
      <c r="D8" s="66">
        <v>19161</v>
      </c>
      <c r="E8" s="66">
        <v>33</v>
      </c>
      <c r="F8" s="66">
        <v>383</v>
      </c>
      <c r="G8" s="66">
        <v>9808</v>
      </c>
      <c r="H8" s="66">
        <v>175</v>
      </c>
      <c r="I8" s="66">
        <v>686</v>
      </c>
      <c r="J8" s="66">
        <v>328</v>
      </c>
      <c r="K8" s="66">
        <v>146</v>
      </c>
      <c r="L8" s="73">
        <v>1</v>
      </c>
      <c r="M8" s="93">
        <v>154</v>
      </c>
      <c r="N8" s="11"/>
    </row>
    <row r="9" spans="1:14" ht="16.5" customHeight="1">
      <c r="A9" s="176"/>
      <c r="B9" s="27">
        <v>2007</v>
      </c>
      <c r="C9" s="42">
        <f>'Nre s.199'!F8+'Re s.200'!F8+'Nsre s.201'!F8+'Exre s.202'!F8+'Vym s.203'!F8+'Pok s.205'!F8</f>
        <v>7073</v>
      </c>
      <c r="D9" s="42">
        <v>22291</v>
      </c>
      <c r="E9" s="42">
        <v>32</v>
      </c>
      <c r="F9" s="42">
        <v>343</v>
      </c>
      <c r="G9" s="42">
        <v>10884</v>
      </c>
      <c r="H9" s="42">
        <v>160</v>
      </c>
      <c r="I9" s="42">
        <v>662</v>
      </c>
      <c r="J9" s="42">
        <v>318</v>
      </c>
      <c r="K9" s="42">
        <v>135</v>
      </c>
      <c r="L9" s="8">
        <v>1</v>
      </c>
      <c r="M9" s="9">
        <v>154</v>
      </c>
      <c r="N9" s="11"/>
    </row>
    <row r="10" spans="1:14" ht="16.5" customHeight="1">
      <c r="A10" s="177" t="s">
        <v>20</v>
      </c>
      <c r="B10" s="27">
        <v>2003</v>
      </c>
      <c r="C10" s="42">
        <v>3508</v>
      </c>
      <c r="D10" s="42">
        <v>12261</v>
      </c>
      <c r="E10" s="42">
        <v>73</v>
      </c>
      <c r="F10" s="42">
        <v>776</v>
      </c>
      <c r="G10" s="42">
        <v>8113</v>
      </c>
      <c r="H10" s="42">
        <v>173</v>
      </c>
      <c r="I10" s="42">
        <v>452</v>
      </c>
      <c r="J10" s="42">
        <v>281</v>
      </c>
      <c r="K10" s="42">
        <v>163</v>
      </c>
      <c r="L10" s="8" t="s">
        <v>15</v>
      </c>
      <c r="M10" s="9">
        <v>6</v>
      </c>
      <c r="N10" s="12"/>
    </row>
    <row r="11" spans="1:14" ht="16.5" customHeight="1">
      <c r="A11" s="175"/>
      <c r="B11" s="27">
        <v>2004</v>
      </c>
      <c r="C11" s="42">
        <v>5718</v>
      </c>
      <c r="D11" s="42">
        <v>12034</v>
      </c>
      <c r="E11" s="42">
        <v>72</v>
      </c>
      <c r="F11" s="42">
        <v>776</v>
      </c>
      <c r="G11" s="42">
        <v>9102</v>
      </c>
      <c r="H11" s="42">
        <v>177</v>
      </c>
      <c r="I11" s="42">
        <v>448</v>
      </c>
      <c r="J11" s="42">
        <v>281</v>
      </c>
      <c r="K11" s="42">
        <v>162</v>
      </c>
      <c r="L11" s="8">
        <v>1</v>
      </c>
      <c r="M11" s="9">
        <v>6</v>
      </c>
      <c r="N11" s="11"/>
    </row>
    <row r="12" spans="1:14" ht="16.5" customHeight="1">
      <c r="A12" s="175"/>
      <c r="B12" s="27">
        <v>2005</v>
      </c>
      <c r="C12" s="42">
        <v>6709</v>
      </c>
      <c r="D12" s="42">
        <v>12012</v>
      </c>
      <c r="E12" s="42">
        <v>70</v>
      </c>
      <c r="F12" s="42">
        <v>773</v>
      </c>
      <c r="G12" s="42">
        <v>10101</v>
      </c>
      <c r="H12" s="42">
        <v>179</v>
      </c>
      <c r="I12" s="42">
        <v>440</v>
      </c>
      <c r="J12" s="42">
        <v>281</v>
      </c>
      <c r="K12" s="42">
        <v>166</v>
      </c>
      <c r="L12" s="8">
        <v>1</v>
      </c>
      <c r="M12" s="9">
        <v>6</v>
      </c>
      <c r="N12" s="11"/>
    </row>
    <row r="13" spans="1:14" ht="16.5" customHeight="1">
      <c r="A13" s="175"/>
      <c r="B13" s="27">
        <v>2006</v>
      </c>
      <c r="C13" s="66">
        <v>6721</v>
      </c>
      <c r="D13" s="66">
        <v>13370</v>
      </c>
      <c r="E13" s="66">
        <v>67</v>
      </c>
      <c r="F13" s="66">
        <v>798</v>
      </c>
      <c r="G13" s="66">
        <v>11115</v>
      </c>
      <c r="H13" s="66">
        <v>179</v>
      </c>
      <c r="I13" s="66">
        <v>436</v>
      </c>
      <c r="J13" s="91">
        <v>283</v>
      </c>
      <c r="K13" s="66">
        <v>169</v>
      </c>
      <c r="L13" s="73">
        <v>1</v>
      </c>
      <c r="M13" s="93">
        <v>6</v>
      </c>
      <c r="N13" s="11"/>
    </row>
    <row r="14" spans="1:14" ht="16.5" customHeight="1">
      <c r="A14" s="176"/>
      <c r="B14" s="27">
        <v>2007</v>
      </c>
      <c r="C14" s="42">
        <f>'Nre s.199'!G8+'Re s.200'!G8+'Nsre s.201'!G8+'Exre s.202'!G8+'Vym s.203'!G8+'Pok s.205'!G8</f>
        <v>7505</v>
      </c>
      <c r="D14" s="42">
        <v>15132</v>
      </c>
      <c r="E14" s="42">
        <v>67</v>
      </c>
      <c r="F14" s="42">
        <v>806</v>
      </c>
      <c r="G14" s="42">
        <v>12370</v>
      </c>
      <c r="H14" s="42">
        <v>179</v>
      </c>
      <c r="I14" s="42">
        <v>434</v>
      </c>
      <c r="J14" s="42">
        <v>289</v>
      </c>
      <c r="K14" s="42">
        <v>178</v>
      </c>
      <c r="L14" s="8">
        <v>1</v>
      </c>
      <c r="M14" s="9">
        <v>6</v>
      </c>
      <c r="N14" s="11"/>
    </row>
    <row r="15" spans="1:14" ht="16.5" customHeight="1">
      <c r="A15" s="177" t="s">
        <v>21</v>
      </c>
      <c r="B15" s="27">
        <v>2003</v>
      </c>
      <c r="C15" s="42">
        <v>3871</v>
      </c>
      <c r="D15" s="42">
        <v>17361</v>
      </c>
      <c r="E15" s="42">
        <v>498</v>
      </c>
      <c r="F15" s="42">
        <v>727</v>
      </c>
      <c r="G15" s="42">
        <v>7820</v>
      </c>
      <c r="H15" s="42">
        <v>348</v>
      </c>
      <c r="I15" s="42">
        <v>1259</v>
      </c>
      <c r="J15" s="42">
        <v>707</v>
      </c>
      <c r="K15" s="42">
        <v>152</v>
      </c>
      <c r="L15" s="8" t="s">
        <v>15</v>
      </c>
      <c r="M15" s="9">
        <v>52</v>
      </c>
      <c r="N15" s="12"/>
    </row>
    <row r="16" spans="1:14" ht="16.5" customHeight="1">
      <c r="A16" s="175"/>
      <c r="B16" s="27">
        <v>2004</v>
      </c>
      <c r="C16" s="42">
        <v>4710</v>
      </c>
      <c r="D16" s="42">
        <v>16631</v>
      </c>
      <c r="E16" s="42">
        <v>493</v>
      </c>
      <c r="F16" s="42">
        <v>734</v>
      </c>
      <c r="G16" s="42">
        <v>8579</v>
      </c>
      <c r="H16" s="42">
        <v>342</v>
      </c>
      <c r="I16" s="42">
        <v>1252</v>
      </c>
      <c r="J16" s="42">
        <v>718</v>
      </c>
      <c r="K16" s="42">
        <v>159</v>
      </c>
      <c r="L16" s="8" t="s">
        <v>15</v>
      </c>
      <c r="M16" s="9">
        <v>52</v>
      </c>
      <c r="N16" s="11"/>
    </row>
    <row r="17" spans="1:14" ht="16.5" customHeight="1">
      <c r="A17" s="175"/>
      <c r="B17" s="27">
        <v>2005</v>
      </c>
      <c r="C17" s="42">
        <v>5909</v>
      </c>
      <c r="D17" s="42">
        <v>17765</v>
      </c>
      <c r="E17" s="42">
        <v>101</v>
      </c>
      <c r="F17" s="42">
        <v>660</v>
      </c>
      <c r="G17" s="42">
        <v>9656</v>
      </c>
      <c r="H17" s="42">
        <v>213</v>
      </c>
      <c r="I17" s="42">
        <v>852</v>
      </c>
      <c r="J17" s="42">
        <v>396</v>
      </c>
      <c r="K17" s="42">
        <v>114</v>
      </c>
      <c r="L17" s="8" t="s">
        <v>15</v>
      </c>
      <c r="M17" s="9" t="s">
        <v>15</v>
      </c>
      <c r="N17" s="11"/>
    </row>
    <row r="18" spans="1:14" ht="16.5" customHeight="1">
      <c r="A18" s="175"/>
      <c r="B18" s="27">
        <v>2006</v>
      </c>
      <c r="C18" s="66">
        <v>6228</v>
      </c>
      <c r="D18" s="66">
        <v>25023</v>
      </c>
      <c r="E18" s="66">
        <v>95</v>
      </c>
      <c r="F18" s="66">
        <v>661</v>
      </c>
      <c r="G18" s="66">
        <v>10679</v>
      </c>
      <c r="H18" s="66">
        <v>207</v>
      </c>
      <c r="I18" s="66">
        <v>848</v>
      </c>
      <c r="J18" s="66">
        <v>394</v>
      </c>
      <c r="K18" s="66">
        <v>119</v>
      </c>
      <c r="L18" s="73" t="s">
        <v>15</v>
      </c>
      <c r="M18" s="93" t="s">
        <v>15</v>
      </c>
      <c r="N18" s="11"/>
    </row>
    <row r="19" spans="1:14" ht="16.5" customHeight="1" thickBot="1">
      <c r="A19" s="143"/>
      <c r="B19" s="28">
        <v>2007</v>
      </c>
      <c r="C19" s="67">
        <f>'Nre s.199'!H8+'Re s.200'!H8+'Nsre s.201'!H8+'Exre s.202'!H8+'Vym s.203'!H8+'Pok s.205'!H8</f>
        <v>7283</v>
      </c>
      <c r="D19" s="67">
        <v>18905</v>
      </c>
      <c r="E19" s="67">
        <v>91</v>
      </c>
      <c r="F19" s="67">
        <v>665</v>
      </c>
      <c r="G19" s="67">
        <v>11690</v>
      </c>
      <c r="H19" s="67">
        <v>197</v>
      </c>
      <c r="I19" s="67">
        <v>840</v>
      </c>
      <c r="J19" s="67">
        <v>391</v>
      </c>
      <c r="K19" s="67">
        <v>121</v>
      </c>
      <c r="L19" s="71" t="s">
        <v>15</v>
      </c>
      <c r="M19" s="72" t="s">
        <v>15</v>
      </c>
      <c r="N19" s="11"/>
    </row>
    <row r="20" spans="1:14" ht="16.5" customHeight="1" thickTop="1">
      <c r="A20" s="151" t="s">
        <v>18</v>
      </c>
      <c r="B20" s="94">
        <v>2003</v>
      </c>
      <c r="C20" s="68">
        <f>'PR-agenda OR(PO-KE)s.197'!C15</f>
        <v>36756</v>
      </c>
      <c r="D20" s="68">
        <f>'PR-agenda OR(PO-KE)s.197'!D15</f>
        <v>158574</v>
      </c>
      <c r="E20" s="68">
        <f>'PR-agenda OR(PO-KE)s.197'!E15</f>
        <v>1174</v>
      </c>
      <c r="F20" s="68">
        <f>'PR-agenda OR(PO-KE)s.197'!F15</f>
        <v>7285</v>
      </c>
      <c r="G20" s="68">
        <f>'PR-agenda OR(PO-KE)s.197'!G15</f>
        <v>84499</v>
      </c>
      <c r="H20" s="68">
        <f>'PR-agenda OR(PO-KE)s.197'!H15</f>
        <v>1723</v>
      </c>
      <c r="I20" s="68">
        <f>'PR-agenda OR(PO-KE)s.197'!I15</f>
        <v>6618</v>
      </c>
      <c r="J20" s="68">
        <f>'PR-agenda OR(PO-KE)s.197'!J15</f>
        <v>3198</v>
      </c>
      <c r="K20" s="68">
        <f>'PR-agenda OR(PO-KE)s.197'!K15</f>
        <v>2003</v>
      </c>
      <c r="L20" s="15">
        <f>'PR-agenda OR(PO-KE)s.197'!L15</f>
        <v>51</v>
      </c>
      <c r="M20" s="16">
        <f>'PR-agenda OR(PO-KE)s.197'!M15</f>
        <v>453</v>
      </c>
      <c r="N20" s="11"/>
    </row>
    <row r="21" spans="1:14" ht="16.5" customHeight="1">
      <c r="A21" s="153"/>
      <c r="B21" s="29">
        <v>2004</v>
      </c>
      <c r="C21" s="69">
        <f>'PR-agenda OR(PO-KE)s.197'!C16</f>
        <v>52965</v>
      </c>
      <c r="D21" s="69">
        <f>'PR-agenda OR(PO-KE)s.197'!D16</f>
        <v>170634</v>
      </c>
      <c r="E21" s="69">
        <f>'PR-agenda OR(PO-KE)s.197'!E16</f>
        <v>932</v>
      </c>
      <c r="F21" s="69">
        <f>'PR-agenda OR(PO-KE)s.197'!F16</f>
        <v>6761</v>
      </c>
      <c r="G21" s="69">
        <f>'PR-agenda OR(PO-KE)s.197'!G16</f>
        <v>90239</v>
      </c>
      <c r="H21" s="69">
        <f>'PR-agenda OR(PO-KE)s.197'!H16</f>
        <v>1691</v>
      </c>
      <c r="I21" s="69">
        <f>'PR-agenda OR(PO-KE)s.197'!I16</f>
        <v>6646</v>
      </c>
      <c r="J21" s="69">
        <f>'PR-agenda OR(PO-KE)s.197'!J16</f>
        <v>3143</v>
      </c>
      <c r="K21" s="69">
        <f>'PR-agenda OR(PO-KE)s.197'!K16</f>
        <v>1930</v>
      </c>
      <c r="L21" s="17">
        <f>'PR-agenda OR(PO-KE)s.197'!L16</f>
        <v>18</v>
      </c>
      <c r="M21" s="18">
        <f>'PR-agenda OR(PO-KE)s.197'!M16</f>
        <v>307</v>
      </c>
      <c r="N21" s="11"/>
    </row>
    <row r="22" spans="1:14" ht="16.5" customHeight="1">
      <c r="A22" s="153"/>
      <c r="B22" s="29">
        <v>2005</v>
      </c>
      <c r="C22" s="69">
        <f>'PR-agenda OR(PO-KE)s.197'!C17</f>
        <v>77228</v>
      </c>
      <c r="D22" s="69">
        <f>'PR-agenda OR(PO-KE)s.197'!D17</f>
        <v>180700</v>
      </c>
      <c r="E22" s="69">
        <f>'PR-agenda OR(PO-KE)s.197'!E17</f>
        <v>511</v>
      </c>
      <c r="F22" s="69">
        <f>'PR-agenda OR(PO-KE)s.197'!F17</f>
        <v>6738</v>
      </c>
      <c r="G22" s="69">
        <f>'PR-agenda OR(PO-KE)s.197'!G17</f>
        <v>100634</v>
      </c>
      <c r="H22" s="69">
        <f>'PR-agenda OR(PO-KE)s.197'!H17</f>
        <v>1587</v>
      </c>
      <c r="I22" s="69">
        <f>'PR-agenda OR(PO-KE)s.197'!I17</f>
        <v>6218</v>
      </c>
      <c r="J22" s="69">
        <f>'PR-agenda OR(PO-KE)s.197'!J17</f>
        <v>2751</v>
      </c>
      <c r="K22" s="69">
        <f>'PR-agenda OR(PO-KE)s.197'!K17</f>
        <v>1967</v>
      </c>
      <c r="L22" s="17">
        <f>'PR-agenda OR(PO-KE)s.197'!L17</f>
        <v>2</v>
      </c>
      <c r="M22" s="18">
        <f>'PR-agenda OR(PO-KE)s.197'!M17</f>
        <v>160</v>
      </c>
      <c r="N22" s="11"/>
    </row>
    <row r="23" spans="1:14" ht="16.5" customHeight="1">
      <c r="A23" s="153"/>
      <c r="B23" s="29">
        <v>2006</v>
      </c>
      <c r="C23" s="69">
        <f>'PR-agenda OR(PO-KE)s.197'!C18</f>
        <v>68561</v>
      </c>
      <c r="D23" s="69">
        <f>'PR-agenda OR(PO-KE)s.197'!D18</f>
        <v>214766</v>
      </c>
      <c r="E23" s="69">
        <f>'PR-agenda OR(PO-KE)s.197'!E18</f>
        <v>477</v>
      </c>
      <c r="F23" s="69">
        <f>'PR-agenda OR(PO-KE)s.197'!F18</f>
        <v>6866</v>
      </c>
      <c r="G23" s="69">
        <f>'PR-agenda OR(PO-KE)s.197'!G18</f>
        <v>111598</v>
      </c>
      <c r="H23" s="69">
        <f>'PR-agenda OR(PO-KE)s.197'!H18</f>
        <v>1610</v>
      </c>
      <c r="I23" s="69">
        <f>'PR-agenda OR(PO-KE)s.197'!I18</f>
        <v>6174</v>
      </c>
      <c r="J23" s="69">
        <f>'PR-agenda OR(PO-KE)s.197'!J18</f>
        <v>2740</v>
      </c>
      <c r="K23" s="69">
        <f>'PR-agenda OR(PO-KE)s.197'!K18</f>
        <v>2053</v>
      </c>
      <c r="L23" s="17">
        <f>'PR-agenda OR(PO-KE)s.197'!L18</f>
        <v>2</v>
      </c>
      <c r="M23" s="18">
        <f>'PR-agenda OR(PO-KE)s.197'!M18</f>
        <v>160</v>
      </c>
      <c r="N23" s="11"/>
    </row>
    <row r="24" spans="1:14" ht="16.5" customHeight="1" thickBot="1">
      <c r="A24" s="154"/>
      <c r="B24" s="30">
        <v>2007</v>
      </c>
      <c r="C24" s="70">
        <f>'PR-agenda OR(PO-KE)s.197'!C19</f>
        <v>77369</v>
      </c>
      <c r="D24" s="70">
        <f>'PR-agenda OR(PO-KE)s.197'!D19</f>
        <v>225588</v>
      </c>
      <c r="E24" s="70">
        <f>'PR-agenda OR(PO-KE)s.197'!E19</f>
        <v>459</v>
      </c>
      <c r="F24" s="70">
        <f>'PR-agenda OR(PO-KE)s.197'!F19</f>
        <v>7034</v>
      </c>
      <c r="G24" s="70">
        <f>'PR-agenda OR(PO-KE)s.197'!G19</f>
        <v>125115</v>
      </c>
      <c r="H24" s="70">
        <f>'PR-agenda OR(PO-KE)s.197'!H19</f>
        <v>1612</v>
      </c>
      <c r="I24" s="70">
        <f>'PR-agenda OR(PO-KE)s.197'!I19</f>
        <v>6171</v>
      </c>
      <c r="J24" s="70">
        <f>'PR-agenda OR(PO-KE)s.197'!J19</f>
        <v>2716</v>
      </c>
      <c r="K24" s="70">
        <f>'PR-agenda OR(PO-KE)s.197'!K19</f>
        <v>2115</v>
      </c>
      <c r="L24" s="86">
        <f>'PR-agenda OR(PO-KE)s.197'!L19</f>
        <v>2</v>
      </c>
      <c r="M24" s="61">
        <f>'PR-agenda OR(PO-KE)s.197'!M19</f>
        <v>160</v>
      </c>
      <c r="N24" s="12"/>
    </row>
    <row r="25" spans="1:14" ht="16.5" customHeight="1" thickTop="1">
      <c r="A25" s="4"/>
      <c r="B25" s="22"/>
      <c r="C25" s="24"/>
      <c r="D25" s="24"/>
      <c r="E25" s="24"/>
      <c r="F25" s="24"/>
      <c r="G25" s="23"/>
      <c r="H25" s="23"/>
      <c r="I25" s="23"/>
      <c r="J25" s="23"/>
      <c r="K25" s="23"/>
      <c r="L25" s="23"/>
      <c r="M25" s="23"/>
      <c r="N25" s="23"/>
    </row>
    <row r="26" spans="1:14" ht="16.5" customHeight="1">
      <c r="A26" s="4"/>
      <c r="B26" s="22"/>
      <c r="C26" s="24"/>
      <c r="D26" s="24"/>
      <c r="E26" s="24"/>
      <c r="F26" s="24"/>
      <c r="G26" s="23"/>
      <c r="H26" s="23"/>
      <c r="I26" s="23"/>
      <c r="J26" s="23"/>
      <c r="K26" s="23"/>
      <c r="L26" s="23"/>
      <c r="M26" s="23"/>
      <c r="N26" s="23"/>
    </row>
    <row r="27" spans="1:14" ht="16.5" customHeight="1">
      <c r="A27" s="4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16.5" customHeight="1">
      <c r="A28" s="4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16.5" customHeight="1">
      <c r="A29" s="4"/>
      <c r="B29" s="22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2:14" ht="16.5" customHeight="1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mergeCells count="11">
    <mergeCell ref="A20:A24"/>
    <mergeCell ref="A5:A9"/>
    <mergeCell ref="A10:A14"/>
    <mergeCell ref="A15:A19"/>
    <mergeCell ref="A1:M1"/>
    <mergeCell ref="A2:M2"/>
    <mergeCell ref="E3:M3"/>
    <mergeCell ref="A3:A4"/>
    <mergeCell ref="B3:B4"/>
    <mergeCell ref="C3:C4"/>
    <mergeCell ref="D3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">
    <tabColor indexed="20"/>
  </sheetPr>
  <dimension ref="A1:N30"/>
  <sheetViews>
    <sheetView zoomScaleSheetLayoutView="100" workbookViewId="0" topLeftCell="A1">
      <selection activeCell="S47" sqref="S47"/>
    </sheetView>
  </sheetViews>
  <sheetFormatPr defaultColWidth="9.140625" defaultRowHeight="12.75"/>
  <cols>
    <col min="1" max="4" width="10.7109375" style="2" customWidth="1"/>
    <col min="5" max="13" width="9.7109375" style="2" customWidth="1"/>
    <col min="14" max="16384" width="9.140625" style="2" customWidth="1"/>
  </cols>
  <sheetData>
    <row r="1" spans="1:14" ht="16.5" customHeight="1">
      <c r="A1" s="158" t="s">
        <v>62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"/>
    </row>
    <row r="2" spans="1:14" ht="19.5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3"/>
    </row>
    <row r="3" spans="1:14" ht="34.5" customHeight="1" thickTop="1">
      <c r="A3" s="155" t="s">
        <v>0</v>
      </c>
      <c r="B3" s="163" t="s">
        <v>1</v>
      </c>
      <c r="C3" s="160" t="s">
        <v>2</v>
      </c>
      <c r="D3" s="160" t="s">
        <v>3</v>
      </c>
      <c r="E3" s="160" t="s">
        <v>4</v>
      </c>
      <c r="F3" s="160"/>
      <c r="G3" s="160"/>
      <c r="H3" s="160"/>
      <c r="I3" s="160"/>
      <c r="J3" s="160"/>
      <c r="K3" s="160"/>
      <c r="L3" s="160"/>
      <c r="M3" s="162"/>
      <c r="N3" s="4"/>
    </row>
    <row r="4" spans="1:14" ht="20.25" customHeight="1" thickBot="1">
      <c r="A4" s="156"/>
      <c r="B4" s="164"/>
      <c r="C4" s="161"/>
      <c r="D4" s="161"/>
      <c r="E4" s="75" t="s">
        <v>5</v>
      </c>
      <c r="F4" s="75" t="s">
        <v>6</v>
      </c>
      <c r="G4" s="75" t="s">
        <v>7</v>
      </c>
      <c r="H4" s="75" t="s">
        <v>8</v>
      </c>
      <c r="I4" s="75" t="s">
        <v>9</v>
      </c>
      <c r="J4" s="75" t="s">
        <v>10</v>
      </c>
      <c r="K4" s="75" t="s">
        <v>11</v>
      </c>
      <c r="L4" s="75" t="s">
        <v>12</v>
      </c>
      <c r="M4" s="76" t="s">
        <v>13</v>
      </c>
      <c r="N4" s="4"/>
    </row>
    <row r="5" spans="1:14" ht="16.5" customHeight="1" thickTop="1">
      <c r="A5" s="152" t="s">
        <v>22</v>
      </c>
      <c r="B5" s="77">
        <v>2003</v>
      </c>
      <c r="C5" s="78">
        <v>3354</v>
      </c>
      <c r="D5" s="78">
        <v>9306</v>
      </c>
      <c r="E5" s="78">
        <v>74</v>
      </c>
      <c r="F5" s="78">
        <v>468</v>
      </c>
      <c r="G5" s="78">
        <v>7253</v>
      </c>
      <c r="H5" s="78">
        <v>122</v>
      </c>
      <c r="I5" s="78">
        <v>537</v>
      </c>
      <c r="J5" s="78">
        <v>497</v>
      </c>
      <c r="K5" s="78">
        <v>108</v>
      </c>
      <c r="L5" s="79" t="s">
        <v>15</v>
      </c>
      <c r="M5" s="80">
        <v>8</v>
      </c>
      <c r="N5" s="10"/>
    </row>
    <row r="6" spans="1:14" ht="16.5" customHeight="1">
      <c r="A6" s="150"/>
      <c r="B6" s="13">
        <v>2004</v>
      </c>
      <c r="C6" s="42">
        <v>4757</v>
      </c>
      <c r="D6" s="42">
        <v>11202</v>
      </c>
      <c r="E6" s="42">
        <v>67</v>
      </c>
      <c r="F6" s="42">
        <v>471</v>
      </c>
      <c r="G6" s="42">
        <v>8194</v>
      </c>
      <c r="H6" s="42">
        <v>118</v>
      </c>
      <c r="I6" s="42">
        <v>539</v>
      </c>
      <c r="J6" s="42">
        <v>499</v>
      </c>
      <c r="K6" s="42">
        <v>114</v>
      </c>
      <c r="L6" s="8" t="s">
        <v>15</v>
      </c>
      <c r="M6" s="9" t="s">
        <v>15</v>
      </c>
      <c r="N6" s="11"/>
    </row>
    <row r="7" spans="1:14" ht="16.5" customHeight="1">
      <c r="A7" s="150"/>
      <c r="B7" s="13">
        <v>2005</v>
      </c>
      <c r="C7" s="42">
        <v>5798</v>
      </c>
      <c r="D7" s="42">
        <v>11167</v>
      </c>
      <c r="E7" s="42">
        <v>51</v>
      </c>
      <c r="F7" s="42">
        <v>424</v>
      </c>
      <c r="G7" s="42">
        <v>8840</v>
      </c>
      <c r="H7" s="42">
        <v>112</v>
      </c>
      <c r="I7" s="42">
        <v>515</v>
      </c>
      <c r="J7" s="42">
        <v>439</v>
      </c>
      <c r="K7" s="42">
        <v>118</v>
      </c>
      <c r="L7" s="8" t="s">
        <v>15</v>
      </c>
      <c r="M7" s="9" t="s">
        <v>15</v>
      </c>
      <c r="N7" s="11"/>
    </row>
    <row r="8" spans="1:14" ht="16.5" customHeight="1">
      <c r="A8" s="150"/>
      <c r="B8" s="13">
        <v>2006</v>
      </c>
      <c r="C8" s="66">
        <v>5642</v>
      </c>
      <c r="D8" s="66">
        <v>13731</v>
      </c>
      <c r="E8" s="66">
        <v>41</v>
      </c>
      <c r="F8" s="66">
        <v>420</v>
      </c>
      <c r="G8" s="66">
        <v>9721</v>
      </c>
      <c r="H8" s="66">
        <v>112</v>
      </c>
      <c r="I8" s="66">
        <v>510</v>
      </c>
      <c r="J8" s="66">
        <v>426</v>
      </c>
      <c r="K8" s="66">
        <v>123</v>
      </c>
      <c r="L8" s="73" t="s">
        <v>15</v>
      </c>
      <c r="M8" s="93" t="s">
        <v>15</v>
      </c>
      <c r="N8" s="11"/>
    </row>
    <row r="9" spans="1:14" ht="16.5" customHeight="1">
      <c r="A9" s="151"/>
      <c r="B9" s="13">
        <v>2007</v>
      </c>
      <c r="C9" s="42">
        <f>'Nre s.199'!I8+'Re s.200'!I8+'Nsre s.201'!I8+'Exre s.202'!I8+'Vym s.203'!I8+'Pok s.205'!I8</f>
        <v>6269</v>
      </c>
      <c r="D9" s="42">
        <v>14198</v>
      </c>
      <c r="E9" s="42">
        <v>37</v>
      </c>
      <c r="F9" s="42">
        <v>415</v>
      </c>
      <c r="G9" s="42">
        <v>10887</v>
      </c>
      <c r="H9" s="42">
        <v>110</v>
      </c>
      <c r="I9" s="42">
        <v>517</v>
      </c>
      <c r="J9" s="42">
        <v>418</v>
      </c>
      <c r="K9" s="42">
        <v>128</v>
      </c>
      <c r="L9" s="8" t="s">
        <v>15</v>
      </c>
      <c r="M9" s="9" t="s">
        <v>15</v>
      </c>
      <c r="N9" s="11"/>
    </row>
    <row r="10" spans="1:14" ht="16.5" customHeight="1">
      <c r="A10" s="149" t="s">
        <v>23</v>
      </c>
      <c r="B10" s="13">
        <v>2003</v>
      </c>
      <c r="C10" s="42">
        <v>4263</v>
      </c>
      <c r="D10" s="42">
        <v>21418</v>
      </c>
      <c r="E10" s="42">
        <v>49</v>
      </c>
      <c r="F10" s="42">
        <v>735</v>
      </c>
      <c r="G10" s="42">
        <v>9580</v>
      </c>
      <c r="H10" s="42">
        <v>167</v>
      </c>
      <c r="I10" s="42">
        <v>928</v>
      </c>
      <c r="J10" s="42">
        <v>408</v>
      </c>
      <c r="K10" s="42">
        <v>183</v>
      </c>
      <c r="L10" s="8" t="s">
        <v>15</v>
      </c>
      <c r="M10" s="9" t="s">
        <v>15</v>
      </c>
      <c r="N10" s="12"/>
    </row>
    <row r="11" spans="1:14" ht="16.5" customHeight="1">
      <c r="A11" s="150"/>
      <c r="B11" s="13">
        <v>2004</v>
      </c>
      <c r="C11" s="42">
        <v>5659</v>
      </c>
      <c r="D11" s="42">
        <v>17544</v>
      </c>
      <c r="E11" s="42">
        <v>43</v>
      </c>
      <c r="F11" s="42">
        <v>688</v>
      </c>
      <c r="G11" s="42">
        <v>10452</v>
      </c>
      <c r="H11" s="42">
        <v>171</v>
      </c>
      <c r="I11" s="42">
        <v>919</v>
      </c>
      <c r="J11" s="42">
        <v>398</v>
      </c>
      <c r="K11" s="42">
        <v>183</v>
      </c>
      <c r="L11" s="8" t="s">
        <v>15</v>
      </c>
      <c r="M11" s="9" t="s">
        <v>15</v>
      </c>
      <c r="N11" s="11"/>
    </row>
    <row r="12" spans="1:14" ht="16.5" customHeight="1">
      <c r="A12" s="150"/>
      <c r="B12" s="13">
        <v>2005</v>
      </c>
      <c r="C12" s="42">
        <v>9616</v>
      </c>
      <c r="D12" s="42">
        <v>16911</v>
      </c>
      <c r="E12" s="42">
        <v>38</v>
      </c>
      <c r="F12" s="42">
        <v>669</v>
      </c>
      <c r="G12" s="42">
        <v>11501</v>
      </c>
      <c r="H12" s="42">
        <v>171</v>
      </c>
      <c r="I12" s="42">
        <v>914</v>
      </c>
      <c r="J12" s="42">
        <v>403</v>
      </c>
      <c r="K12" s="42">
        <v>189</v>
      </c>
      <c r="L12" s="8" t="s">
        <v>15</v>
      </c>
      <c r="M12" s="9" t="s">
        <v>15</v>
      </c>
      <c r="N12" s="11"/>
    </row>
    <row r="13" spans="1:14" ht="16.5" customHeight="1">
      <c r="A13" s="150"/>
      <c r="B13" s="13">
        <v>2006</v>
      </c>
      <c r="C13" s="66">
        <v>6980</v>
      </c>
      <c r="D13" s="66">
        <v>17917</v>
      </c>
      <c r="E13" s="66">
        <v>33</v>
      </c>
      <c r="F13" s="66">
        <v>654</v>
      </c>
      <c r="G13" s="66">
        <v>12525</v>
      </c>
      <c r="H13" s="66">
        <v>170</v>
      </c>
      <c r="I13" s="66">
        <v>903</v>
      </c>
      <c r="J13" s="66">
        <v>393</v>
      </c>
      <c r="K13" s="66">
        <v>189</v>
      </c>
      <c r="L13" s="73" t="s">
        <v>15</v>
      </c>
      <c r="M13" s="93" t="s">
        <v>15</v>
      </c>
      <c r="N13" s="11"/>
    </row>
    <row r="14" spans="1:14" ht="16.5" customHeight="1" thickBot="1">
      <c r="A14" s="157"/>
      <c r="B14" s="14">
        <v>2007</v>
      </c>
      <c r="C14" s="45">
        <f>'Nre s.199'!J8+'Re s.200'!J8+'Nsre s.201'!J8+'Exre s.202'!J8+'Vym s.203'!J8+'Pok s.205'!J8</f>
        <v>8036</v>
      </c>
      <c r="D14" s="45">
        <v>18087</v>
      </c>
      <c r="E14" s="45">
        <v>28</v>
      </c>
      <c r="F14" s="45">
        <v>639</v>
      </c>
      <c r="G14" s="45">
        <v>13817</v>
      </c>
      <c r="H14" s="45">
        <v>178</v>
      </c>
      <c r="I14" s="45">
        <v>896</v>
      </c>
      <c r="J14" s="45">
        <v>388</v>
      </c>
      <c r="K14" s="45">
        <v>193</v>
      </c>
      <c r="L14" s="96" t="s">
        <v>15</v>
      </c>
      <c r="M14" s="97" t="s">
        <v>15</v>
      </c>
      <c r="N14" s="11"/>
    </row>
    <row r="15" spans="1:14" ht="16.5" customHeight="1" thickTop="1">
      <c r="A15" s="151" t="s">
        <v>18</v>
      </c>
      <c r="B15" s="85">
        <v>2003</v>
      </c>
      <c r="C15" s="68">
        <f>SUM('PR-agenda OR(BA-TN)s.195'!C5+'PR-agenda OR(BA-TN)s.195'!C10+'PR-agenda OR(BA-TN)s.195'!C15+'PR-agenda OR(NR-BB)s.196'!C5+'PR-agenda OR(NR-BB)s.196'!C10+'PR-agenda OR(NR-BB)s.196'!C15+'PR-agenda OR(PO-KE)s.197'!C5+'PR-agenda OR(PO-KE)s.197'!C10)</f>
        <v>36756</v>
      </c>
      <c r="D15" s="68">
        <f>SUM('PR-agenda OR(BA-TN)s.195'!D5+'PR-agenda OR(BA-TN)s.195'!D10+'PR-agenda OR(BA-TN)s.195'!D15+'PR-agenda OR(NR-BB)s.196'!D5+'PR-agenda OR(NR-BB)s.196'!D10+'PR-agenda OR(NR-BB)s.196'!D15+'PR-agenda OR(PO-KE)s.197'!D5+'PR-agenda OR(PO-KE)s.197'!D10)</f>
        <v>158574</v>
      </c>
      <c r="E15" s="68">
        <f>SUM('PR-agenda OR(BA-TN)s.195'!E5+'PR-agenda OR(BA-TN)s.195'!E10+'PR-agenda OR(BA-TN)s.195'!E15+'PR-agenda OR(NR-BB)s.196'!E5+'PR-agenda OR(NR-BB)s.196'!E10+'PR-agenda OR(NR-BB)s.196'!E15+'PR-agenda OR(PO-KE)s.197'!E5+'PR-agenda OR(PO-KE)s.197'!E10)</f>
        <v>1174</v>
      </c>
      <c r="F15" s="68">
        <f>SUM('PR-agenda OR(BA-TN)s.195'!F5+'PR-agenda OR(BA-TN)s.195'!F10+'PR-agenda OR(BA-TN)s.195'!F15+'PR-agenda OR(NR-BB)s.196'!F5+'PR-agenda OR(NR-BB)s.196'!F10+'PR-agenda OR(NR-BB)s.196'!F15+'PR-agenda OR(PO-KE)s.197'!F5+'PR-agenda OR(PO-KE)s.197'!F10)</f>
        <v>7285</v>
      </c>
      <c r="G15" s="68">
        <f>SUM('PR-agenda OR(BA-TN)s.195'!G5+'PR-agenda OR(BA-TN)s.195'!G10+'PR-agenda OR(BA-TN)s.195'!G15+'PR-agenda OR(NR-BB)s.196'!G5+'PR-agenda OR(NR-BB)s.196'!G10+'PR-agenda OR(NR-BB)s.196'!G15+'PR-agenda OR(PO-KE)s.197'!G5+'PR-agenda OR(PO-KE)s.197'!G10)</f>
        <v>84499</v>
      </c>
      <c r="H15" s="68">
        <f>SUM('PR-agenda OR(BA-TN)s.195'!H5+'PR-agenda OR(BA-TN)s.195'!H10+'PR-agenda OR(BA-TN)s.195'!H15+'PR-agenda OR(NR-BB)s.196'!H5+'PR-agenda OR(NR-BB)s.196'!H10+'PR-agenda OR(NR-BB)s.196'!H15+'PR-agenda OR(PO-KE)s.197'!H5+'PR-agenda OR(PO-KE)s.197'!H10)</f>
        <v>1723</v>
      </c>
      <c r="I15" s="68">
        <f>SUM('PR-agenda OR(BA-TN)s.195'!I5+'PR-agenda OR(BA-TN)s.195'!I10+'PR-agenda OR(BA-TN)s.195'!I15+'PR-agenda OR(NR-BB)s.196'!I5+'PR-agenda OR(NR-BB)s.196'!I10+'PR-agenda OR(NR-BB)s.196'!I15+'PR-agenda OR(PO-KE)s.197'!I5+'PR-agenda OR(PO-KE)s.197'!I10)</f>
        <v>6618</v>
      </c>
      <c r="J15" s="68">
        <f>SUM('PR-agenda OR(BA-TN)s.195'!J5+'PR-agenda OR(BA-TN)s.195'!J10+'PR-agenda OR(BA-TN)s.195'!J15+'PR-agenda OR(NR-BB)s.196'!J5+'PR-agenda OR(NR-BB)s.196'!J10+'PR-agenda OR(NR-BB)s.196'!J15+'PR-agenda OR(PO-KE)s.197'!J5+'PR-agenda OR(PO-KE)s.197'!J10)</f>
        <v>3198</v>
      </c>
      <c r="K15" s="68">
        <f>SUM('PR-agenda OR(BA-TN)s.195'!K5+'PR-agenda OR(BA-TN)s.195'!K10+'PR-agenda OR(BA-TN)s.195'!K15+'PR-agenda OR(NR-BB)s.196'!K5+'PR-agenda OR(NR-BB)s.196'!K10+'PR-agenda OR(NR-BB)s.196'!K15+'PR-agenda OR(PO-KE)s.197'!K5+'PR-agenda OR(PO-KE)s.197'!K10)</f>
        <v>2003</v>
      </c>
      <c r="L15" s="15">
        <v>51</v>
      </c>
      <c r="M15" s="16">
        <f>SUM(M10,M5,'PR-agenda OR(NR-BB)s.196'!M15,'PR-agenda OR(NR-BB)s.196'!M10,'PR-agenda OR(NR-BB)s.196'!M5,'PR-agenda OR(BA-TN)s.195'!M15,'PR-agenda OR(BA-TN)s.195'!M10,'PR-agenda OR(BA-TN)s.195'!M5)</f>
        <v>453</v>
      </c>
      <c r="N15" s="11"/>
    </row>
    <row r="16" spans="1:14" ht="16.5" customHeight="1">
      <c r="A16" s="153"/>
      <c r="B16" s="19">
        <v>2004</v>
      </c>
      <c r="C16" s="69">
        <f>SUM('PR-agenda OR(BA-TN)s.195'!C6+'PR-agenda OR(BA-TN)s.195'!C11+'PR-agenda OR(BA-TN)s.195'!C16+'PR-agenda OR(NR-BB)s.196'!C6+'PR-agenda OR(NR-BB)s.196'!C11+'PR-agenda OR(NR-BB)s.196'!C16+'PR-agenda OR(PO-KE)s.197'!C6+'PR-agenda OR(PO-KE)s.197'!C11)</f>
        <v>52965</v>
      </c>
      <c r="D16" s="69">
        <f>SUM('PR-agenda OR(BA-TN)s.195'!D6+'PR-agenda OR(BA-TN)s.195'!D11+'PR-agenda OR(BA-TN)s.195'!D16+'PR-agenda OR(NR-BB)s.196'!D6+'PR-agenda OR(NR-BB)s.196'!D11+'PR-agenda OR(NR-BB)s.196'!D16+'PR-agenda OR(PO-KE)s.197'!D6+'PR-agenda OR(PO-KE)s.197'!D11)</f>
        <v>170634</v>
      </c>
      <c r="E16" s="69">
        <f>SUM('PR-agenda OR(BA-TN)s.195'!E6+'PR-agenda OR(BA-TN)s.195'!E11+'PR-agenda OR(BA-TN)s.195'!E16+'PR-agenda OR(NR-BB)s.196'!E6+'PR-agenda OR(NR-BB)s.196'!E11+'PR-agenda OR(NR-BB)s.196'!E16+'PR-agenda OR(PO-KE)s.197'!E6+'PR-agenda OR(PO-KE)s.197'!E11)</f>
        <v>932</v>
      </c>
      <c r="F16" s="69">
        <f>SUM('PR-agenda OR(BA-TN)s.195'!F6+'PR-agenda OR(BA-TN)s.195'!F11+'PR-agenda OR(BA-TN)s.195'!F16+'PR-agenda OR(NR-BB)s.196'!F6+'PR-agenda OR(NR-BB)s.196'!F11+'PR-agenda OR(NR-BB)s.196'!F16+'PR-agenda OR(PO-KE)s.197'!F6+'PR-agenda OR(PO-KE)s.197'!F11)</f>
        <v>6761</v>
      </c>
      <c r="G16" s="69">
        <f>SUM('PR-agenda OR(BA-TN)s.195'!G6+'PR-agenda OR(BA-TN)s.195'!G11+'PR-agenda OR(BA-TN)s.195'!G16+'PR-agenda OR(NR-BB)s.196'!G6+'PR-agenda OR(NR-BB)s.196'!G11+'PR-agenda OR(NR-BB)s.196'!G16+'PR-agenda OR(PO-KE)s.197'!G6+'PR-agenda OR(PO-KE)s.197'!G11)</f>
        <v>90239</v>
      </c>
      <c r="H16" s="69">
        <f>SUM('PR-agenda OR(BA-TN)s.195'!H6+'PR-agenda OR(BA-TN)s.195'!H11+'PR-agenda OR(BA-TN)s.195'!H16+'PR-agenda OR(NR-BB)s.196'!H6+'PR-agenda OR(NR-BB)s.196'!H11+'PR-agenda OR(NR-BB)s.196'!H16+'PR-agenda OR(PO-KE)s.197'!H6+'PR-agenda OR(PO-KE)s.197'!H11)</f>
        <v>1691</v>
      </c>
      <c r="I16" s="69">
        <f>SUM('PR-agenda OR(BA-TN)s.195'!I6+'PR-agenda OR(BA-TN)s.195'!I11+'PR-agenda OR(BA-TN)s.195'!I16+'PR-agenda OR(NR-BB)s.196'!I6+'PR-agenda OR(NR-BB)s.196'!I11+'PR-agenda OR(NR-BB)s.196'!I16+'PR-agenda OR(PO-KE)s.197'!I6+'PR-agenda OR(PO-KE)s.197'!I11)</f>
        <v>6646</v>
      </c>
      <c r="J16" s="69">
        <f>SUM('PR-agenda OR(BA-TN)s.195'!J6+'PR-agenda OR(BA-TN)s.195'!J11+'PR-agenda OR(BA-TN)s.195'!J16+'PR-agenda OR(NR-BB)s.196'!J6+'PR-agenda OR(NR-BB)s.196'!J11+'PR-agenda OR(NR-BB)s.196'!J16+'PR-agenda OR(PO-KE)s.197'!J6+'PR-agenda OR(PO-KE)s.197'!J11)</f>
        <v>3143</v>
      </c>
      <c r="K16" s="69">
        <f>SUM('PR-agenda OR(BA-TN)s.195'!K6+'PR-agenda OR(BA-TN)s.195'!K11+'PR-agenda OR(BA-TN)s.195'!K16+'PR-agenda OR(NR-BB)s.196'!K6+'PR-agenda OR(NR-BB)s.196'!K11+'PR-agenda OR(NR-BB)s.196'!K16+'PR-agenda OR(PO-KE)s.197'!K6+'PR-agenda OR(PO-KE)s.197'!K11)</f>
        <v>1930</v>
      </c>
      <c r="L16" s="17">
        <f>SUM(L11,L6,'PR-agenda OR(NR-BB)s.196'!L16,'PR-agenda OR(NR-BB)s.196'!L11,'PR-agenda OR(NR-BB)s.196'!L6,'PR-agenda OR(BA-TN)s.195'!L16,'PR-agenda OR(BA-TN)s.195'!L11,'PR-agenda OR(BA-TN)s.195'!L6)</f>
        <v>18</v>
      </c>
      <c r="M16" s="18">
        <f>SUM(M11,M6,'PR-agenda OR(NR-BB)s.196'!M16,'PR-agenda OR(NR-BB)s.196'!M11,'PR-agenda OR(NR-BB)s.196'!M6,'PR-agenda OR(BA-TN)s.195'!M16,'PR-agenda OR(BA-TN)s.195'!M11,'PR-agenda OR(BA-TN)s.195'!M6)</f>
        <v>307</v>
      </c>
      <c r="N16" s="11"/>
    </row>
    <row r="17" spans="1:14" ht="16.5" customHeight="1">
      <c r="A17" s="153"/>
      <c r="B17" s="19">
        <v>2005</v>
      </c>
      <c r="C17" s="69">
        <f>SUM('PR-agenda OR(BA-TN)s.195'!C7+'PR-agenda OR(BA-TN)s.195'!C12+'PR-agenda OR(BA-TN)s.195'!C17+'PR-agenda OR(NR-BB)s.196'!C7+'PR-agenda OR(NR-BB)s.196'!C12+'PR-agenda OR(NR-BB)s.196'!C17+'PR-agenda OR(PO-KE)s.197'!C7+'PR-agenda OR(PO-KE)s.197'!C12)</f>
        <v>77228</v>
      </c>
      <c r="D17" s="69">
        <f>'PR-agenda OR(BA-TN)s.195'!D7+'PR-agenda OR(BA-TN)s.195'!D12+'PR-agenda OR(BA-TN)s.195'!D17+'PR-agenda OR(NR-BB)s.196'!D7+'PR-agenda OR(NR-BB)s.196'!D12+'PR-agenda OR(NR-BB)s.196'!D17+'PR-agenda OR(PO-KE)s.197'!D7+'PR-agenda OR(PO-KE)s.197'!D12</f>
        <v>180700</v>
      </c>
      <c r="E17" s="69">
        <f>'PR-agenda OR(BA-TN)s.195'!E7+'PR-agenda OR(BA-TN)s.195'!E12+'PR-agenda OR(BA-TN)s.195'!E17+'PR-agenda OR(NR-BB)s.196'!E7+'PR-agenda OR(NR-BB)s.196'!E12+'PR-agenda OR(NR-BB)s.196'!E17+'PR-agenda OR(PO-KE)s.197'!E7+'PR-agenda OR(PO-KE)s.197'!E12</f>
        <v>511</v>
      </c>
      <c r="F17" s="69">
        <f>'PR-agenda OR(BA-TN)s.195'!F7+'PR-agenda OR(BA-TN)s.195'!F12+'PR-agenda OR(BA-TN)s.195'!F17+'PR-agenda OR(NR-BB)s.196'!F7+'PR-agenda OR(NR-BB)s.196'!F12+'PR-agenda OR(NR-BB)s.196'!F17+'PR-agenda OR(PO-KE)s.197'!F7+'PR-agenda OR(PO-KE)s.197'!F12</f>
        <v>6738</v>
      </c>
      <c r="G17" s="69">
        <f>'PR-agenda OR(BA-TN)s.195'!G7+'PR-agenda OR(BA-TN)s.195'!G12+'PR-agenda OR(BA-TN)s.195'!G17+'PR-agenda OR(NR-BB)s.196'!G7+'PR-agenda OR(NR-BB)s.196'!G12+'PR-agenda OR(NR-BB)s.196'!G17+'PR-agenda OR(PO-KE)s.197'!G7+'PR-agenda OR(PO-KE)s.197'!G12</f>
        <v>100634</v>
      </c>
      <c r="H17" s="69">
        <f>'PR-agenda OR(BA-TN)s.195'!H7+'PR-agenda OR(BA-TN)s.195'!H12+'PR-agenda OR(BA-TN)s.195'!H17+'PR-agenda OR(NR-BB)s.196'!H7+'PR-agenda OR(NR-BB)s.196'!H12+'PR-agenda OR(NR-BB)s.196'!H17+'PR-agenda OR(PO-KE)s.197'!H7+'PR-agenda OR(PO-KE)s.197'!H12</f>
        <v>1587</v>
      </c>
      <c r="I17" s="69">
        <f>'PR-agenda OR(BA-TN)s.195'!I7+'PR-agenda OR(BA-TN)s.195'!I12+'PR-agenda OR(BA-TN)s.195'!I17+'PR-agenda OR(NR-BB)s.196'!I7+'PR-agenda OR(NR-BB)s.196'!I12+'PR-agenda OR(NR-BB)s.196'!I17+'PR-agenda OR(PO-KE)s.197'!I7+'PR-agenda OR(PO-KE)s.197'!I12</f>
        <v>6218</v>
      </c>
      <c r="J17" s="69">
        <f>'PR-agenda OR(BA-TN)s.195'!J7+'PR-agenda OR(BA-TN)s.195'!J12+'PR-agenda OR(BA-TN)s.195'!J17+'PR-agenda OR(NR-BB)s.196'!J7+'PR-agenda OR(NR-BB)s.196'!J12+'PR-agenda OR(NR-BB)s.196'!J17+'PR-agenda OR(PO-KE)s.197'!J7+'PR-agenda OR(PO-KE)s.197'!J12</f>
        <v>2751</v>
      </c>
      <c r="K17" s="69">
        <f>'PR-agenda OR(BA-TN)s.195'!K7+'PR-agenda OR(BA-TN)s.195'!K12+'PR-agenda OR(BA-TN)s.195'!K17+'PR-agenda OR(NR-BB)s.196'!K7+'PR-agenda OR(NR-BB)s.196'!K12+'PR-agenda OR(NR-BB)s.196'!K17+'PR-agenda OR(PO-KE)s.197'!K7+'PR-agenda OR(PO-KE)s.197'!K12</f>
        <v>1967</v>
      </c>
      <c r="L17" s="17">
        <f>SUM(L12,L7,'PR-agenda OR(NR-BB)s.196'!L17,'PR-agenda OR(NR-BB)s.196'!L12,'PR-agenda OR(NR-BB)s.196'!L7,'PR-agenda OR(BA-TN)s.195'!L17,'PR-agenda OR(BA-TN)s.195'!L12,'PR-agenda OR(BA-TN)s.195'!L7)</f>
        <v>2</v>
      </c>
      <c r="M17" s="18">
        <f>SUM(M12,M7,'PR-agenda OR(NR-BB)s.196'!M17,'PR-agenda OR(NR-BB)s.196'!M12,'PR-agenda OR(NR-BB)s.196'!M7,'PR-agenda OR(BA-TN)s.195'!M17,'PR-agenda OR(BA-TN)s.195'!M12,'PR-agenda OR(BA-TN)s.195'!M7)</f>
        <v>160</v>
      </c>
      <c r="N17" s="11"/>
    </row>
    <row r="18" spans="1:14" ht="16.5" customHeight="1">
      <c r="A18" s="153"/>
      <c r="B18" s="19">
        <v>2006</v>
      </c>
      <c r="C18" s="69">
        <f>SUM('PR-agenda OR(BA-TN)s.195'!C8+'PR-agenda OR(BA-TN)s.195'!C13+'PR-agenda OR(BA-TN)s.195'!C18+'PR-agenda OR(NR-BB)s.196'!C8+'PR-agenda OR(NR-BB)s.196'!C13+'PR-agenda OR(NR-BB)s.196'!C18+'PR-agenda OR(PO-KE)s.197'!C8+'PR-agenda OR(PO-KE)s.197'!C13)</f>
        <v>68561</v>
      </c>
      <c r="D18" s="69">
        <f>SUM('PR-agenda OR(BA-TN)s.195'!D8+'PR-agenda OR(BA-TN)s.195'!D13+'PR-agenda OR(BA-TN)s.195'!D18+'PR-agenda OR(NR-BB)s.196'!D8+'PR-agenda OR(NR-BB)s.196'!D13+'PR-agenda OR(NR-BB)s.196'!D18+'PR-agenda OR(PO-KE)s.197'!D8+'PR-agenda OR(PO-KE)s.197'!D13)</f>
        <v>214766</v>
      </c>
      <c r="E18" s="69">
        <f>SUM('PR-agenda OR(BA-TN)s.195'!E8+'PR-agenda OR(BA-TN)s.195'!E13+'PR-agenda OR(BA-TN)s.195'!E18+'PR-agenda OR(NR-BB)s.196'!E8+'PR-agenda OR(NR-BB)s.196'!E13+'PR-agenda OR(NR-BB)s.196'!E18+'PR-agenda OR(PO-KE)s.197'!E8+'PR-agenda OR(PO-KE)s.197'!E13)</f>
        <v>477</v>
      </c>
      <c r="F18" s="69">
        <f>SUM('PR-agenda OR(BA-TN)s.195'!F8+'PR-agenda OR(BA-TN)s.195'!F13+'PR-agenda OR(BA-TN)s.195'!F18+'PR-agenda OR(NR-BB)s.196'!F8+'PR-agenda OR(NR-BB)s.196'!F13+'PR-agenda OR(NR-BB)s.196'!F18+'PR-agenda OR(PO-KE)s.197'!F8+'PR-agenda OR(PO-KE)s.197'!F13)</f>
        <v>6866</v>
      </c>
      <c r="G18" s="69">
        <f>SUM('PR-agenda OR(BA-TN)s.195'!G8+'PR-agenda OR(BA-TN)s.195'!G13+'PR-agenda OR(BA-TN)s.195'!G18+'PR-agenda OR(NR-BB)s.196'!G8+'PR-agenda OR(NR-BB)s.196'!G13+'PR-agenda OR(NR-BB)s.196'!G18+'PR-agenda OR(PO-KE)s.197'!G8+'PR-agenda OR(PO-KE)s.197'!G13)</f>
        <v>111598</v>
      </c>
      <c r="H18" s="69">
        <f>SUM('PR-agenda OR(BA-TN)s.195'!H8+'PR-agenda OR(BA-TN)s.195'!H13+'PR-agenda OR(BA-TN)s.195'!H18+'PR-agenda OR(NR-BB)s.196'!H8+'PR-agenda OR(NR-BB)s.196'!H13+'PR-agenda OR(NR-BB)s.196'!H18+'PR-agenda OR(PO-KE)s.197'!H8+'PR-agenda OR(PO-KE)s.197'!H13)</f>
        <v>1610</v>
      </c>
      <c r="I18" s="69">
        <f>SUM('PR-agenda OR(BA-TN)s.195'!I8+'PR-agenda OR(BA-TN)s.195'!I13+'PR-agenda OR(BA-TN)s.195'!I18+'PR-agenda OR(NR-BB)s.196'!I8+'PR-agenda OR(NR-BB)s.196'!I13+'PR-agenda OR(NR-BB)s.196'!I18+'PR-agenda OR(PO-KE)s.197'!I8+'PR-agenda OR(PO-KE)s.197'!I13)</f>
        <v>6174</v>
      </c>
      <c r="J18" s="69">
        <f>SUM('PR-agenda OR(BA-TN)s.195'!J8+'PR-agenda OR(BA-TN)s.195'!J13+'PR-agenda OR(BA-TN)s.195'!J18+'PR-agenda OR(NR-BB)s.196'!J8+'PR-agenda OR(NR-BB)s.196'!J13+'PR-agenda OR(NR-BB)s.196'!J18+'PR-agenda OR(PO-KE)s.197'!J8+'PR-agenda OR(PO-KE)s.197'!J13)</f>
        <v>2740</v>
      </c>
      <c r="K18" s="69">
        <f>SUM('PR-agenda OR(BA-TN)s.195'!K8+'PR-agenda OR(BA-TN)s.195'!K13+'PR-agenda OR(BA-TN)s.195'!K18+'PR-agenda OR(NR-BB)s.196'!K8+'PR-agenda OR(NR-BB)s.196'!K13+'PR-agenda OR(NR-BB)s.196'!K18+'PR-agenda OR(PO-KE)s.197'!K8+'PR-agenda OR(PO-KE)s.197'!K13)</f>
        <v>2053</v>
      </c>
      <c r="L18" s="17">
        <f>SUM(L13,L8,'PR-agenda OR(NR-BB)s.196'!L18,'PR-agenda OR(NR-BB)s.196'!L13,'PR-agenda OR(NR-BB)s.196'!L8,'PR-agenda OR(BA-TN)s.195'!L18,'PR-agenda OR(BA-TN)s.195'!L13,'PR-agenda OR(BA-TN)s.195'!L8)</f>
        <v>2</v>
      </c>
      <c r="M18" s="18">
        <f>SUM(M13,M8,'PR-agenda OR(NR-BB)s.196'!M18,'PR-agenda OR(NR-BB)s.196'!M13,'PR-agenda OR(NR-BB)s.196'!M8,'PR-agenda OR(BA-TN)s.195'!M18,'PR-agenda OR(BA-TN)s.195'!M13,'PR-agenda OR(BA-TN)s.195'!M8)</f>
        <v>160</v>
      </c>
      <c r="N18" s="12"/>
    </row>
    <row r="19" spans="1:14" ht="16.5" customHeight="1" thickBot="1">
      <c r="A19" s="154"/>
      <c r="B19" s="21">
        <v>2007</v>
      </c>
      <c r="C19" s="95">
        <f>SUM('PR-agenda OR(BA-TN)s.195'!C9+'PR-agenda OR(BA-TN)s.195'!C14+'PR-agenda OR(BA-TN)s.195'!C19+'PR-agenda OR(NR-BB)s.196'!C9+'PR-agenda OR(NR-BB)s.196'!C14+'PR-agenda OR(NR-BB)s.196'!C19+'PR-agenda OR(PO-KE)s.197'!C9+'PR-agenda OR(PO-KE)s.197'!C14)</f>
        <v>77369</v>
      </c>
      <c r="D19" s="95">
        <f>SUM('PR-agenda OR(BA-TN)s.195'!D9+'PR-agenda OR(BA-TN)s.195'!D14+'PR-agenda OR(BA-TN)s.195'!D19+'PR-agenda OR(NR-BB)s.196'!D9+'PR-agenda OR(NR-BB)s.196'!D14+'PR-agenda OR(NR-BB)s.196'!D19+'PR-agenda OR(PO-KE)s.197'!D9+'PR-agenda OR(PO-KE)s.197'!D14)</f>
        <v>225588</v>
      </c>
      <c r="E19" s="95">
        <f>SUM('PR-agenda OR(BA-TN)s.195'!E9+'PR-agenda OR(BA-TN)s.195'!E14+'PR-agenda OR(BA-TN)s.195'!E19+'PR-agenda OR(NR-BB)s.196'!E9+'PR-agenda OR(NR-BB)s.196'!E14+'PR-agenda OR(NR-BB)s.196'!E19+'PR-agenda OR(PO-KE)s.197'!E9+'PR-agenda OR(PO-KE)s.197'!E14)</f>
        <v>459</v>
      </c>
      <c r="F19" s="95">
        <f>SUM('PR-agenda OR(BA-TN)s.195'!F9+'PR-agenda OR(BA-TN)s.195'!F14+'PR-agenda OR(BA-TN)s.195'!F19+'PR-agenda OR(NR-BB)s.196'!F9+'PR-agenda OR(NR-BB)s.196'!F14+'PR-agenda OR(NR-BB)s.196'!F19+'PR-agenda OR(PO-KE)s.197'!F9+'PR-agenda OR(PO-KE)s.197'!F14)</f>
        <v>7034</v>
      </c>
      <c r="G19" s="95">
        <f>SUM('PR-agenda OR(BA-TN)s.195'!G9+'PR-agenda OR(BA-TN)s.195'!G14+'PR-agenda OR(BA-TN)s.195'!G19+'PR-agenda OR(NR-BB)s.196'!G9+'PR-agenda OR(NR-BB)s.196'!G14+'PR-agenda OR(NR-BB)s.196'!G19+'PR-agenda OR(PO-KE)s.197'!G9+'PR-agenda OR(PO-KE)s.197'!G14)</f>
        <v>125115</v>
      </c>
      <c r="H19" s="95">
        <f>SUM('PR-agenda OR(BA-TN)s.195'!H9+'PR-agenda OR(BA-TN)s.195'!H14+'PR-agenda OR(BA-TN)s.195'!H19+'PR-agenda OR(NR-BB)s.196'!H9+'PR-agenda OR(NR-BB)s.196'!H14+'PR-agenda OR(NR-BB)s.196'!H19+'PR-agenda OR(PO-KE)s.197'!H9+'PR-agenda OR(PO-KE)s.197'!H14)</f>
        <v>1612</v>
      </c>
      <c r="I19" s="95">
        <f>SUM('PR-agenda OR(BA-TN)s.195'!I9+'PR-agenda OR(BA-TN)s.195'!I14+'PR-agenda OR(BA-TN)s.195'!I19+'PR-agenda OR(NR-BB)s.196'!I9+'PR-agenda OR(NR-BB)s.196'!I14+'PR-agenda OR(NR-BB)s.196'!I19+'PR-agenda OR(PO-KE)s.197'!I9+'PR-agenda OR(PO-KE)s.197'!I14)</f>
        <v>6171</v>
      </c>
      <c r="J19" s="95">
        <f>SUM('PR-agenda OR(BA-TN)s.195'!J9+'PR-agenda OR(BA-TN)s.195'!J14+'PR-agenda OR(BA-TN)s.195'!J19+'PR-agenda OR(NR-BB)s.196'!J9+'PR-agenda OR(NR-BB)s.196'!J14+'PR-agenda OR(NR-BB)s.196'!J19+'PR-agenda OR(PO-KE)s.197'!J9+'PR-agenda OR(PO-KE)s.197'!J14)</f>
        <v>2716</v>
      </c>
      <c r="K19" s="95">
        <f>SUM('PR-agenda OR(BA-TN)s.195'!K9+'PR-agenda OR(BA-TN)s.195'!K14+'PR-agenda OR(BA-TN)s.195'!K19+'PR-agenda OR(NR-BB)s.196'!K9+'PR-agenda OR(NR-BB)s.196'!K14+'PR-agenda OR(NR-BB)s.196'!K19+'PR-agenda OR(PO-KE)s.197'!K9+'PR-agenda OR(PO-KE)s.197'!K14)</f>
        <v>2115</v>
      </c>
      <c r="L19" s="98">
        <f>'PR-agenda OR(NR-BB)s.196'!L14+'PR-agenda OR(NR-BB)s.196'!L9</f>
        <v>2</v>
      </c>
      <c r="M19" s="99">
        <f>'PR-agenda OR(NR-BB)s.196'!M14+'PR-agenda OR(NR-BB)s.196'!M9</f>
        <v>160</v>
      </c>
      <c r="N19" s="12"/>
    </row>
    <row r="20" spans="1:14" ht="16.5" customHeight="1" thickTop="1">
      <c r="A20" s="31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12"/>
    </row>
    <row r="21" spans="1:14" ht="16.5" customHeight="1">
      <c r="A21" s="4"/>
      <c r="B21" s="10"/>
      <c r="C21" s="12"/>
      <c r="D21" s="12"/>
      <c r="E21" s="12"/>
      <c r="F21" s="12"/>
      <c r="G21" s="11"/>
      <c r="H21" s="11"/>
      <c r="I21" s="11"/>
      <c r="J21" s="11"/>
      <c r="K21" s="11"/>
      <c r="L21" s="11"/>
      <c r="M21" s="11"/>
      <c r="N21" s="11"/>
    </row>
    <row r="22" spans="1:14" ht="16.5" customHeight="1">
      <c r="A22" s="4"/>
      <c r="B22" s="22"/>
      <c r="C22" s="24"/>
      <c r="D22" s="24"/>
      <c r="E22" s="24"/>
      <c r="F22" s="24"/>
      <c r="G22" s="11"/>
      <c r="H22" s="11"/>
      <c r="I22" s="11"/>
      <c r="J22" s="11"/>
      <c r="K22" s="11"/>
      <c r="L22" s="11"/>
      <c r="M22" s="11"/>
      <c r="N22" s="11"/>
    </row>
    <row r="23" spans="1:14" ht="16.5" customHeight="1">
      <c r="A23" s="4"/>
      <c r="B23" s="22"/>
      <c r="C23" s="24"/>
      <c r="D23" s="24"/>
      <c r="E23" s="24"/>
      <c r="F23" s="24"/>
      <c r="G23" s="11"/>
      <c r="H23" s="11"/>
      <c r="I23" s="11"/>
      <c r="J23" s="11"/>
      <c r="K23" s="11"/>
      <c r="L23" s="11"/>
      <c r="M23" s="11"/>
      <c r="N23" s="11"/>
    </row>
    <row r="24" spans="1:14" ht="16.5" customHeight="1">
      <c r="A24" s="4"/>
      <c r="B24" s="22"/>
      <c r="C24" s="24"/>
      <c r="D24" s="24"/>
      <c r="E24" s="24"/>
      <c r="F24" s="24"/>
      <c r="G24" s="12"/>
      <c r="H24" s="12"/>
      <c r="I24" s="12"/>
      <c r="J24" s="12"/>
      <c r="K24" s="12"/>
      <c r="L24" s="12"/>
      <c r="M24" s="12"/>
      <c r="N24" s="12"/>
    </row>
    <row r="25" spans="1:14" ht="16.5" customHeight="1">
      <c r="A25" s="4"/>
      <c r="B25" s="22"/>
      <c r="C25" s="24"/>
      <c r="D25" s="24"/>
      <c r="E25" s="24"/>
      <c r="F25" s="24"/>
      <c r="G25" s="23"/>
      <c r="H25" s="23"/>
      <c r="I25" s="23"/>
      <c r="J25" s="23"/>
      <c r="K25" s="23"/>
      <c r="L25" s="23"/>
      <c r="M25" s="23"/>
      <c r="N25" s="23"/>
    </row>
    <row r="26" spans="1:14" ht="16.5" customHeight="1">
      <c r="A26" s="4"/>
      <c r="B26" s="22"/>
      <c r="C26" s="24"/>
      <c r="D26" s="24"/>
      <c r="E26" s="24"/>
      <c r="F26" s="24"/>
      <c r="G26" s="23"/>
      <c r="H26" s="23"/>
      <c r="I26" s="23"/>
      <c r="J26" s="23"/>
      <c r="K26" s="23"/>
      <c r="L26" s="23"/>
      <c r="M26" s="23"/>
      <c r="N26" s="23"/>
    </row>
    <row r="27" spans="1:14" ht="16.5" customHeight="1">
      <c r="A27" s="4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16.5" customHeight="1">
      <c r="A28" s="4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16.5" customHeight="1">
      <c r="A29" s="4"/>
      <c r="B29" s="22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2:14" ht="16.5" customHeight="1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mergeCells count="10">
    <mergeCell ref="A1:M1"/>
    <mergeCell ref="A2:M2"/>
    <mergeCell ref="E3:M3"/>
    <mergeCell ref="C3:C4"/>
    <mergeCell ref="D3:D4"/>
    <mergeCell ref="A15:A19"/>
    <mergeCell ref="A5:A9"/>
    <mergeCell ref="A3:A4"/>
    <mergeCell ref="B3:B4"/>
    <mergeCell ref="A10:A1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">
    <tabColor indexed="20"/>
  </sheetPr>
  <dimension ref="A1:K17"/>
  <sheetViews>
    <sheetView workbookViewId="0" topLeftCell="A1">
      <selection activeCell="S47" sqref="S47"/>
    </sheetView>
  </sheetViews>
  <sheetFormatPr defaultColWidth="9.140625" defaultRowHeight="12.75"/>
  <cols>
    <col min="2" max="2" width="17.8515625" style="0" customWidth="1"/>
    <col min="10" max="10" width="10.140625" style="0" customWidth="1"/>
  </cols>
  <sheetData>
    <row r="1" spans="1:11" ht="12.75">
      <c r="A1" s="139" t="s">
        <v>63</v>
      </c>
      <c r="B1" s="139"/>
      <c r="C1" s="139"/>
      <c r="D1" s="139"/>
      <c r="E1" s="139"/>
      <c r="F1" s="139"/>
      <c r="G1" s="139"/>
      <c r="H1" s="139"/>
      <c r="I1" s="139"/>
      <c r="J1" s="139"/>
      <c r="K1" s="33"/>
    </row>
    <row r="2" spans="1:11" ht="12.75">
      <c r="A2" s="139" t="s">
        <v>66</v>
      </c>
      <c r="B2" s="139"/>
      <c r="C2" s="139"/>
      <c r="D2" s="139"/>
      <c r="E2" s="139"/>
      <c r="F2" s="139"/>
      <c r="G2" s="139"/>
      <c r="H2" s="139"/>
      <c r="I2" s="139"/>
      <c r="J2" s="139"/>
      <c r="K2" s="34"/>
    </row>
    <row r="3" spans="1:11" ht="19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2.75">
      <c r="A4" s="187" t="s">
        <v>24</v>
      </c>
      <c r="B4" s="187"/>
      <c r="C4" s="35"/>
      <c r="D4" s="35"/>
      <c r="E4" s="35"/>
      <c r="F4" s="35"/>
      <c r="G4" s="35"/>
      <c r="H4" s="35"/>
      <c r="I4" s="35"/>
      <c r="J4" s="35"/>
      <c r="K4" s="35"/>
    </row>
    <row r="5" spans="1:11" ht="19.5" customHeight="1" thickBot="1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9.5" customHeight="1" thickTop="1">
      <c r="A6" s="179"/>
      <c r="B6" s="180"/>
      <c r="C6" s="183" t="s">
        <v>25</v>
      </c>
      <c r="D6" s="183"/>
      <c r="E6" s="183"/>
      <c r="F6" s="183"/>
      <c r="G6" s="183"/>
      <c r="H6" s="183"/>
      <c r="I6" s="184"/>
      <c r="J6" s="185" t="s">
        <v>26</v>
      </c>
      <c r="K6" s="35"/>
    </row>
    <row r="7" spans="1:11" ht="24.75" customHeight="1" thickBot="1">
      <c r="A7" s="181"/>
      <c r="B7" s="182"/>
      <c r="C7" s="5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7" t="s">
        <v>33</v>
      </c>
      <c r="J7" s="186"/>
      <c r="K7" s="35"/>
    </row>
    <row r="8" spans="1:11" ht="25.5" customHeight="1" thickTop="1">
      <c r="A8" s="140" t="s">
        <v>64</v>
      </c>
      <c r="B8" s="178"/>
      <c r="C8" s="36">
        <f>'Re s.200'!K7</f>
        <v>863</v>
      </c>
      <c r="D8" s="36">
        <f>'Nre s.199'!K7</f>
        <v>170</v>
      </c>
      <c r="E8" s="37">
        <f>'Nsre s.201'!K7</f>
        <v>60</v>
      </c>
      <c r="F8" s="37">
        <f>'Exre s.202'!K7</f>
        <v>10338</v>
      </c>
      <c r="G8" s="37">
        <f>'Vym s.203'!K7</f>
        <v>343</v>
      </c>
      <c r="H8" s="37">
        <f>'Zpz s.204'!K7</f>
        <v>148</v>
      </c>
      <c r="I8" s="38">
        <f>'Pok s.205'!K7</f>
        <v>201</v>
      </c>
      <c r="J8" s="39">
        <f>SUM(C8:I8)</f>
        <v>12123</v>
      </c>
      <c r="K8" s="35"/>
    </row>
    <row r="9" spans="1:11" ht="25.5" customHeight="1">
      <c r="A9" s="144" t="s">
        <v>34</v>
      </c>
      <c r="B9" s="145"/>
      <c r="C9" s="36">
        <f>'Re s.200'!K8</f>
        <v>53903</v>
      </c>
      <c r="D9" s="36">
        <f>'Nre s.199'!K8</f>
        <v>14511</v>
      </c>
      <c r="E9" s="37">
        <f>'Nsre s.201'!K8</f>
        <v>2088</v>
      </c>
      <c r="F9" s="37">
        <f>'Exre s.202'!K8</f>
        <v>4364</v>
      </c>
      <c r="G9" s="37">
        <f>'Vym s.203'!K8</f>
        <v>1851</v>
      </c>
      <c r="H9" s="37">
        <v>0</v>
      </c>
      <c r="I9" s="38">
        <f>'Pok s.205'!K8</f>
        <v>652</v>
      </c>
      <c r="J9" s="39">
        <f>SUM(C9:I9)</f>
        <v>77369</v>
      </c>
      <c r="K9" s="35"/>
    </row>
    <row r="10" spans="1:11" ht="25.5" customHeight="1">
      <c r="A10" s="144" t="s">
        <v>35</v>
      </c>
      <c r="B10" s="145"/>
      <c r="C10" s="41">
        <f>'Re s.200'!K12</f>
        <v>53542</v>
      </c>
      <c r="D10" s="36">
        <f>'Nre s.199'!K12</f>
        <v>14442</v>
      </c>
      <c r="E10" s="42">
        <f>'Nsre s.201'!K12</f>
        <v>2098</v>
      </c>
      <c r="F10" s="42">
        <f>'Exre s.202'!K12</f>
        <v>7059</v>
      </c>
      <c r="G10" s="42">
        <f>'Vym s.203'!K9</f>
        <v>1988</v>
      </c>
      <c r="H10" s="37">
        <f>'Zpz s.204'!K8</f>
        <v>85</v>
      </c>
      <c r="I10" s="43">
        <f>'Pok s.205'!K9</f>
        <v>439</v>
      </c>
      <c r="J10" s="39">
        <f>SUM(C10:I10)</f>
        <v>79653</v>
      </c>
      <c r="K10" s="35"/>
    </row>
    <row r="11" spans="1:11" ht="25.5" customHeight="1" thickBot="1">
      <c r="A11" s="146" t="s">
        <v>65</v>
      </c>
      <c r="B11" s="138"/>
      <c r="C11" s="44">
        <f>'Re s.200'!K17</f>
        <v>1224</v>
      </c>
      <c r="D11" s="45">
        <f>'Nre s.199'!K17</f>
        <v>239</v>
      </c>
      <c r="E11" s="45">
        <f>'Nsre s.201'!K17</f>
        <v>50</v>
      </c>
      <c r="F11" s="45">
        <f>'Exre s.202'!K17</f>
        <v>7643</v>
      </c>
      <c r="G11" s="45">
        <f>'Vym s.203'!K12</f>
        <v>206</v>
      </c>
      <c r="H11" s="45">
        <f>'Zpz s.204'!K13</f>
        <v>63</v>
      </c>
      <c r="I11" s="46">
        <f>'Pok s.205'!K14</f>
        <v>414</v>
      </c>
      <c r="J11" s="47">
        <f>SUM(C11:I11)</f>
        <v>9839</v>
      </c>
      <c r="K11" s="35"/>
    </row>
    <row r="12" spans="1:2" ht="13.5" thickTop="1">
      <c r="A12" s="48"/>
      <c r="B12" s="48"/>
    </row>
    <row r="13" spans="1:2" ht="12.75">
      <c r="A13" s="48"/>
      <c r="B13" s="48"/>
    </row>
    <row r="14" spans="1:2" ht="12.75">
      <c r="A14" s="48"/>
      <c r="B14" s="48"/>
    </row>
    <row r="17" ht="12.75">
      <c r="D17" t="s">
        <v>36</v>
      </c>
    </row>
  </sheetData>
  <mergeCells count="10">
    <mergeCell ref="A10:B10"/>
    <mergeCell ref="A11:B11"/>
    <mergeCell ref="A1:J1"/>
    <mergeCell ref="A2:J2"/>
    <mergeCell ref="A8:B8"/>
    <mergeCell ref="A9:B9"/>
    <mergeCell ref="A6:B7"/>
    <mergeCell ref="C6:I6"/>
    <mergeCell ref="J6:J7"/>
    <mergeCell ref="A4:B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>
    <tabColor indexed="20"/>
  </sheetPr>
  <dimension ref="A1:K92"/>
  <sheetViews>
    <sheetView workbookViewId="0" topLeftCell="A1">
      <selection activeCell="S47" sqref="S47"/>
    </sheetView>
  </sheetViews>
  <sheetFormatPr defaultColWidth="9.140625" defaultRowHeight="12.75"/>
  <cols>
    <col min="2" max="2" width="19.28125" style="0" customWidth="1"/>
    <col min="3" max="10" width="9.7109375" style="0" customWidth="1"/>
    <col min="11" max="11" width="12.28125" style="0" customWidth="1"/>
  </cols>
  <sheetData>
    <row r="1" spans="1:11" ht="12.75">
      <c r="A1" s="139" t="s">
        <v>63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2.75">
      <c r="A3" s="49" t="s">
        <v>55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9.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9.5" customHeight="1" thickTop="1">
      <c r="A5" s="199"/>
      <c r="B5" s="200"/>
      <c r="C5" s="183" t="s">
        <v>37</v>
      </c>
      <c r="D5" s="183"/>
      <c r="E5" s="183"/>
      <c r="F5" s="183"/>
      <c r="G5" s="183"/>
      <c r="H5" s="183"/>
      <c r="I5" s="183"/>
      <c r="J5" s="184"/>
      <c r="K5" s="185" t="s">
        <v>26</v>
      </c>
    </row>
    <row r="6" spans="1:11" ht="39.75" customHeight="1" thickBot="1">
      <c r="A6" s="201"/>
      <c r="B6" s="202"/>
      <c r="C6" s="5" t="s">
        <v>38</v>
      </c>
      <c r="D6" s="6" t="s">
        <v>39</v>
      </c>
      <c r="E6" s="6" t="s">
        <v>40</v>
      </c>
      <c r="F6" s="6" t="s">
        <v>41</v>
      </c>
      <c r="G6" s="6" t="s">
        <v>42</v>
      </c>
      <c r="H6" s="50" t="s">
        <v>43</v>
      </c>
      <c r="I6" s="51" t="s">
        <v>44</v>
      </c>
      <c r="J6" s="7" t="s">
        <v>45</v>
      </c>
      <c r="K6" s="186"/>
    </row>
    <row r="7" spans="1:11" ht="16.5" customHeight="1" thickTop="1">
      <c r="A7" s="194" t="s">
        <v>64</v>
      </c>
      <c r="B7" s="195"/>
      <c r="C7" s="122">
        <v>61</v>
      </c>
      <c r="D7" s="122">
        <v>9</v>
      </c>
      <c r="E7" s="122">
        <v>21</v>
      </c>
      <c r="F7" s="122">
        <v>12</v>
      </c>
      <c r="G7" s="122">
        <v>23</v>
      </c>
      <c r="H7" s="122">
        <v>12</v>
      </c>
      <c r="I7" s="123">
        <v>15</v>
      </c>
      <c r="J7" s="122">
        <v>17</v>
      </c>
      <c r="K7" s="62">
        <f aca="true" t="shared" si="0" ref="K7:K17">SUM(C7:J7)</f>
        <v>170</v>
      </c>
    </row>
    <row r="8" spans="1:11" ht="16.5" customHeight="1">
      <c r="A8" s="188" t="s">
        <v>34</v>
      </c>
      <c r="B8" s="189"/>
      <c r="C8" s="124">
        <v>4579</v>
      </c>
      <c r="D8" s="124">
        <v>1520</v>
      </c>
      <c r="E8" s="124">
        <v>1395</v>
      </c>
      <c r="F8" s="124">
        <v>1041</v>
      </c>
      <c r="G8" s="124">
        <v>1770</v>
      </c>
      <c r="H8" s="124">
        <v>1449</v>
      </c>
      <c r="I8" s="125">
        <v>1283</v>
      </c>
      <c r="J8" s="124">
        <v>1474</v>
      </c>
      <c r="K8" s="60">
        <f t="shared" si="0"/>
        <v>14511</v>
      </c>
    </row>
    <row r="9" spans="1:11" ht="16.5" customHeight="1">
      <c r="A9" s="196" t="s">
        <v>46</v>
      </c>
      <c r="B9" s="52" t="s">
        <v>47</v>
      </c>
      <c r="C9" s="124">
        <v>1913</v>
      </c>
      <c r="D9" s="124">
        <v>654</v>
      </c>
      <c r="E9" s="124">
        <v>593</v>
      </c>
      <c r="F9" s="124">
        <v>540</v>
      </c>
      <c r="G9" s="124">
        <v>704</v>
      </c>
      <c r="H9" s="124">
        <v>604</v>
      </c>
      <c r="I9" s="125">
        <v>472</v>
      </c>
      <c r="J9" s="124">
        <v>664</v>
      </c>
      <c r="K9" s="60">
        <f t="shared" si="0"/>
        <v>6144</v>
      </c>
    </row>
    <row r="10" spans="1:11" ht="16.5" customHeight="1">
      <c r="A10" s="197"/>
      <c r="B10" s="52" t="s">
        <v>48</v>
      </c>
      <c r="C10" s="124">
        <v>2550</v>
      </c>
      <c r="D10" s="124">
        <v>834</v>
      </c>
      <c r="E10" s="124">
        <v>773</v>
      </c>
      <c r="F10" s="124">
        <v>483</v>
      </c>
      <c r="G10" s="124">
        <v>1043</v>
      </c>
      <c r="H10" s="124">
        <v>829</v>
      </c>
      <c r="I10" s="125">
        <v>798</v>
      </c>
      <c r="J10" s="124">
        <v>774</v>
      </c>
      <c r="K10" s="60">
        <f t="shared" si="0"/>
        <v>8084</v>
      </c>
    </row>
    <row r="11" spans="1:11" ht="16.5" customHeight="1">
      <c r="A11" s="198"/>
      <c r="B11" s="52" t="s">
        <v>49</v>
      </c>
      <c r="C11" s="124">
        <v>116</v>
      </c>
      <c r="D11" s="124">
        <v>32</v>
      </c>
      <c r="E11" s="124">
        <v>29</v>
      </c>
      <c r="F11" s="124">
        <v>18</v>
      </c>
      <c r="G11" s="124">
        <v>23</v>
      </c>
      <c r="H11" s="124">
        <v>16</v>
      </c>
      <c r="I11" s="125">
        <v>13</v>
      </c>
      <c r="J11" s="124">
        <v>36</v>
      </c>
      <c r="K11" s="60">
        <f t="shared" si="0"/>
        <v>283</v>
      </c>
    </row>
    <row r="12" spans="1:11" ht="16.5" customHeight="1">
      <c r="A12" s="188" t="s">
        <v>35</v>
      </c>
      <c r="B12" s="189"/>
      <c r="C12" s="124">
        <v>4569</v>
      </c>
      <c r="D12" s="124">
        <v>1514</v>
      </c>
      <c r="E12" s="124">
        <v>1374</v>
      </c>
      <c r="F12" s="124">
        <v>1029</v>
      </c>
      <c r="G12" s="124">
        <v>1766</v>
      </c>
      <c r="H12" s="124">
        <v>1455</v>
      </c>
      <c r="I12" s="125">
        <v>1267</v>
      </c>
      <c r="J12" s="124">
        <v>1468</v>
      </c>
      <c r="K12" s="60">
        <f t="shared" si="0"/>
        <v>14442</v>
      </c>
    </row>
    <row r="13" spans="1:11" ht="16.5" customHeight="1">
      <c r="A13" s="190" t="s">
        <v>46</v>
      </c>
      <c r="B13" s="52" t="s">
        <v>47</v>
      </c>
      <c r="C13" s="124">
        <v>1737</v>
      </c>
      <c r="D13" s="124">
        <v>560</v>
      </c>
      <c r="E13" s="124">
        <v>578</v>
      </c>
      <c r="F13" s="124">
        <v>470</v>
      </c>
      <c r="G13" s="124">
        <v>592</v>
      </c>
      <c r="H13" s="124">
        <v>565</v>
      </c>
      <c r="I13" s="125">
        <v>347</v>
      </c>
      <c r="J13" s="124">
        <v>532</v>
      </c>
      <c r="K13" s="60">
        <f t="shared" si="0"/>
        <v>5381</v>
      </c>
    </row>
    <row r="14" spans="1:11" ht="16.5" customHeight="1">
      <c r="A14" s="190"/>
      <c r="B14" s="52" t="s">
        <v>48</v>
      </c>
      <c r="C14" s="124">
        <v>2263</v>
      </c>
      <c r="D14" s="124">
        <v>687</v>
      </c>
      <c r="E14" s="124">
        <v>772</v>
      </c>
      <c r="F14" s="124">
        <v>395</v>
      </c>
      <c r="G14" s="124">
        <v>870</v>
      </c>
      <c r="H14" s="124">
        <v>721</v>
      </c>
      <c r="I14" s="125">
        <v>516</v>
      </c>
      <c r="J14" s="124">
        <v>634</v>
      </c>
      <c r="K14" s="60">
        <f t="shared" si="0"/>
        <v>6858</v>
      </c>
    </row>
    <row r="15" spans="1:11" ht="16.5" customHeight="1">
      <c r="A15" s="191"/>
      <c r="B15" s="53" t="s">
        <v>49</v>
      </c>
      <c r="C15" s="124">
        <v>69</v>
      </c>
      <c r="D15" s="124">
        <v>24</v>
      </c>
      <c r="E15" s="124">
        <v>24</v>
      </c>
      <c r="F15" s="124">
        <v>8</v>
      </c>
      <c r="G15" s="124">
        <v>13</v>
      </c>
      <c r="H15" s="124">
        <v>15</v>
      </c>
      <c r="I15" s="125">
        <v>9</v>
      </c>
      <c r="J15" s="124">
        <v>22</v>
      </c>
      <c r="K15" s="60">
        <f t="shared" si="0"/>
        <v>184</v>
      </c>
    </row>
    <row r="16" spans="1:11" ht="16.5" customHeight="1">
      <c r="A16" s="191"/>
      <c r="B16" s="53" t="s">
        <v>50</v>
      </c>
      <c r="C16" s="124">
        <v>500</v>
      </c>
      <c r="D16" s="124">
        <v>243</v>
      </c>
      <c r="E16" s="124">
        <v>0</v>
      </c>
      <c r="F16" s="124">
        <v>156</v>
      </c>
      <c r="G16" s="124">
        <v>291</v>
      </c>
      <c r="H16" s="124">
        <v>154</v>
      </c>
      <c r="I16" s="125">
        <v>395</v>
      </c>
      <c r="J16" s="124">
        <v>280</v>
      </c>
      <c r="K16" s="60">
        <f t="shared" si="0"/>
        <v>2019</v>
      </c>
    </row>
    <row r="17" spans="1:11" ht="16.5" customHeight="1" thickBot="1">
      <c r="A17" s="192" t="s">
        <v>65</v>
      </c>
      <c r="B17" s="193"/>
      <c r="C17" s="126">
        <v>71</v>
      </c>
      <c r="D17" s="126">
        <v>15</v>
      </c>
      <c r="E17" s="126">
        <v>42</v>
      </c>
      <c r="F17" s="126">
        <v>24</v>
      </c>
      <c r="G17" s="126">
        <v>27</v>
      </c>
      <c r="H17" s="126">
        <v>6</v>
      </c>
      <c r="I17" s="127">
        <v>31</v>
      </c>
      <c r="J17" s="126">
        <v>23</v>
      </c>
      <c r="K17" s="54">
        <f t="shared" si="0"/>
        <v>239</v>
      </c>
    </row>
    <row r="18" spans="1:11" ht="13.5" thickTop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1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1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1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1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1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1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11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1:11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4" spans="1:11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11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1:11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1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</row>
    <row r="49" spans="1:11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1:11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spans="1:11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pans="1:11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</row>
    <row r="55" spans="1:11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1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spans="1:11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</row>
    <row r="58" spans="1:11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pans="1:11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</row>
    <row r="67" spans="1:11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</row>
    <row r="68" spans="1:11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</row>
    <row r="69" spans="1:11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</row>
    <row r="70" spans="1:11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pans="1:11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1:11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11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1:11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11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</row>
    <row r="76" spans="1:11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</row>
    <row r="77" spans="1:11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</row>
    <row r="80" spans="1:11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</row>
    <row r="81" spans="1:11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</row>
    <row r="82" spans="1:11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1:11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</row>
    <row r="84" spans="1:11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</row>
    <row r="85" spans="1:11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</row>
    <row r="86" spans="1:11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1:11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1:11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</row>
    <row r="89" spans="1:11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1:11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1:11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</row>
    <row r="92" spans="1:11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</row>
  </sheetData>
  <mergeCells count="10">
    <mergeCell ref="A1:K1"/>
    <mergeCell ref="A5:B6"/>
    <mergeCell ref="C5:J5"/>
    <mergeCell ref="K5:K6"/>
    <mergeCell ref="A12:B12"/>
    <mergeCell ref="A13:A16"/>
    <mergeCell ref="A17:B17"/>
    <mergeCell ref="A7:B7"/>
    <mergeCell ref="A8:B8"/>
    <mergeCell ref="A9:A1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>
    <tabColor indexed="20"/>
  </sheetPr>
  <dimension ref="A1:L92"/>
  <sheetViews>
    <sheetView zoomScaleSheetLayoutView="100" workbookViewId="0" topLeftCell="A1">
      <selection activeCell="S47" sqref="S47"/>
    </sheetView>
  </sheetViews>
  <sheetFormatPr defaultColWidth="9.140625" defaultRowHeight="12.75"/>
  <cols>
    <col min="2" max="2" width="19.28125" style="0" customWidth="1"/>
    <col min="3" max="10" width="9.7109375" style="0" customWidth="1"/>
    <col min="11" max="11" width="12.28125" style="0" customWidth="1"/>
  </cols>
  <sheetData>
    <row r="1" spans="1:11" ht="12.75">
      <c r="A1" s="139" t="s">
        <v>63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2.75">
      <c r="A3" s="210" t="s">
        <v>56</v>
      </c>
      <c r="B3" s="210"/>
      <c r="C3" s="35"/>
      <c r="D3" s="35"/>
      <c r="E3" s="35"/>
      <c r="F3" s="35"/>
      <c r="G3" s="35"/>
      <c r="H3" s="35"/>
      <c r="I3" s="35"/>
      <c r="J3" s="35"/>
      <c r="K3" s="35"/>
    </row>
    <row r="4" spans="1:11" ht="19.5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9.5" customHeight="1" thickTop="1">
      <c r="A5" s="179"/>
      <c r="B5" s="180"/>
      <c r="C5" s="183" t="s">
        <v>37</v>
      </c>
      <c r="D5" s="183"/>
      <c r="E5" s="183"/>
      <c r="F5" s="183"/>
      <c r="G5" s="183"/>
      <c r="H5" s="183"/>
      <c r="I5" s="183"/>
      <c r="J5" s="184"/>
      <c r="K5" s="185" t="s">
        <v>26</v>
      </c>
    </row>
    <row r="6" spans="1:11" ht="39.75" customHeight="1" thickBot="1">
      <c r="A6" s="208"/>
      <c r="B6" s="209"/>
      <c r="C6" s="5" t="s">
        <v>38</v>
      </c>
      <c r="D6" s="6" t="s">
        <v>39</v>
      </c>
      <c r="E6" s="6" t="s">
        <v>40</v>
      </c>
      <c r="F6" s="6" t="s">
        <v>41</v>
      </c>
      <c r="G6" s="6" t="s">
        <v>42</v>
      </c>
      <c r="H6" s="50" t="s">
        <v>51</v>
      </c>
      <c r="I6" s="51" t="s">
        <v>44</v>
      </c>
      <c r="J6" s="7" t="s">
        <v>45</v>
      </c>
      <c r="K6" s="186"/>
    </row>
    <row r="7" spans="1:12" ht="16.5" customHeight="1" thickTop="1">
      <c r="A7" s="140" t="s">
        <v>64</v>
      </c>
      <c r="B7" s="178"/>
      <c r="C7" s="122">
        <v>287</v>
      </c>
      <c r="D7" s="122">
        <v>59</v>
      </c>
      <c r="E7" s="122">
        <v>87</v>
      </c>
      <c r="F7" s="122">
        <v>92</v>
      </c>
      <c r="G7" s="122">
        <v>88</v>
      </c>
      <c r="H7" s="122">
        <v>90</v>
      </c>
      <c r="I7" s="123">
        <v>65</v>
      </c>
      <c r="J7" s="122">
        <v>95</v>
      </c>
      <c r="K7" s="62">
        <f aca="true" t="shared" si="0" ref="K7:K17">SUM(C7:J7)</f>
        <v>863</v>
      </c>
      <c r="L7" s="55"/>
    </row>
    <row r="8" spans="1:11" ht="16.5" customHeight="1">
      <c r="A8" s="144" t="s">
        <v>34</v>
      </c>
      <c r="B8" s="145"/>
      <c r="C8" s="124">
        <v>20797</v>
      </c>
      <c r="D8" s="124">
        <v>5008</v>
      </c>
      <c r="E8" s="124">
        <v>3803</v>
      </c>
      <c r="F8" s="124">
        <v>5120</v>
      </c>
      <c r="G8" s="124">
        <v>4807</v>
      </c>
      <c r="H8" s="124">
        <v>4639</v>
      </c>
      <c r="I8" s="125">
        <v>4108</v>
      </c>
      <c r="J8" s="124">
        <v>5621</v>
      </c>
      <c r="K8" s="60">
        <f t="shared" si="0"/>
        <v>53903</v>
      </c>
    </row>
    <row r="9" spans="1:11" ht="16.5" customHeight="1">
      <c r="A9" s="205" t="s">
        <v>46</v>
      </c>
      <c r="B9" s="40" t="s">
        <v>47</v>
      </c>
      <c r="C9" s="124">
        <v>6257</v>
      </c>
      <c r="D9" s="124">
        <v>1730</v>
      </c>
      <c r="E9" s="124">
        <v>1243</v>
      </c>
      <c r="F9" s="124">
        <v>2095</v>
      </c>
      <c r="G9" s="124">
        <v>1558</v>
      </c>
      <c r="H9" s="124">
        <v>1546</v>
      </c>
      <c r="I9" s="125">
        <v>1386</v>
      </c>
      <c r="J9" s="124">
        <v>1935</v>
      </c>
      <c r="K9" s="60">
        <f t="shared" si="0"/>
        <v>17750</v>
      </c>
    </row>
    <row r="10" spans="1:11" ht="16.5" customHeight="1">
      <c r="A10" s="206"/>
      <c r="B10" s="40" t="s">
        <v>48</v>
      </c>
      <c r="C10" s="124">
        <v>14145</v>
      </c>
      <c r="D10" s="124">
        <v>3189</v>
      </c>
      <c r="E10" s="124">
        <v>2502</v>
      </c>
      <c r="F10" s="124">
        <v>2941</v>
      </c>
      <c r="G10" s="124">
        <v>3173</v>
      </c>
      <c r="H10" s="124">
        <v>3018</v>
      </c>
      <c r="I10" s="125">
        <v>2677</v>
      </c>
      <c r="J10" s="124">
        <v>3584</v>
      </c>
      <c r="K10" s="60">
        <f t="shared" si="0"/>
        <v>35229</v>
      </c>
    </row>
    <row r="11" spans="1:11" ht="16.5" customHeight="1">
      <c r="A11" s="207"/>
      <c r="B11" s="40" t="s">
        <v>49</v>
      </c>
      <c r="C11" s="124">
        <v>395</v>
      </c>
      <c r="D11" s="124">
        <v>89</v>
      </c>
      <c r="E11" s="124">
        <v>58</v>
      </c>
      <c r="F11" s="124">
        <v>84</v>
      </c>
      <c r="G11" s="124">
        <v>76</v>
      </c>
      <c r="H11" s="124">
        <v>75</v>
      </c>
      <c r="I11" s="125">
        <v>45</v>
      </c>
      <c r="J11" s="124">
        <v>102</v>
      </c>
      <c r="K11" s="60">
        <f t="shared" si="0"/>
        <v>924</v>
      </c>
    </row>
    <row r="12" spans="1:11" ht="16.5" customHeight="1">
      <c r="A12" s="144" t="s">
        <v>35</v>
      </c>
      <c r="B12" s="145"/>
      <c r="C12" s="124">
        <v>20662</v>
      </c>
      <c r="D12" s="124">
        <v>5019</v>
      </c>
      <c r="E12" s="124">
        <v>3743</v>
      </c>
      <c r="F12" s="124">
        <v>5047</v>
      </c>
      <c r="G12" s="124">
        <v>4795</v>
      </c>
      <c r="H12" s="124">
        <v>4674</v>
      </c>
      <c r="I12" s="125">
        <v>4054</v>
      </c>
      <c r="J12" s="124">
        <v>5548</v>
      </c>
      <c r="K12" s="60">
        <f t="shared" si="0"/>
        <v>53542</v>
      </c>
    </row>
    <row r="13" spans="1:11" ht="16.5" customHeight="1">
      <c r="A13" s="203" t="s">
        <v>46</v>
      </c>
      <c r="B13" s="40" t="s">
        <v>47</v>
      </c>
      <c r="C13" s="124">
        <v>6123</v>
      </c>
      <c r="D13" s="124">
        <v>1043</v>
      </c>
      <c r="E13" s="124">
        <v>1227</v>
      </c>
      <c r="F13" s="124">
        <v>1474</v>
      </c>
      <c r="G13" s="124">
        <v>1540</v>
      </c>
      <c r="H13" s="124">
        <v>924</v>
      </c>
      <c r="I13" s="125">
        <v>850</v>
      </c>
      <c r="J13" s="124">
        <v>1156</v>
      </c>
      <c r="K13" s="60">
        <f t="shared" si="0"/>
        <v>14337</v>
      </c>
    </row>
    <row r="14" spans="1:11" ht="16.5" customHeight="1">
      <c r="A14" s="203"/>
      <c r="B14" s="40" t="s">
        <v>48</v>
      </c>
      <c r="C14" s="124">
        <v>14028</v>
      </c>
      <c r="D14" s="124">
        <v>2263</v>
      </c>
      <c r="E14" s="124">
        <v>2469</v>
      </c>
      <c r="F14" s="124">
        <v>2334</v>
      </c>
      <c r="G14" s="124">
        <v>3169</v>
      </c>
      <c r="H14" s="124">
        <v>2103</v>
      </c>
      <c r="I14" s="125">
        <v>1765</v>
      </c>
      <c r="J14" s="124">
        <v>2561</v>
      </c>
      <c r="K14" s="60">
        <f t="shared" si="0"/>
        <v>30692</v>
      </c>
    </row>
    <row r="15" spans="1:11" ht="16.5" customHeight="1">
      <c r="A15" s="204"/>
      <c r="B15" s="56" t="s">
        <v>49</v>
      </c>
      <c r="C15" s="124">
        <v>387</v>
      </c>
      <c r="D15" s="124">
        <v>43</v>
      </c>
      <c r="E15" s="124">
        <v>47</v>
      </c>
      <c r="F15" s="124">
        <v>57</v>
      </c>
      <c r="G15" s="124">
        <v>72</v>
      </c>
      <c r="H15" s="124">
        <v>33</v>
      </c>
      <c r="I15" s="125">
        <v>15</v>
      </c>
      <c r="J15" s="124">
        <v>41</v>
      </c>
      <c r="K15" s="60">
        <f t="shared" si="0"/>
        <v>695</v>
      </c>
    </row>
    <row r="16" spans="1:11" ht="16.5" customHeight="1">
      <c r="A16" s="204"/>
      <c r="B16" s="56" t="s">
        <v>50</v>
      </c>
      <c r="C16" s="124">
        <v>124</v>
      </c>
      <c r="D16" s="124">
        <v>1670</v>
      </c>
      <c r="E16" s="124">
        <v>0</v>
      </c>
      <c r="F16" s="124">
        <v>1182</v>
      </c>
      <c r="G16" s="124">
        <v>14</v>
      </c>
      <c r="H16" s="124">
        <v>1614</v>
      </c>
      <c r="I16" s="125">
        <v>1424</v>
      </c>
      <c r="J16" s="124">
        <v>1790</v>
      </c>
      <c r="K16" s="60">
        <f t="shared" si="0"/>
        <v>7818</v>
      </c>
    </row>
    <row r="17" spans="1:11" ht="16.5" customHeight="1" thickBot="1">
      <c r="A17" s="146" t="s">
        <v>65</v>
      </c>
      <c r="B17" s="138"/>
      <c r="C17" s="126">
        <v>422</v>
      </c>
      <c r="D17" s="126">
        <v>48</v>
      </c>
      <c r="E17" s="126">
        <v>147</v>
      </c>
      <c r="F17" s="126">
        <v>165</v>
      </c>
      <c r="G17" s="126">
        <v>100</v>
      </c>
      <c r="H17" s="126">
        <v>55</v>
      </c>
      <c r="I17" s="127">
        <v>119</v>
      </c>
      <c r="J17" s="126">
        <v>168</v>
      </c>
      <c r="K17" s="54">
        <f t="shared" si="0"/>
        <v>1224</v>
      </c>
    </row>
    <row r="18" spans="1:11" ht="13.5" thickTop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1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1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1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1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1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1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11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1:11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4" spans="1:11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11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1:11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1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</row>
    <row r="49" spans="1:11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1:11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spans="1:11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pans="1:11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</row>
    <row r="55" spans="1:11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1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spans="1:11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</row>
    <row r="58" spans="1:11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pans="1:11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</row>
    <row r="67" spans="1:11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</row>
    <row r="68" spans="1:11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</row>
    <row r="69" spans="1:11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</row>
    <row r="70" spans="1:11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pans="1:11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1:11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11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1:11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11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</row>
    <row r="76" spans="1:11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</row>
    <row r="77" spans="1:11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</row>
    <row r="80" spans="1:11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</row>
    <row r="81" spans="1:11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</row>
    <row r="82" spans="1:11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1:11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</row>
    <row r="84" spans="1:11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</row>
    <row r="85" spans="1:11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</row>
    <row r="86" spans="1:11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1:11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1:11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</row>
    <row r="89" spans="1:11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1:11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1:11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</row>
    <row r="92" spans="1:11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</row>
  </sheetData>
  <mergeCells count="11">
    <mergeCell ref="A1:K1"/>
    <mergeCell ref="A5:B6"/>
    <mergeCell ref="C5:J5"/>
    <mergeCell ref="K5:K6"/>
    <mergeCell ref="A3:B3"/>
    <mergeCell ref="A12:B12"/>
    <mergeCell ref="A13:A16"/>
    <mergeCell ref="A17:B17"/>
    <mergeCell ref="A7:B7"/>
    <mergeCell ref="A8:B8"/>
    <mergeCell ref="A9:A1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>
    <tabColor indexed="20"/>
  </sheetPr>
  <dimension ref="A1:K88"/>
  <sheetViews>
    <sheetView zoomScaleSheetLayoutView="100" workbookViewId="0" topLeftCell="A1">
      <selection activeCell="S47" sqref="S47"/>
    </sheetView>
  </sheetViews>
  <sheetFormatPr defaultColWidth="9.140625" defaultRowHeight="12.75"/>
  <cols>
    <col min="2" max="2" width="19.28125" style="0" customWidth="1"/>
    <col min="3" max="10" width="9.7109375" style="0" customWidth="1"/>
    <col min="11" max="11" width="12.28125" style="0" customWidth="1"/>
  </cols>
  <sheetData>
    <row r="1" spans="1:11" ht="12.75">
      <c r="A1" s="139" t="s">
        <v>63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2.75">
      <c r="A3" s="49" t="s">
        <v>57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9.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9.5" customHeight="1" thickTop="1">
      <c r="A5" s="199"/>
      <c r="B5" s="200"/>
      <c r="C5" s="183" t="s">
        <v>37</v>
      </c>
      <c r="D5" s="183"/>
      <c r="E5" s="183"/>
      <c r="F5" s="183"/>
      <c r="G5" s="183"/>
      <c r="H5" s="183"/>
      <c r="I5" s="183"/>
      <c r="J5" s="184"/>
      <c r="K5" s="185" t="s">
        <v>26</v>
      </c>
    </row>
    <row r="6" spans="1:11" ht="39" customHeight="1" thickBot="1">
      <c r="A6" s="201"/>
      <c r="B6" s="202"/>
      <c r="C6" s="5" t="s">
        <v>38</v>
      </c>
      <c r="D6" s="6" t="s">
        <v>39</v>
      </c>
      <c r="E6" s="6" t="s">
        <v>40</v>
      </c>
      <c r="F6" s="6" t="s">
        <v>41</v>
      </c>
      <c r="G6" s="6" t="s">
        <v>42</v>
      </c>
      <c r="H6" s="50" t="s">
        <v>43</v>
      </c>
      <c r="I6" s="51" t="s">
        <v>44</v>
      </c>
      <c r="J6" s="7" t="s">
        <v>45</v>
      </c>
      <c r="K6" s="186"/>
    </row>
    <row r="7" spans="1:11" ht="16.5" customHeight="1" thickTop="1">
      <c r="A7" s="194" t="s">
        <v>64</v>
      </c>
      <c r="B7" s="195"/>
      <c r="C7" s="116">
        <v>2</v>
      </c>
      <c r="D7" s="116">
        <v>4</v>
      </c>
      <c r="E7" s="128">
        <v>2</v>
      </c>
      <c r="F7" s="116">
        <v>6</v>
      </c>
      <c r="G7" s="116">
        <v>5</v>
      </c>
      <c r="H7" s="116">
        <v>29</v>
      </c>
      <c r="I7" s="117">
        <v>8</v>
      </c>
      <c r="J7" s="116">
        <v>4</v>
      </c>
      <c r="K7" s="62">
        <f aca="true" t="shared" si="0" ref="K7:K17">SUM(C7:J7)</f>
        <v>60</v>
      </c>
    </row>
    <row r="8" spans="1:11" ht="16.5" customHeight="1">
      <c r="A8" s="188" t="s">
        <v>34</v>
      </c>
      <c r="B8" s="189"/>
      <c r="C8" s="118">
        <v>415</v>
      </c>
      <c r="D8" s="118">
        <v>288</v>
      </c>
      <c r="E8" s="129">
        <v>198</v>
      </c>
      <c r="F8" s="118">
        <v>148</v>
      </c>
      <c r="G8" s="118">
        <v>264</v>
      </c>
      <c r="H8" s="118">
        <v>144</v>
      </c>
      <c r="I8" s="119">
        <v>367</v>
      </c>
      <c r="J8" s="118">
        <v>264</v>
      </c>
      <c r="K8" s="60">
        <f t="shared" si="0"/>
        <v>2088</v>
      </c>
    </row>
    <row r="9" spans="1:11" ht="16.5" customHeight="1">
      <c r="A9" s="196" t="s">
        <v>46</v>
      </c>
      <c r="B9" s="52" t="s">
        <v>47</v>
      </c>
      <c r="C9" s="118">
        <v>135</v>
      </c>
      <c r="D9" s="118">
        <v>113</v>
      </c>
      <c r="E9" s="129">
        <v>75</v>
      </c>
      <c r="F9" s="118">
        <v>59</v>
      </c>
      <c r="G9" s="118">
        <v>91</v>
      </c>
      <c r="H9" s="118">
        <v>40</v>
      </c>
      <c r="I9" s="119">
        <v>101</v>
      </c>
      <c r="J9" s="118">
        <v>96</v>
      </c>
      <c r="K9" s="60">
        <f t="shared" si="0"/>
        <v>710</v>
      </c>
    </row>
    <row r="10" spans="1:11" ht="16.5" customHeight="1">
      <c r="A10" s="197"/>
      <c r="B10" s="52" t="s">
        <v>48</v>
      </c>
      <c r="C10" s="118">
        <v>236</v>
      </c>
      <c r="D10" s="118">
        <v>168</v>
      </c>
      <c r="E10" s="129">
        <v>115</v>
      </c>
      <c r="F10" s="118">
        <v>81</v>
      </c>
      <c r="G10" s="118">
        <v>165</v>
      </c>
      <c r="H10" s="118">
        <v>102</v>
      </c>
      <c r="I10" s="119">
        <v>253</v>
      </c>
      <c r="J10" s="118">
        <v>155</v>
      </c>
      <c r="K10" s="60">
        <f t="shared" si="0"/>
        <v>1275</v>
      </c>
    </row>
    <row r="11" spans="1:11" ht="16.5" customHeight="1">
      <c r="A11" s="198"/>
      <c r="B11" s="52" t="s">
        <v>49</v>
      </c>
      <c r="C11" s="118">
        <v>44</v>
      </c>
      <c r="D11" s="118">
        <v>5</v>
      </c>
      <c r="E11" s="129">
        <v>8</v>
      </c>
      <c r="F11" s="118">
        <v>8</v>
      </c>
      <c r="G11" s="118">
        <v>8</v>
      </c>
      <c r="H11" s="118">
        <v>2</v>
      </c>
      <c r="I11" s="119">
        <v>13</v>
      </c>
      <c r="J11" s="118">
        <v>13</v>
      </c>
      <c r="K11" s="60">
        <f t="shared" si="0"/>
        <v>101</v>
      </c>
    </row>
    <row r="12" spans="1:11" ht="16.5" customHeight="1">
      <c r="A12" s="188" t="s">
        <v>35</v>
      </c>
      <c r="B12" s="189"/>
      <c r="C12" s="118">
        <v>413</v>
      </c>
      <c r="D12" s="118">
        <v>290</v>
      </c>
      <c r="E12" s="129">
        <v>189</v>
      </c>
      <c r="F12" s="118">
        <v>149</v>
      </c>
      <c r="G12" s="118">
        <v>259</v>
      </c>
      <c r="H12" s="118">
        <v>167</v>
      </c>
      <c r="I12" s="119">
        <v>364</v>
      </c>
      <c r="J12" s="118">
        <v>267</v>
      </c>
      <c r="K12" s="60">
        <f t="shared" si="0"/>
        <v>2098</v>
      </c>
    </row>
    <row r="13" spans="1:11" ht="16.5" customHeight="1">
      <c r="A13" s="190" t="s">
        <v>46</v>
      </c>
      <c r="B13" s="52" t="s">
        <v>47</v>
      </c>
      <c r="C13" s="118">
        <v>134</v>
      </c>
      <c r="D13" s="118">
        <v>49</v>
      </c>
      <c r="E13" s="129">
        <v>69</v>
      </c>
      <c r="F13" s="118">
        <v>19</v>
      </c>
      <c r="G13" s="118">
        <v>89</v>
      </c>
      <c r="H13" s="118">
        <v>37</v>
      </c>
      <c r="I13" s="119">
        <v>69</v>
      </c>
      <c r="J13" s="118">
        <v>21</v>
      </c>
      <c r="K13" s="60">
        <f t="shared" si="0"/>
        <v>487</v>
      </c>
    </row>
    <row r="14" spans="1:11" ht="16.5" customHeight="1">
      <c r="A14" s="190"/>
      <c r="B14" s="52" t="s">
        <v>48</v>
      </c>
      <c r="C14" s="118">
        <v>229</v>
      </c>
      <c r="D14" s="118">
        <v>48</v>
      </c>
      <c r="E14" s="129">
        <v>112</v>
      </c>
      <c r="F14" s="118">
        <v>34</v>
      </c>
      <c r="G14" s="118">
        <v>162</v>
      </c>
      <c r="H14" s="118">
        <v>58</v>
      </c>
      <c r="I14" s="119">
        <v>135</v>
      </c>
      <c r="J14" s="118">
        <v>41</v>
      </c>
      <c r="K14" s="60">
        <f t="shared" si="0"/>
        <v>819</v>
      </c>
    </row>
    <row r="15" spans="1:11" ht="16.5" customHeight="1">
      <c r="A15" s="191"/>
      <c r="B15" s="53" t="s">
        <v>49</v>
      </c>
      <c r="C15" s="118">
        <v>44</v>
      </c>
      <c r="D15" s="118">
        <v>0</v>
      </c>
      <c r="E15" s="129">
        <v>8</v>
      </c>
      <c r="F15" s="118">
        <v>4</v>
      </c>
      <c r="G15" s="118">
        <v>8</v>
      </c>
      <c r="H15" s="118">
        <v>2</v>
      </c>
      <c r="I15" s="119">
        <v>6</v>
      </c>
      <c r="J15" s="118">
        <v>1</v>
      </c>
      <c r="K15" s="60">
        <f t="shared" si="0"/>
        <v>73</v>
      </c>
    </row>
    <row r="16" spans="1:11" ht="16.5" customHeight="1">
      <c r="A16" s="191"/>
      <c r="B16" s="53" t="s">
        <v>50</v>
      </c>
      <c r="C16" s="118">
        <v>6</v>
      </c>
      <c r="D16" s="118">
        <v>193</v>
      </c>
      <c r="E16" s="129">
        <v>0</v>
      </c>
      <c r="F16" s="118">
        <v>92</v>
      </c>
      <c r="G16" s="118">
        <v>0</v>
      </c>
      <c r="H16" s="118">
        <v>70</v>
      </c>
      <c r="I16" s="119">
        <v>154</v>
      </c>
      <c r="J16" s="118">
        <v>204</v>
      </c>
      <c r="K16" s="60">
        <f t="shared" si="0"/>
        <v>719</v>
      </c>
    </row>
    <row r="17" spans="1:11" ht="16.5" customHeight="1" thickBot="1">
      <c r="A17" s="192" t="s">
        <v>65</v>
      </c>
      <c r="B17" s="193"/>
      <c r="C17" s="120">
        <v>4</v>
      </c>
      <c r="D17" s="120">
        <v>2</v>
      </c>
      <c r="E17" s="130">
        <v>11</v>
      </c>
      <c r="F17" s="120">
        <v>5</v>
      </c>
      <c r="G17" s="120">
        <v>10</v>
      </c>
      <c r="H17" s="120">
        <v>6</v>
      </c>
      <c r="I17" s="121">
        <v>11</v>
      </c>
      <c r="J17" s="120">
        <v>1</v>
      </c>
      <c r="K17" s="54">
        <f t="shared" si="0"/>
        <v>50</v>
      </c>
    </row>
    <row r="18" spans="1:11" ht="13.5" thickTop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1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1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1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1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1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1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11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1:11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4" spans="1:11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11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1:11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1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</row>
    <row r="49" spans="1:11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1:11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spans="1:11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pans="1:11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</row>
    <row r="55" spans="1:11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1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spans="1:11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</row>
    <row r="58" spans="1:11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pans="1:11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</row>
    <row r="67" spans="1:11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</row>
    <row r="68" spans="1:11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</row>
    <row r="69" spans="1:11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</row>
    <row r="70" spans="1:11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pans="1:11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1:11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11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1:11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11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</row>
    <row r="76" spans="1:11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</row>
    <row r="77" spans="1:11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</row>
    <row r="80" spans="1:11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</row>
    <row r="81" spans="1:11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</row>
    <row r="82" spans="1:11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1:11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</row>
    <row r="84" spans="1:11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</row>
    <row r="85" spans="1:11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</row>
    <row r="86" spans="1:11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1:11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1:11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</row>
  </sheetData>
  <mergeCells count="10">
    <mergeCell ref="A1:K1"/>
    <mergeCell ref="A12:B12"/>
    <mergeCell ref="A13:A16"/>
    <mergeCell ref="A17:B17"/>
    <mergeCell ref="A7:B7"/>
    <mergeCell ref="A8:B8"/>
    <mergeCell ref="A9:A11"/>
    <mergeCell ref="A5:B6"/>
    <mergeCell ref="C5:J5"/>
    <mergeCell ref="K5:K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2008-04-29T07:36:31Z</cp:lastPrinted>
  <dcterms:created xsi:type="dcterms:W3CDTF">2007-02-07T09:42:53Z</dcterms:created>
  <dcterms:modified xsi:type="dcterms:W3CDTF">2008-04-29T07:39:22Z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