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8" activeTab="25"/>
  </bookViews>
  <sheets>
    <sheet name="titul" sheetId="1" r:id="rId1"/>
    <sheet name="Komentár" sheetId="2" r:id="rId2"/>
    <sheet name="1b.PR-Vybavene veci" sheetId="3" r:id="rId3"/>
    <sheet name="1a.PR-Vybavene spor" sheetId="4" r:id="rId4"/>
    <sheet name="2.PR-pocet,sp_vybav.(SR)" sheetId="5" r:id="rId5"/>
    <sheet name="2a.PR-pocet,sp_vyb.(BA)" sheetId="6" r:id="rId6"/>
    <sheet name="2b.PR-pocet,sp_vyb.(TT)" sheetId="7" r:id="rId7"/>
    <sheet name="2c.PR-pocet,sp_vyb.(TN)" sheetId="8" r:id="rId8"/>
    <sheet name="2d.PR-pocet,sp_vyb.(NR)" sheetId="9" r:id="rId9"/>
    <sheet name="2e.PR-pocet,sp_vyb.(ZA)" sheetId="10" r:id="rId10"/>
    <sheet name="2f.PR-pocet,sp_vyb.(BB)" sheetId="11" r:id="rId11"/>
    <sheet name="2g.PR-pocet,sp_vyb.(PO)" sheetId="12" r:id="rId12"/>
    <sheet name="2h.PR-pocet,sp_vyb.(KE)" sheetId="13" r:id="rId13"/>
    <sheet name="3.A-Obchod.spory" sheetId="14" r:id="rId14"/>
    <sheet name="4.B-Prac.spory" sheetId="15" r:id="rId15"/>
    <sheet name="5.C-Rod_pravo" sheetId="16" r:id="rId16"/>
    <sheet name="6.D-Spory obč.práv.pov" sheetId="17" r:id="rId17"/>
    <sheet name="7.E-vec.práva" sheetId="18" r:id="rId18"/>
    <sheet name="8.F-Spory o náhr.škody" sheetId="19" r:id="rId19"/>
    <sheet name="9.G-Nároky byty" sheetId="20" r:id="rId20"/>
    <sheet name="10.H-duš.vlast" sheetId="21" r:id="rId21"/>
    <sheet name="11.I-Ostatné" sheetId="22" r:id="rId22"/>
    <sheet name="12.PR_Co" sheetId="23" r:id="rId23"/>
    <sheet name="13.PR_Cob" sheetId="24" r:id="rId24"/>
    <sheet name="14.PR - rychl.kon" sheetId="25" r:id="rId25"/>
    <sheet name="15.PR-Rychl.kon(Kraje)" sheetId="26" r:id="rId26"/>
  </sheets>
  <definedNames>
    <definedName name="_xlnm.Print_Area" localSheetId="2">'1b.PR-Vybavene veci'!$A$1:$J$13</definedName>
    <definedName name="_xlnm.Print_Area" localSheetId="14">'4.B-Prac.spory'!$A$1:$R$16</definedName>
    <definedName name="_xlnm.Print_Area" localSheetId="1">Komentár!$A$17:$A$28</definedName>
    <definedName name="_xlnm.Print_Area" localSheetId="0">titul!$A$1:$A$5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5" l="1"/>
  <c r="D12" i="25"/>
  <c r="E12" i="25"/>
  <c r="F12" i="25"/>
  <c r="G12" i="25"/>
  <c r="H12" i="25"/>
  <c r="I12" i="25"/>
  <c r="B12" i="25"/>
  <c r="I12" i="26"/>
  <c r="H12" i="26"/>
  <c r="G12" i="26"/>
  <c r="F12" i="26"/>
  <c r="E12" i="26"/>
  <c r="D12" i="26"/>
  <c r="C12" i="26"/>
  <c r="B12" i="26"/>
  <c r="H7" i="24"/>
  <c r="H10" i="24"/>
  <c r="H11" i="24"/>
  <c r="H12" i="24"/>
  <c r="H13" i="24"/>
  <c r="J7" i="24"/>
  <c r="J10" i="24"/>
  <c r="J11" i="24"/>
  <c r="J12" i="24"/>
  <c r="J13" i="24"/>
  <c r="F10" i="24"/>
  <c r="F11" i="24"/>
  <c r="F12" i="24"/>
  <c r="F13" i="24"/>
  <c r="D10" i="24"/>
  <c r="D11" i="24"/>
  <c r="D12" i="24"/>
  <c r="D13" i="24"/>
  <c r="I14" i="24"/>
  <c r="G14" i="24"/>
  <c r="E14" i="24"/>
  <c r="C14" i="24"/>
  <c r="B14" i="24"/>
  <c r="F7" i="24"/>
  <c r="D7" i="24"/>
  <c r="J6" i="24"/>
  <c r="H6" i="24"/>
  <c r="F6" i="24"/>
  <c r="D6" i="24"/>
  <c r="I14" i="23"/>
  <c r="J14" i="23" s="1"/>
  <c r="G14" i="23"/>
  <c r="E14" i="23"/>
  <c r="C14" i="23"/>
  <c r="B14" i="23"/>
  <c r="J13" i="23"/>
  <c r="H13" i="23"/>
  <c r="F13" i="23"/>
  <c r="D13" i="23"/>
  <c r="J12" i="23"/>
  <c r="H12" i="23"/>
  <c r="F12" i="23"/>
  <c r="D12" i="23"/>
  <c r="J11" i="23"/>
  <c r="H11" i="23"/>
  <c r="F11" i="23"/>
  <c r="D11" i="23"/>
  <c r="J10" i="23"/>
  <c r="H10" i="23"/>
  <c r="F10" i="23"/>
  <c r="D10" i="23"/>
  <c r="J9" i="23"/>
  <c r="H9" i="23"/>
  <c r="F9" i="23"/>
  <c r="D9" i="23"/>
  <c r="J8" i="23"/>
  <c r="H8" i="23"/>
  <c r="F8" i="23"/>
  <c r="D8" i="23"/>
  <c r="J7" i="23"/>
  <c r="H7" i="23"/>
  <c r="F7" i="23"/>
  <c r="D7" i="23"/>
  <c r="J6" i="23"/>
  <c r="H6" i="23"/>
  <c r="F6" i="23"/>
  <c r="D6" i="23"/>
  <c r="G13" i="22"/>
  <c r="F13" i="22"/>
  <c r="E13" i="22"/>
  <c r="D13" i="22"/>
  <c r="C13" i="22"/>
  <c r="B13" i="22"/>
  <c r="J14" i="21"/>
  <c r="I14" i="21"/>
  <c r="H14" i="21"/>
  <c r="G14" i="21"/>
  <c r="F14" i="21"/>
  <c r="E14" i="21"/>
  <c r="D14" i="21"/>
  <c r="C14" i="21"/>
  <c r="B14" i="21"/>
  <c r="G13" i="20"/>
  <c r="F13" i="20"/>
  <c r="E13" i="20"/>
  <c r="D13" i="20"/>
  <c r="C13" i="20"/>
  <c r="B13" i="20"/>
  <c r="K16" i="19"/>
  <c r="J16" i="19"/>
  <c r="I16" i="19"/>
  <c r="H16" i="19"/>
  <c r="G16" i="19"/>
  <c r="F16" i="19"/>
  <c r="E16" i="19"/>
  <c r="D16" i="19"/>
  <c r="C16" i="19"/>
  <c r="B16" i="19"/>
  <c r="M15" i="18"/>
  <c r="L15" i="18"/>
  <c r="K15" i="18"/>
  <c r="J15" i="18"/>
  <c r="I15" i="18"/>
  <c r="H15" i="18"/>
  <c r="G15" i="18"/>
  <c r="F15" i="18"/>
  <c r="E15" i="18"/>
  <c r="D15" i="18"/>
  <c r="C15" i="18"/>
  <c r="B15" i="18"/>
  <c r="H13" i="17"/>
  <c r="G13" i="17"/>
  <c r="F13" i="17"/>
  <c r="E13" i="17"/>
  <c r="D13" i="17"/>
  <c r="C13" i="17"/>
  <c r="B13" i="17"/>
  <c r="K15" i="16"/>
  <c r="J15" i="16"/>
  <c r="I15" i="16"/>
  <c r="H15" i="16"/>
  <c r="G15" i="16"/>
  <c r="F15" i="16"/>
  <c r="E15" i="16"/>
  <c r="D15" i="16"/>
  <c r="C15" i="16"/>
  <c r="B15" i="16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M14" i="14"/>
  <c r="L14" i="14"/>
  <c r="K14" i="14"/>
  <c r="J14" i="14"/>
  <c r="I14" i="14"/>
  <c r="H14" i="14"/>
  <c r="G14" i="14"/>
  <c r="F14" i="14"/>
  <c r="E14" i="14"/>
  <c r="D14" i="14"/>
  <c r="C14" i="14"/>
  <c r="B14" i="14"/>
  <c r="P12" i="13"/>
  <c r="N12" i="13"/>
  <c r="L12" i="13"/>
  <c r="J12" i="13"/>
  <c r="H12" i="13"/>
  <c r="F12" i="13"/>
  <c r="D12" i="13"/>
  <c r="P11" i="13"/>
  <c r="N11" i="13"/>
  <c r="L11" i="13"/>
  <c r="J11" i="13"/>
  <c r="H11" i="13"/>
  <c r="F11" i="13"/>
  <c r="D11" i="13"/>
  <c r="P10" i="13"/>
  <c r="N10" i="13"/>
  <c r="L10" i="13"/>
  <c r="J10" i="13"/>
  <c r="H10" i="13"/>
  <c r="F10" i="13"/>
  <c r="D10" i="13"/>
  <c r="P9" i="13"/>
  <c r="N9" i="13"/>
  <c r="L9" i="13"/>
  <c r="J9" i="13"/>
  <c r="H9" i="13"/>
  <c r="F9" i="13"/>
  <c r="D9" i="13"/>
  <c r="P8" i="13"/>
  <c r="N8" i="13"/>
  <c r="L8" i="13"/>
  <c r="J8" i="13"/>
  <c r="H8" i="13"/>
  <c r="F8" i="13"/>
  <c r="D8" i="13"/>
  <c r="P7" i="13"/>
  <c r="N7" i="13"/>
  <c r="L7" i="13"/>
  <c r="J7" i="13"/>
  <c r="H7" i="13"/>
  <c r="F7" i="13"/>
  <c r="D7" i="13"/>
  <c r="P6" i="13"/>
  <c r="N6" i="13"/>
  <c r="L6" i="13"/>
  <c r="J6" i="13"/>
  <c r="H6" i="13"/>
  <c r="F6" i="13"/>
  <c r="D6" i="13"/>
  <c r="P5" i="13"/>
  <c r="N5" i="13"/>
  <c r="L5" i="13"/>
  <c r="J5" i="13"/>
  <c r="H5" i="13"/>
  <c r="F5" i="13"/>
  <c r="D5" i="13"/>
  <c r="P11" i="12"/>
  <c r="N11" i="12"/>
  <c r="L11" i="12"/>
  <c r="J11" i="12"/>
  <c r="H11" i="12"/>
  <c r="F11" i="12"/>
  <c r="D11" i="12"/>
  <c r="P10" i="12"/>
  <c r="N10" i="12"/>
  <c r="L10" i="12"/>
  <c r="J10" i="12"/>
  <c r="H10" i="12"/>
  <c r="F10" i="12"/>
  <c r="D10" i="12"/>
  <c r="P9" i="12"/>
  <c r="N9" i="12"/>
  <c r="L9" i="12"/>
  <c r="J9" i="12"/>
  <c r="H9" i="12"/>
  <c r="F9" i="12"/>
  <c r="D9" i="12"/>
  <c r="P8" i="12"/>
  <c r="N8" i="12"/>
  <c r="L8" i="12"/>
  <c r="J8" i="12"/>
  <c r="H8" i="12"/>
  <c r="F8" i="12"/>
  <c r="D8" i="12"/>
  <c r="P7" i="12"/>
  <c r="N7" i="12"/>
  <c r="L7" i="12"/>
  <c r="J7" i="12"/>
  <c r="H7" i="12"/>
  <c r="F7" i="12"/>
  <c r="D7" i="12"/>
  <c r="P6" i="12"/>
  <c r="N6" i="12"/>
  <c r="L6" i="12"/>
  <c r="J6" i="12"/>
  <c r="H6" i="12"/>
  <c r="F6" i="12"/>
  <c r="D6" i="12"/>
  <c r="P5" i="12"/>
  <c r="N5" i="12"/>
  <c r="L5" i="12"/>
  <c r="J5" i="12"/>
  <c r="H5" i="12"/>
  <c r="F5" i="12"/>
  <c r="D5" i="12"/>
  <c r="P12" i="11"/>
  <c r="N12" i="11"/>
  <c r="L12" i="11"/>
  <c r="J12" i="11"/>
  <c r="H12" i="11"/>
  <c r="F12" i="11"/>
  <c r="D12" i="11"/>
  <c r="P11" i="11"/>
  <c r="N11" i="11"/>
  <c r="L11" i="11"/>
  <c r="J11" i="11"/>
  <c r="H11" i="11"/>
  <c r="F11" i="11"/>
  <c r="D11" i="11"/>
  <c r="P10" i="11"/>
  <c r="N10" i="11"/>
  <c r="L10" i="11"/>
  <c r="J10" i="11"/>
  <c r="H10" i="11"/>
  <c r="F10" i="11"/>
  <c r="D10" i="11"/>
  <c r="P9" i="11"/>
  <c r="N9" i="11"/>
  <c r="L9" i="11"/>
  <c r="J9" i="11"/>
  <c r="H9" i="11"/>
  <c r="F9" i="11"/>
  <c r="D9" i="11"/>
  <c r="P8" i="11"/>
  <c r="N8" i="11"/>
  <c r="L8" i="11"/>
  <c r="J8" i="11"/>
  <c r="H8" i="11"/>
  <c r="F8" i="11"/>
  <c r="D8" i="11"/>
  <c r="P7" i="11"/>
  <c r="N7" i="11"/>
  <c r="L7" i="11"/>
  <c r="J7" i="11"/>
  <c r="H7" i="11"/>
  <c r="F7" i="11"/>
  <c r="D7" i="11"/>
  <c r="P6" i="11"/>
  <c r="N6" i="11"/>
  <c r="L6" i="11"/>
  <c r="J6" i="11"/>
  <c r="H6" i="11"/>
  <c r="F6" i="11"/>
  <c r="D6" i="11"/>
  <c r="P5" i="11"/>
  <c r="N5" i="11"/>
  <c r="L5" i="11"/>
  <c r="J5" i="11"/>
  <c r="H5" i="11"/>
  <c r="F5" i="11"/>
  <c r="D5" i="11"/>
  <c r="P11" i="10"/>
  <c r="N11" i="10"/>
  <c r="L11" i="10"/>
  <c r="J11" i="10"/>
  <c r="H11" i="10"/>
  <c r="F11" i="10"/>
  <c r="D11" i="10"/>
  <c r="P10" i="10"/>
  <c r="N10" i="10"/>
  <c r="L10" i="10"/>
  <c r="J10" i="10"/>
  <c r="H10" i="10"/>
  <c r="F10" i="10"/>
  <c r="D10" i="10"/>
  <c r="P9" i="10"/>
  <c r="N9" i="10"/>
  <c r="L9" i="10"/>
  <c r="J9" i="10"/>
  <c r="H9" i="10"/>
  <c r="F9" i="10"/>
  <c r="D9" i="10"/>
  <c r="P8" i="10"/>
  <c r="N8" i="10"/>
  <c r="L8" i="10"/>
  <c r="J8" i="10"/>
  <c r="H8" i="10"/>
  <c r="F8" i="10"/>
  <c r="D8" i="10"/>
  <c r="P7" i="10"/>
  <c r="N7" i="10"/>
  <c r="L7" i="10"/>
  <c r="J7" i="10"/>
  <c r="H7" i="10"/>
  <c r="F7" i="10"/>
  <c r="D7" i="10"/>
  <c r="P6" i="10"/>
  <c r="N6" i="10"/>
  <c r="L6" i="10"/>
  <c r="J6" i="10"/>
  <c r="H6" i="10"/>
  <c r="F6" i="10"/>
  <c r="D6" i="10"/>
  <c r="P5" i="10"/>
  <c r="N5" i="10"/>
  <c r="L5" i="10"/>
  <c r="J5" i="10"/>
  <c r="H5" i="10"/>
  <c r="F5" i="10"/>
  <c r="D5" i="10"/>
  <c r="P11" i="9"/>
  <c r="N11" i="9"/>
  <c r="L11" i="9"/>
  <c r="J11" i="9"/>
  <c r="H11" i="9"/>
  <c r="F11" i="9"/>
  <c r="D11" i="9"/>
  <c r="P10" i="9"/>
  <c r="N10" i="9"/>
  <c r="L10" i="9"/>
  <c r="J10" i="9"/>
  <c r="H10" i="9"/>
  <c r="F10" i="9"/>
  <c r="D10" i="9"/>
  <c r="P9" i="9"/>
  <c r="N9" i="9"/>
  <c r="L9" i="9"/>
  <c r="J9" i="9"/>
  <c r="H9" i="9"/>
  <c r="F9" i="9"/>
  <c r="D9" i="9"/>
  <c r="P8" i="9"/>
  <c r="N8" i="9"/>
  <c r="L8" i="9"/>
  <c r="J8" i="9"/>
  <c r="H8" i="9"/>
  <c r="F8" i="9"/>
  <c r="D8" i="9"/>
  <c r="P7" i="9"/>
  <c r="N7" i="9"/>
  <c r="L7" i="9"/>
  <c r="J7" i="9"/>
  <c r="H7" i="9"/>
  <c r="F7" i="9"/>
  <c r="D7" i="9"/>
  <c r="P6" i="9"/>
  <c r="N6" i="9"/>
  <c r="L6" i="9"/>
  <c r="J6" i="9"/>
  <c r="H6" i="9"/>
  <c r="F6" i="9"/>
  <c r="D6" i="9"/>
  <c r="P5" i="9"/>
  <c r="N5" i="9"/>
  <c r="L5" i="9"/>
  <c r="J5" i="9"/>
  <c r="H5" i="9"/>
  <c r="F5" i="9"/>
  <c r="D5" i="9"/>
  <c r="F12" i="8"/>
  <c r="P11" i="8"/>
  <c r="N11" i="8"/>
  <c r="L11" i="8"/>
  <c r="J11" i="8"/>
  <c r="H11" i="8"/>
  <c r="F11" i="8"/>
  <c r="D11" i="8"/>
  <c r="P10" i="8"/>
  <c r="N10" i="8"/>
  <c r="L10" i="8"/>
  <c r="J10" i="8"/>
  <c r="H10" i="8"/>
  <c r="F10" i="8"/>
  <c r="D10" i="8"/>
  <c r="P9" i="8"/>
  <c r="N9" i="8"/>
  <c r="L9" i="8"/>
  <c r="J9" i="8"/>
  <c r="H9" i="8"/>
  <c r="F9" i="8"/>
  <c r="D9" i="8"/>
  <c r="P8" i="8"/>
  <c r="N8" i="8"/>
  <c r="L8" i="8"/>
  <c r="J8" i="8"/>
  <c r="H8" i="8"/>
  <c r="F8" i="8"/>
  <c r="D8" i="8"/>
  <c r="P7" i="8"/>
  <c r="N7" i="8"/>
  <c r="L7" i="8"/>
  <c r="J7" i="8"/>
  <c r="H7" i="8"/>
  <c r="F7" i="8"/>
  <c r="D7" i="8"/>
  <c r="P6" i="8"/>
  <c r="N6" i="8"/>
  <c r="L6" i="8"/>
  <c r="J6" i="8"/>
  <c r="H6" i="8"/>
  <c r="F6" i="8"/>
  <c r="D6" i="8"/>
  <c r="P5" i="8"/>
  <c r="N5" i="8"/>
  <c r="L5" i="8"/>
  <c r="J5" i="8"/>
  <c r="H5" i="8"/>
  <c r="F5" i="8"/>
  <c r="D5" i="8"/>
  <c r="P10" i="7"/>
  <c r="N10" i="7"/>
  <c r="L10" i="7"/>
  <c r="J10" i="7"/>
  <c r="H10" i="7"/>
  <c r="F10" i="7"/>
  <c r="D10" i="7"/>
  <c r="P9" i="7"/>
  <c r="N9" i="7"/>
  <c r="L9" i="7"/>
  <c r="J9" i="7"/>
  <c r="H9" i="7"/>
  <c r="F9" i="7"/>
  <c r="D9" i="7"/>
  <c r="P8" i="7"/>
  <c r="N8" i="7"/>
  <c r="L8" i="7"/>
  <c r="J8" i="7"/>
  <c r="H8" i="7"/>
  <c r="F8" i="7"/>
  <c r="D8" i="7"/>
  <c r="P7" i="7"/>
  <c r="N7" i="7"/>
  <c r="L7" i="7"/>
  <c r="J7" i="7"/>
  <c r="H7" i="7"/>
  <c r="F7" i="7"/>
  <c r="D7" i="7"/>
  <c r="P6" i="7"/>
  <c r="N6" i="7"/>
  <c r="L6" i="7"/>
  <c r="J6" i="7"/>
  <c r="H6" i="7"/>
  <c r="F6" i="7"/>
  <c r="D6" i="7"/>
  <c r="P5" i="7"/>
  <c r="N5" i="7"/>
  <c r="L5" i="7"/>
  <c r="J5" i="7"/>
  <c r="H5" i="7"/>
  <c r="F5" i="7"/>
  <c r="D5" i="7"/>
  <c r="P4" i="7"/>
  <c r="N4" i="7"/>
  <c r="L4" i="7"/>
  <c r="J4" i="7"/>
  <c r="H4" i="7"/>
  <c r="F4" i="7"/>
  <c r="D4" i="7"/>
  <c r="L8" i="6"/>
  <c r="P11" i="6"/>
  <c r="N11" i="6"/>
  <c r="L11" i="6"/>
  <c r="J11" i="6"/>
  <c r="H11" i="6"/>
  <c r="F11" i="6"/>
  <c r="D11" i="6"/>
  <c r="P10" i="6"/>
  <c r="N10" i="6"/>
  <c r="L10" i="6"/>
  <c r="J10" i="6"/>
  <c r="H10" i="6"/>
  <c r="F10" i="6"/>
  <c r="D10" i="6"/>
  <c r="P9" i="6"/>
  <c r="N9" i="6"/>
  <c r="L9" i="6"/>
  <c r="J9" i="6"/>
  <c r="H9" i="6"/>
  <c r="F9" i="6"/>
  <c r="D9" i="6"/>
  <c r="P8" i="6"/>
  <c r="N8" i="6"/>
  <c r="J8" i="6"/>
  <c r="H8" i="6"/>
  <c r="F8" i="6"/>
  <c r="D8" i="6"/>
  <c r="P7" i="6"/>
  <c r="N7" i="6"/>
  <c r="L7" i="6"/>
  <c r="J7" i="6"/>
  <c r="H7" i="6"/>
  <c r="F7" i="6"/>
  <c r="D7" i="6"/>
  <c r="P6" i="6"/>
  <c r="N6" i="6"/>
  <c r="L6" i="6"/>
  <c r="J6" i="6"/>
  <c r="H6" i="6"/>
  <c r="F6" i="6"/>
  <c r="D6" i="6"/>
  <c r="P5" i="6"/>
  <c r="N5" i="6"/>
  <c r="L5" i="6"/>
  <c r="J5" i="6"/>
  <c r="H5" i="6"/>
  <c r="F5" i="6"/>
  <c r="D5" i="6"/>
  <c r="P4" i="6"/>
  <c r="N4" i="6"/>
  <c r="L4" i="6"/>
  <c r="J4" i="6"/>
  <c r="H4" i="6"/>
  <c r="F4" i="6"/>
  <c r="D4" i="6"/>
  <c r="P12" i="5"/>
  <c r="N12" i="5"/>
  <c r="L12" i="5"/>
  <c r="J12" i="5"/>
  <c r="H12" i="5"/>
  <c r="F12" i="5"/>
  <c r="D12" i="5"/>
  <c r="P11" i="5"/>
  <c r="N11" i="5"/>
  <c r="L11" i="5"/>
  <c r="J11" i="5"/>
  <c r="H11" i="5"/>
  <c r="F11" i="5"/>
  <c r="D11" i="5"/>
  <c r="P10" i="5"/>
  <c r="N10" i="5"/>
  <c r="L10" i="5"/>
  <c r="J10" i="5"/>
  <c r="H10" i="5"/>
  <c r="F10" i="5"/>
  <c r="D10" i="5"/>
  <c r="P9" i="5"/>
  <c r="N9" i="5"/>
  <c r="L9" i="5"/>
  <c r="J9" i="5"/>
  <c r="H9" i="5"/>
  <c r="F9" i="5"/>
  <c r="D9" i="5"/>
  <c r="P8" i="5"/>
  <c r="N8" i="5"/>
  <c r="L8" i="5"/>
  <c r="J8" i="5"/>
  <c r="H8" i="5"/>
  <c r="F8" i="5"/>
  <c r="D8" i="5"/>
  <c r="P7" i="5"/>
  <c r="N7" i="5"/>
  <c r="L7" i="5"/>
  <c r="J7" i="5"/>
  <c r="H7" i="5"/>
  <c r="F7" i="5"/>
  <c r="D7" i="5"/>
  <c r="P6" i="5"/>
  <c r="N6" i="5"/>
  <c r="L6" i="5"/>
  <c r="J6" i="5"/>
  <c r="H6" i="5"/>
  <c r="F6" i="5"/>
  <c r="D6" i="5"/>
  <c r="P5" i="5"/>
  <c r="N5" i="5"/>
  <c r="L5" i="5"/>
  <c r="J5" i="5"/>
  <c r="H5" i="5"/>
  <c r="F5" i="5"/>
  <c r="D5" i="5"/>
  <c r="I13" i="4"/>
  <c r="H13" i="4"/>
  <c r="G13" i="4"/>
  <c r="F13" i="4"/>
  <c r="E13" i="4"/>
  <c r="D13" i="4"/>
  <c r="C13" i="4"/>
  <c r="B13" i="4"/>
  <c r="J12" i="4"/>
  <c r="J11" i="4"/>
  <c r="J10" i="4"/>
  <c r="J9" i="4"/>
  <c r="J8" i="4"/>
  <c r="J7" i="4"/>
  <c r="J6" i="4"/>
  <c r="J5" i="4"/>
  <c r="J5" i="3"/>
  <c r="J6" i="3"/>
  <c r="J7" i="3"/>
  <c r="J8" i="3"/>
  <c r="J9" i="3"/>
  <c r="J10" i="3"/>
  <c r="J11" i="3"/>
  <c r="J12" i="3"/>
  <c r="I13" i="3"/>
  <c r="H13" i="3"/>
  <c r="G13" i="3"/>
  <c r="F13" i="3"/>
  <c r="E13" i="3"/>
  <c r="D13" i="3"/>
  <c r="C13" i="3"/>
  <c r="B13" i="3"/>
  <c r="F14" i="24" l="1"/>
  <c r="D14" i="24"/>
  <c r="H14" i="24"/>
  <c r="J14" i="24"/>
  <c r="D14" i="23"/>
  <c r="F14" i="23"/>
  <c r="H14" i="23"/>
  <c r="J13" i="4"/>
  <c r="J13" i="3"/>
</calcChain>
</file>

<file path=xl/sharedStrings.xml><?xml version="1.0" encoding="utf-8"?>
<sst xmlns="http://schemas.openxmlformats.org/spreadsheetml/2006/main" count="713" uniqueCount="201">
  <si>
    <t>III. 1 Občianskoprávne veci</t>
  </si>
  <si>
    <t>PREHĽAD O POČTE VYBAVENÝCH OBČIANSKOPRÁVNYCH VECÍ A SPOROV V TÝCHTO VECIACH V SR</t>
  </si>
  <si>
    <t>Druh nároku</t>
  </si>
  <si>
    <t>Kraj</t>
  </si>
  <si>
    <t>SR</t>
  </si>
  <si>
    <t>Bratislavský kraj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</si>
  <si>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</si>
  <si>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</si>
  <si>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</si>
  <si>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</si>
  <si>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</si>
  <si>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</si>
  <si>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</si>
  <si>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Počet vecí</t>
  </si>
  <si>
    <t>I. Obchodné právo</t>
  </si>
  <si>
    <t>II. Pracovné právo</t>
  </si>
  <si>
    <t>III. Rodinné právo</t>
  </si>
  <si>
    <t>IV. Spory občianskoprávnej povahy</t>
  </si>
  <si>
    <t>z toho: a) vecné práva</t>
  </si>
  <si>
    <t>b) zodpovednosť za škodu</t>
  </si>
  <si>
    <t>c) byty a iné miestnosti</t>
  </si>
  <si>
    <t>V. Právo duševného vlastníctva</t>
  </si>
  <si>
    <t>Spolu</t>
  </si>
  <si>
    <t>Počet sporov</t>
  </si>
  <si>
    <t>*Sporom sa na účely štatistiky rozumie spôsob vybavenia každého uplatneného nároku vo vzťahu ku každému učastníkovi konania.</t>
  </si>
  <si>
    <t>PREHĽAD O POČTE A SPÔSOBE VYBAVENIA OBČIANSKOPRÁVNYCH SPOROV PODĽA JEDNOTLIVÝCH DRUHOV NÁROKOV</t>
  </si>
  <si>
    <t>SLOVENSKÁ  REPUBLIKA</t>
  </si>
  <si>
    <t>Počet vybav. vecí</t>
  </si>
  <si>
    <t>Spôsob vybavenia</t>
  </si>
  <si>
    <t>Počet sporov vo vybav. veciach</t>
  </si>
  <si>
    <t>vyhovené celkom</t>
  </si>
  <si>
    <t>vyhovené čiastočne</t>
  </si>
  <si>
    <t>zmier</t>
  </si>
  <si>
    <t>zamietnutie</t>
  </si>
  <si>
    <t>späťvzatie</t>
  </si>
  <si>
    <t>zastavenie</t>
  </si>
  <si>
    <t>inak</t>
  </si>
  <si>
    <t>počet</t>
  </si>
  <si>
    <t>%</t>
  </si>
  <si>
    <t>TRENČIANSKY KRAJ</t>
  </si>
  <si>
    <t>vyhovené úplne</t>
  </si>
  <si>
    <t>NITRIANSKY KRAJ</t>
  </si>
  <si>
    <t>ŽILINSKÝ KRAJ</t>
  </si>
  <si>
    <t>BANSKOBYSTRICKÝ KRAJ</t>
  </si>
  <si>
    <t>PREŠOVSKÝ KRAJ</t>
  </si>
  <si>
    <t>KOŠICKÝ KRAJ</t>
  </si>
  <si>
    <t>PREHĽAD O POČTE SPOROV PODĽA VYBRANÝCH NÁROKOV</t>
  </si>
  <si>
    <t>A - OBCHODNÉ SPORY</t>
  </si>
  <si>
    <t>Počet</t>
  </si>
  <si>
    <t>Vybrané nároky</t>
  </si>
  <si>
    <t>vecí</t>
  </si>
  <si>
    <t>sporov</t>
  </si>
  <si>
    <t>vnútorné spory</t>
  </si>
  <si>
    <t>vonkajšie spory</t>
  </si>
  <si>
    <t>ostatné</t>
  </si>
  <si>
    <t>vznik,  trvanie</t>
  </si>
  <si>
    <t>zmena, zánik, zrušenie</t>
  </si>
  <si>
    <t>všeobecné</t>
  </si>
  <si>
    <t>zodpo-vednostné</t>
  </si>
  <si>
    <t>ochrana obchod. mena</t>
  </si>
  <si>
    <t>ochrana obchod. tajomstva</t>
  </si>
  <si>
    <t>nekalá súťaž</t>
  </si>
  <si>
    <t>nedovo-     lené obmedz.    hospod. súťaže</t>
  </si>
  <si>
    <t>BA</t>
  </si>
  <si>
    <t>TT</t>
  </si>
  <si>
    <t>TN</t>
  </si>
  <si>
    <t>NR</t>
  </si>
  <si>
    <t>ZA</t>
  </si>
  <si>
    <t>BB</t>
  </si>
  <si>
    <t>PO</t>
  </si>
  <si>
    <t>KE</t>
  </si>
  <si>
    <t>ostatné konštit. a deklar. rozhod. súdu</t>
  </si>
  <si>
    <t>konštitučné rozhod. súdu</t>
  </si>
  <si>
    <t>B - PRACOVNÉ SPORY</t>
  </si>
  <si>
    <t>výpoveď                                  podľa § 63, ods.1 Zák.práce</t>
  </si>
  <si>
    <t>výpoveď zo strany zamest-nanca</t>
  </si>
  <si>
    <t>okamžité skončenie pracovného pomeru zo strany</t>
  </si>
  <si>
    <t>mzda, nároky</t>
  </si>
  <si>
    <t>zodpovednosť za škodu</t>
  </si>
  <si>
    <t>spolu</t>
  </si>
  <si>
    <t>z toho</t>
  </si>
  <si>
    <t>písm.         a - c</t>
  </si>
  <si>
    <t>písm.         d</t>
  </si>
  <si>
    <t>písm.         e</t>
  </si>
  <si>
    <t>spôso-benú zamest-nancom</t>
  </si>
  <si>
    <t>spôsobenú zamestnávateľom</t>
  </si>
  <si>
    <t>zamest-návateľa</t>
  </si>
  <si>
    <t>zamest-nanca</t>
  </si>
  <si>
    <t>mzda</t>
  </si>
  <si>
    <t>min. mzda</t>
  </si>
  <si>
    <t>odstupné, odchodné</t>
  </si>
  <si>
    <t xml:space="preserve">choroba    z povol.     </t>
  </si>
  <si>
    <t>pracovný úraz</t>
  </si>
  <si>
    <t>pracovný úraz-smrť</t>
  </si>
  <si>
    <t>C - SPORY Z RODINNÉHO PRÁVA</t>
  </si>
  <si>
    <t>vyživovacia povinnosť medzi manželmi      za trvania manželstva</t>
  </si>
  <si>
    <t>príspevok       na výživu rozvedeného manžela</t>
  </si>
  <si>
    <t>príspevok      na výživu      a úhradu niektorých nákladov nevydatej matke</t>
  </si>
  <si>
    <t>vyživovacia povinnosť v ostatných prípadoch</t>
  </si>
  <si>
    <t>rodičov voči plnoletým deťom</t>
  </si>
  <si>
    <t>detí voči rodičom</t>
  </si>
  <si>
    <t>medzi ostatnými príbuznými</t>
  </si>
  <si>
    <t>zrušenie vyživovacej povinnosti</t>
  </si>
  <si>
    <t>D - SPORY OBČIANSKOPRÁVNEJ POVAHY</t>
  </si>
  <si>
    <t>ochrana osobnosti</t>
  </si>
  <si>
    <t>spory zo zmlúv o preprave osôb</t>
  </si>
  <si>
    <t>spory z darovacích zmlúv</t>
  </si>
  <si>
    <t>spory z poistných zmlúv</t>
  </si>
  <si>
    <t>dedenie</t>
  </si>
  <si>
    <t>E - VECNÉ PRÁVA</t>
  </si>
  <si>
    <t>vydanie                        alebo vrátenie      veci</t>
  </si>
  <si>
    <t>určenie vlastníctva</t>
  </si>
  <si>
    <t>spory o vydržaní</t>
  </si>
  <si>
    <t>zrušenie      a vyporia-    danie spolu-    vlastníctva</t>
  </si>
  <si>
    <t>BSM</t>
  </si>
  <si>
    <t>vyporia-       danie           po zániku manželstva</t>
  </si>
  <si>
    <t>práva a povinnosti vyplývajúce z BSM</t>
  </si>
  <si>
    <t>dohody o vzniku a vyporiadaní BSM</t>
  </si>
  <si>
    <t>zrušenie BSM za trvania manželstva</t>
  </si>
  <si>
    <t>ostatné spory           z BSM</t>
  </si>
  <si>
    <t>F - SPORY O NÁHRADU ŠKODY</t>
  </si>
  <si>
    <t>všeobecná zodpovednosť</t>
  </si>
  <si>
    <t>osobitná zodpovednosť</t>
  </si>
  <si>
    <t>z trestnej činnosti</t>
  </si>
  <si>
    <t>z porušenia zmluvy</t>
  </si>
  <si>
    <t>za škodu spôsobenú maloletou osobou, duševnou chorobou alebo zanedbaním dohľadu nad nimi</t>
  </si>
  <si>
    <t>za škodu spôsobenú osobou uvedenou do stavu, kedy nie je schopná ovládať svoje konanie, alebo posúdiť jeho následky</t>
  </si>
  <si>
    <t>za škodu spôsobenú       v doprave</t>
  </si>
  <si>
    <t>za škodu podľa zákona         č. 514/2003       Z. z.</t>
  </si>
  <si>
    <t>G - VYBRANÉ DRUHY NÁROKOV Z NÁJMU BYTOV A INÝCH OBYTNÝCH MIESNOSTÍ</t>
  </si>
  <si>
    <t>vznik, trvanie a zánik nájmu, neplatnosť výpovede z nájmu</t>
  </si>
  <si>
    <t>zrušenie práva spoločného nájmu manželov po rozvode manželstva (§ 705)</t>
  </si>
  <si>
    <t>spory                               o určenie          nájomného</t>
  </si>
  <si>
    <t>nájom a podnájom nebytových priestorov</t>
  </si>
  <si>
    <t>H - SPORY Z PRÁVA DUŠEVNÉHO VLASTNÍCTVA</t>
  </si>
  <si>
    <t>autorské právo                                              (podľa zákona č. 185/2015 Z. z.)</t>
  </si>
  <si>
    <t>určenie autorstva</t>
  </si>
  <si>
    <t>zákaz ohrozenia</t>
  </si>
  <si>
    <t>licenčná zmluva</t>
  </si>
  <si>
    <t>patenty</t>
  </si>
  <si>
    <t>dizajn</t>
  </si>
  <si>
    <t>zlepšovacie návrhy</t>
  </si>
  <si>
    <t>ochranná známka</t>
  </si>
  <si>
    <t>I - OSTATNÉ SPORY OBČIANSKOPRÁVNEJ POVAHY</t>
  </si>
  <si>
    <t>konania týkajúce sa vlastníctva bytov a nebytových priestorov (podľa zákona č. 182/1993 Z. z.)</t>
  </si>
  <si>
    <t>spory z doplnkového dôchodkového poistenia (podľa zákona č. 650/2004 Z. z.)</t>
  </si>
  <si>
    <t>spory zo starobného dôchodkového sporenia (podľa zákona č. 43/2004 Z. z.)</t>
  </si>
  <si>
    <t>ochrana spotrebiteľa (podľa zákona č. 250/2007 Z.z.)</t>
  </si>
  <si>
    <t>PREHĽAD O VÝSLEDKOCH ODVOLACIEHO KONANIA V OBČIANSKOPRÁVNEJ AGENDE</t>
  </si>
  <si>
    <t>(OKRESNÉ A MESTSKÉ SÚDY)</t>
  </si>
  <si>
    <t>Počet vecí vybavených odvolacím súdom</t>
  </si>
  <si>
    <t>Spôsob vybavenia odvolania</t>
  </si>
  <si>
    <t>potvrdené*</t>
  </si>
  <si>
    <t>zmenené</t>
  </si>
  <si>
    <t>zrušené a vrátené</t>
  </si>
  <si>
    <t xml:space="preserve">% </t>
  </si>
  <si>
    <t>* Do kategórie potvrdených rozhodnutí sú započítané aj veci, v ktorých účastníci v odvolacom konaní uzavreli zmier a veci, v ktorých vzali odvolanie späť</t>
  </si>
  <si>
    <t>PREHĽAD O VÝSLEDKOCH ODVOLACIEHO KONANIA V OBCHODNEJ AGENDE</t>
  </si>
  <si>
    <t>potvrdené +</t>
  </si>
  <si>
    <t>+  Do kategórie potvrdených rozhodnutí sú započítané aj veci, v ktorých účastníci v odvolacom konaní uzavreli zmier  a veci, v ktorých vzali odvolanie späť</t>
  </si>
  <si>
    <t>PREHĽAD O RÝCHLOSTI KONANIA V OBČIANSKOPRÁVNYCH VECIACH NA OKRESNÝCH A MESTSKÝCH SÚDOCH</t>
  </si>
  <si>
    <t>Počet vybavených vecí</t>
  </si>
  <si>
    <t>Od dôjdenia veci na súd do právoplatnosti rozhodnutia uplynulo</t>
  </si>
  <si>
    <t>Priemer v mes.</t>
  </si>
  <si>
    <t>do 1 mesiaca</t>
  </si>
  <si>
    <t>od 1 do 3 mesiacov</t>
  </si>
  <si>
    <t>od 3 do 6 mesiacov</t>
  </si>
  <si>
    <t>od 6 mes. do 1 roku</t>
  </si>
  <si>
    <t>od 1            do 2 rokov</t>
  </si>
  <si>
    <t>od 2            do 4 rokov</t>
  </si>
  <si>
    <t>viac ako       4 roky</t>
  </si>
  <si>
    <t>PREHĽAD O RÝCHLOSTI KONANIA V OBČIANSKOPRÁVNYCH VECIACH NA OKRESNÝCH A MESTSKÝCH SÚDOCH 
PODĽA JEDNOTLIVÝCH KRAJOV</t>
  </si>
  <si>
    <t>do 1 mes.</t>
  </si>
  <si>
    <t>od 1 mes. 
do 3 mes.</t>
  </si>
  <si>
    <t>od 3 mes. 
do 6 mes.</t>
  </si>
  <si>
    <t>od 6 mes. 
do 1 r.</t>
  </si>
  <si>
    <t>od 1           do 2 rokov</t>
  </si>
  <si>
    <t>V rámci vybavovania občianskoprávnych vecí súdy v Slovenskej republike rozhodovali o nárokoch zahrnutých do týchto skupín :</t>
  </si>
  <si>
    <r>
      <t>I.</t>
    </r>
    <r>
      <rPr>
        <sz val="7"/>
        <rFont val="Times New Roman"/>
        <family val="1"/>
        <charset val="238"/>
      </rPr>
      <t xml:space="preserve">      </t>
    </r>
    <r>
      <rPr>
        <sz val="10"/>
        <rFont val="Arial"/>
        <family val="2"/>
        <charset val="238"/>
      </rPr>
      <t>Obchodné právo</t>
    </r>
  </si>
  <si>
    <r>
      <t>II.</t>
    </r>
    <r>
      <rPr>
        <sz val="7"/>
        <rFont val="Times New Roman"/>
        <family val="1"/>
        <charset val="238"/>
      </rPr>
      <t xml:space="preserve">     </t>
    </r>
    <r>
      <rPr>
        <sz val="10"/>
        <rFont val="Arial"/>
        <family val="2"/>
        <charset val="238"/>
      </rPr>
      <t>Pracovné právo</t>
    </r>
  </si>
  <si>
    <r>
      <t>III.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Rodinné právo (vybrané typy konaní)</t>
    </r>
  </si>
  <si>
    <r>
      <t>IV.</t>
    </r>
    <r>
      <rPr>
        <sz val="7"/>
        <rFont val="Times New Roman"/>
        <family val="1"/>
        <charset val="238"/>
      </rPr>
      <t xml:space="preserve">   </t>
    </r>
    <r>
      <rPr>
        <sz val="10"/>
        <rFont val="Arial"/>
        <family val="2"/>
        <charset val="238"/>
      </rPr>
      <t>Spory občianskoprávnej povahy</t>
    </r>
  </si>
  <si>
    <t xml:space="preserve">z toho: </t>
  </si>
  <si>
    <t xml:space="preserve">a) vecné práva </t>
  </si>
  <si>
    <t>c) byty a iné miestnosti</t>
  </si>
  <si>
    <r>
      <t>V.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Právo duševného vlastníctva</t>
    </r>
  </si>
  <si>
    <t>Vysvetlivky</t>
  </si>
  <si>
    <t>1) Sporom sa na účely štatistiky rozumie spôsob vybavenia každého uplatneného nároku vo vzťahu ku každému učastníkovi konania.</t>
  </si>
  <si>
    <t>2) Do kategórie potvrdených rozhodnutí sú započítané aj veci, v ktorých účastníci v odvolacom konaní uzavreli zmier a veci, v ktorých vzali odvolanie späť</t>
  </si>
  <si>
    <t xml:space="preserve">Kraj          </t>
  </si>
  <si>
    <r>
      <t xml:space="preserve">V roku 2024 súdy v Slovenskej republike vybavili </t>
    </r>
    <r>
      <rPr>
        <b/>
        <sz val="10"/>
        <rFont val="Arial"/>
        <family val="2"/>
        <charset val="238"/>
      </rPr>
      <t xml:space="preserve">38 611 občianskoprávnych vecí </t>
    </r>
    <r>
      <rPr>
        <sz val="10"/>
        <rFont val="Arial"/>
        <family val="2"/>
        <charset val="238"/>
      </rPr>
      <t>so</t>
    </r>
    <r>
      <rPr>
        <b/>
        <sz val="10"/>
        <rFont val="Arial"/>
        <family val="2"/>
        <charset val="238"/>
      </rPr>
      <t xml:space="preserve"> 63 777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spormi</t>
    </r>
    <r>
      <rPr>
        <sz val="10"/>
        <rFont val="Arial"/>
        <family val="2"/>
        <charset val="238"/>
      </rPr>
      <t xml:space="preserve"> (vrátane obchodných vecí), čo je o 1 309 vecí menej ako v roku 2023</t>
    </r>
  </si>
  <si>
    <r>
      <t xml:space="preserve">Pokiaľ ide o skladbu občianskoprávnej agendy, ktorú vybavili súdy v roku 2024 prevažujú </t>
    </r>
    <r>
      <rPr>
        <b/>
        <sz val="10"/>
        <rFont val="Arial"/>
        <family val="2"/>
        <charset val="238"/>
      </rPr>
      <t>nároky občianskoprávnej povahy  – 29 049 vybavených vecí so 53 103 spormi</t>
    </r>
    <r>
      <rPr>
        <sz val="10"/>
        <rFont val="Arial"/>
        <family val="2"/>
        <charset val="238"/>
      </rPr>
      <t xml:space="preserve">. Z týchto nárokov sa </t>
    </r>
    <r>
      <rPr>
        <b/>
        <sz val="10"/>
        <rFont val="Arial"/>
        <family val="2"/>
        <charset val="238"/>
      </rPr>
      <t>127</t>
    </r>
    <r>
      <rPr>
        <sz val="10"/>
        <rFont val="Arial"/>
        <family val="2"/>
        <charset val="238"/>
      </rPr>
      <t xml:space="preserve"> týkalo </t>
    </r>
    <r>
      <rPr>
        <b/>
        <sz val="10"/>
        <rFont val="Arial"/>
        <family val="2"/>
        <charset val="238"/>
      </rPr>
      <t>darovacích zmlúv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320</t>
    </r>
    <r>
      <rPr>
        <sz val="10"/>
        <rFont val="Arial"/>
        <family val="2"/>
        <charset val="238"/>
      </rPr>
      <t xml:space="preserve"> sporov sa týkalo</t>
    </r>
    <r>
      <rPr>
        <b/>
        <sz val="10"/>
        <rFont val="Arial"/>
        <family val="2"/>
        <charset val="238"/>
      </rPr>
      <t xml:space="preserve"> sporov z poistných zmlúv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dedenia</t>
    </r>
    <r>
      <rPr>
        <sz val="10"/>
        <rFont val="Arial"/>
        <family val="2"/>
        <charset val="238"/>
      </rPr>
      <t xml:space="preserve"> sa týkalo</t>
    </r>
    <r>
      <rPr>
        <b/>
        <sz val="10"/>
        <rFont val="Arial"/>
        <family val="2"/>
        <charset val="238"/>
      </rPr>
      <t xml:space="preserve"> 2 090 sporov</t>
    </r>
    <r>
      <rPr>
        <sz val="10"/>
        <rFont val="Arial"/>
        <family val="2"/>
        <charset val="238"/>
      </rPr>
      <t xml:space="preserve"> a </t>
    </r>
    <r>
      <rPr>
        <b/>
        <sz val="10"/>
        <rFont val="Arial"/>
        <family val="2"/>
        <charset val="238"/>
      </rPr>
      <t>ochrany osobnosti 790 sporov.</t>
    </r>
  </si>
  <si>
    <r>
      <t xml:space="preserve">V tejto veľkej skupine najpočetnejšiu podskupinu tvoria nároky </t>
    </r>
    <r>
      <rPr>
        <b/>
        <sz val="10"/>
        <rFont val="Arial"/>
        <family val="2"/>
        <charset val="238"/>
      </rPr>
      <t>vecného práva</t>
    </r>
    <r>
      <rPr>
        <sz val="10"/>
        <rFont val="Arial"/>
        <family val="2"/>
        <charset val="238"/>
      </rPr>
      <t xml:space="preserve"> s počtom </t>
    </r>
    <r>
      <rPr>
        <b/>
        <sz val="10"/>
        <rFont val="Arial"/>
        <family val="2"/>
        <charset val="238"/>
      </rPr>
      <t>3 677 vecí s 17 670 vybavenými spormi</t>
    </r>
    <r>
      <rPr>
        <sz val="10"/>
        <rFont val="Arial"/>
        <family val="2"/>
        <charset val="238"/>
      </rPr>
      <t xml:space="preserve">. Z nich </t>
    </r>
    <r>
      <rPr>
        <b/>
        <sz val="10"/>
        <rFont val="Arial"/>
        <family val="2"/>
        <charset val="238"/>
      </rPr>
      <t>7 908 s</t>
    </r>
    <r>
      <rPr>
        <sz val="10"/>
        <rFont val="Arial"/>
        <family val="2"/>
        <charset val="238"/>
      </rPr>
      <t xml:space="preserve">porov sa týkalo </t>
    </r>
    <r>
      <rPr>
        <b/>
        <sz val="10"/>
        <rFont val="Arial"/>
        <family val="2"/>
        <charset val="238"/>
      </rPr>
      <t>určenia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vlastníctva</t>
    </r>
    <r>
      <rPr>
        <sz val="10"/>
        <rFont val="Arial"/>
        <family val="2"/>
        <charset val="238"/>
      </rPr>
      <t xml:space="preserve"> a</t>
    </r>
    <r>
      <rPr>
        <b/>
        <sz val="10"/>
        <rFont val="Arial"/>
        <family val="2"/>
        <charset val="238"/>
      </rPr>
      <t xml:space="preserve"> 1 008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bezpodielového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spoluvlastníctva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manželov.</t>
    </r>
    <r>
      <rPr>
        <sz val="10"/>
        <rFont val="Arial"/>
        <family val="2"/>
        <charset val="238"/>
      </rPr>
      <t xml:space="preserve"> Druhú najpočetnejšiu podskupinu tvoria spory zodpovednosti za škodu - 1 144 vybavených vecí s 1 640 spormi. Tretiu najpočetnejšiu podskupinu tvoria </t>
    </r>
    <r>
      <rPr>
        <b/>
        <sz val="10"/>
        <rFont val="Arial"/>
        <family val="2"/>
        <charset val="238"/>
      </rPr>
      <t>spory z užívania bytov a iných obytných miestností</t>
    </r>
    <r>
      <rPr>
        <sz val="10"/>
        <rFont val="Arial"/>
        <family val="2"/>
        <charset val="238"/>
      </rPr>
      <t xml:space="preserve"> - 746 vybavených vecí s 2 221 spormi.</t>
    </r>
  </si>
  <si>
    <r>
      <t xml:space="preserve">Po nárokoch občianskoprávnej povahy druhou najpočetnejšou skupinou boli veci </t>
    </r>
    <r>
      <rPr>
        <b/>
        <sz val="10"/>
        <rFont val="Arial"/>
        <family val="2"/>
        <charset val="238"/>
      </rPr>
      <t>obchodného práva</t>
    </r>
    <r>
      <rPr>
        <sz val="10"/>
        <rFont val="Arial"/>
        <family val="2"/>
        <charset val="238"/>
      </rPr>
      <t>. V roku 2024 bolo vybavených</t>
    </r>
    <r>
      <rPr>
        <b/>
        <sz val="10"/>
        <rFont val="Arial"/>
        <family val="2"/>
        <charset val="238"/>
      </rPr>
      <t xml:space="preserve"> 6 474 vecí s 7 326 spormi. </t>
    </r>
    <r>
      <rPr>
        <sz val="10"/>
        <rFont val="Arial"/>
        <family val="2"/>
        <charset val="238"/>
      </rPr>
      <t xml:space="preserve">V tejto skupine najpočetnejšie boli tzv. </t>
    </r>
    <r>
      <rPr>
        <b/>
        <sz val="10"/>
        <rFont val="Arial"/>
        <family val="2"/>
        <charset val="238"/>
      </rPr>
      <t>všeobecné vonkajšie spory</t>
    </r>
    <r>
      <rPr>
        <sz val="10"/>
        <rFont val="Arial"/>
        <family val="2"/>
        <charset val="238"/>
      </rPr>
      <t>, v rámci ktorých bolo celkovo vybavených</t>
    </r>
    <r>
      <rPr>
        <b/>
        <sz val="10"/>
        <rFont val="Arial"/>
        <family val="2"/>
        <charset val="238"/>
      </rPr>
      <t xml:space="preserve"> 2 971 sporov,</t>
    </r>
    <r>
      <rPr>
        <sz val="10"/>
        <rFont val="Arial"/>
        <family val="2"/>
        <charset val="238"/>
      </rPr>
      <t xml:space="preserve"> zodpovednostných vonkajších sporov bolo celkovo vybavených 674 sporov a 3 238 vybavených sporov sa týkalo konštitučných rozhodnutí súdu.</t>
    </r>
  </si>
  <si>
    <r>
      <t xml:space="preserve">V poradí vybavených vecí nasleduje skupina nárokov týkajúcich sa vybraných konaní z </t>
    </r>
    <r>
      <rPr>
        <b/>
        <sz val="10"/>
        <rFont val="Arial"/>
        <family val="2"/>
        <charset val="238"/>
      </rPr>
      <t>rodinného práva - 2 394 vecí so 2 518 spormi.</t>
    </r>
    <r>
      <rPr>
        <sz val="10"/>
        <rFont val="Arial"/>
        <family val="2"/>
        <charset val="238"/>
      </rPr>
      <t xml:space="preserve"> Z celkového počtu sporov z rodinného práva sa </t>
    </r>
    <r>
      <rPr>
        <b/>
        <sz val="10"/>
        <rFont val="Arial"/>
        <family val="2"/>
        <charset val="238"/>
      </rPr>
      <t>43 sporov týkalo príspevku na výživu rozvedeného manžela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166 sporov sa týkalo vyživovacej povinnosti medzi manželmi za trvania manželstva </t>
    </r>
    <r>
      <rPr>
        <sz val="10"/>
        <rFont val="Arial"/>
        <family val="2"/>
        <charset val="238"/>
      </rPr>
      <t xml:space="preserve">a </t>
    </r>
    <r>
      <rPr>
        <b/>
        <sz val="10"/>
        <rFont val="Arial"/>
        <family val="2"/>
        <charset val="238"/>
      </rPr>
      <t>vyživovacej povinnosti rodičov voči plnoletým deťom 947 sporov</t>
    </r>
    <r>
      <rPr>
        <sz val="10"/>
        <rFont val="Arial"/>
        <family val="2"/>
        <charset val="238"/>
      </rPr>
      <t>.</t>
    </r>
  </si>
  <si>
    <r>
      <t xml:space="preserve">Najmenej vybavených vecí sa týkalo práva duševného vlastníctva – </t>
    </r>
    <r>
      <rPr>
        <b/>
        <sz val="10"/>
        <rFont val="Arial"/>
        <family val="2"/>
        <charset val="238"/>
      </rPr>
      <t>114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vecí,</t>
    </r>
    <r>
      <rPr>
        <sz val="10"/>
        <rFont val="Arial"/>
        <family val="2"/>
        <charset val="238"/>
      </rPr>
      <t xml:space="preserve"> ktoré sa týkali </t>
    </r>
    <r>
      <rPr>
        <b/>
        <sz val="10"/>
        <rFont val="Arial"/>
        <family val="2"/>
        <charset val="238"/>
      </rPr>
      <t>121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sporov.</t>
    </r>
  </si>
  <si>
    <r>
      <t>Z prehľadu o</t>
    </r>
    <r>
      <rPr>
        <b/>
        <sz val="10"/>
        <rFont val="Arial"/>
        <family val="2"/>
        <charset val="238"/>
      </rPr>
      <t xml:space="preserve"> rýchlosti konania v občianskoprávnych veciach na okresných súdoch </t>
    </r>
    <r>
      <rPr>
        <sz val="10"/>
        <rFont val="Arial"/>
        <family val="2"/>
        <charset val="238"/>
      </rPr>
      <t>v roku 2024 vyplýva, že priemerná dĺžka právoplatného vybavenia týchto vecí je 16,48</t>
    </r>
    <r>
      <rPr>
        <b/>
        <sz val="10"/>
        <rFont val="Arial"/>
        <family val="2"/>
        <charset val="238"/>
      </rPr>
      <t xml:space="preserve"> mesiaca</t>
    </r>
    <r>
      <rPr>
        <sz val="10"/>
        <rFont val="Arial"/>
        <family val="2"/>
        <charset val="238"/>
      </rPr>
      <t xml:space="preserve">. </t>
    </r>
    <r>
      <rPr>
        <b/>
        <sz val="10"/>
        <rFont val="Arial"/>
        <family val="2"/>
        <charset val="238"/>
      </rPr>
      <t>Najdlhšie</t>
    </r>
    <r>
      <rPr>
        <sz val="10"/>
        <rFont val="Arial"/>
        <family val="2"/>
        <charset val="238"/>
      </rPr>
      <t xml:space="preserve"> trvalo priemerné vybavenie veci od jej nápadu do právoplatného skončenia vo veciach týkajúcich sa </t>
    </r>
    <r>
      <rPr>
        <b/>
        <sz val="10"/>
        <rFont val="Arial"/>
        <family val="2"/>
        <charset val="238"/>
      </rPr>
      <t>zodpovednosti za škodu – 28 mesiacov</t>
    </r>
    <r>
      <rPr>
        <sz val="10"/>
        <rFont val="Arial"/>
        <family val="2"/>
        <charset val="238"/>
      </rPr>
      <t xml:space="preserve">, vo veciach </t>
    </r>
    <r>
      <rPr>
        <b/>
        <sz val="10"/>
        <rFont val="Arial"/>
        <family val="2"/>
        <charset val="238"/>
      </rPr>
      <t>pracovného práva – 26,29</t>
    </r>
    <r>
      <rPr>
        <sz val="10"/>
        <rFont val="Arial"/>
        <family val="2"/>
        <charset val="238"/>
      </rPr>
      <t xml:space="preserve"> mesiaca a vo veciach </t>
    </r>
    <r>
      <rPr>
        <b/>
        <sz val="10"/>
        <rFont val="Arial"/>
        <family val="2"/>
        <charset val="238"/>
      </rPr>
      <t>bytov a iných miestností –  23,89 mesiaca.</t>
    </r>
  </si>
  <si>
    <r>
      <rPr>
        <b/>
        <sz val="10"/>
        <rFont val="Arial"/>
        <family val="2"/>
        <charset val="238"/>
      </rPr>
      <t>Najdlhšie</t>
    </r>
    <r>
      <rPr>
        <sz val="10"/>
        <rFont val="Arial"/>
        <family val="2"/>
        <charset val="238"/>
      </rPr>
      <t xml:space="preserve"> boli vybavované občianskoprávne veci na súdoch</t>
    </r>
    <r>
      <rPr>
        <b/>
        <sz val="10"/>
        <rFont val="Arial"/>
        <family val="2"/>
        <charset val="238"/>
      </rPr>
      <t xml:space="preserve"> v obvode Krajského súdu v Trnave – 22,87 </t>
    </r>
    <r>
      <rPr>
        <sz val="10"/>
        <rFont val="Arial"/>
        <family val="2"/>
        <charset val="238"/>
      </rPr>
      <t>mesiaca a na súdoch</t>
    </r>
    <r>
      <rPr>
        <b/>
        <sz val="10"/>
        <rFont val="Arial"/>
        <family val="2"/>
        <charset val="238"/>
      </rPr>
      <t xml:space="preserve"> v obvode Krajského súdu v Trenčíne – 18,35 </t>
    </r>
    <r>
      <rPr>
        <sz val="10"/>
        <rFont val="Arial"/>
        <family val="2"/>
        <charset val="238"/>
      </rPr>
      <t xml:space="preserve">mesiaca. </t>
    </r>
    <r>
      <rPr>
        <b/>
        <sz val="10"/>
        <rFont val="Arial"/>
        <family val="2"/>
        <charset val="238"/>
      </rPr>
      <t>Najrýchlejšie</t>
    </r>
    <r>
      <rPr>
        <sz val="10"/>
        <rFont val="Arial"/>
        <family val="2"/>
        <charset val="238"/>
      </rPr>
      <t xml:space="preserve"> sa vybavovali občianskoprávne veci na súdoch </t>
    </r>
    <r>
      <rPr>
        <b/>
        <sz val="10"/>
        <rFont val="Arial"/>
        <family val="2"/>
        <charset val="238"/>
      </rPr>
      <t>v obvode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Krajského súdu v Banskej Bystrici – 13,38 mesiaca</t>
    </r>
    <r>
      <rPr>
        <sz val="10"/>
        <rFont val="Arial"/>
        <family val="2"/>
        <charset val="238"/>
      </rPr>
      <t xml:space="preserve"> a na súdoch </t>
    </r>
    <r>
      <rPr>
        <b/>
        <sz val="10"/>
        <rFont val="Arial"/>
        <family val="2"/>
        <charset val="238"/>
      </rPr>
      <t>v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obvode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Krajského súdu v Nitre – 13,49 mesiaca a v obvode Krajského súdu v Bratislave – 14,62 mesiaca.</t>
    </r>
  </si>
  <si>
    <r>
      <t>V roku 2024</t>
    </r>
    <r>
      <rPr>
        <b/>
        <sz val="10"/>
        <rFont val="Arial"/>
        <family val="2"/>
        <charset val="238"/>
      </rPr>
      <t xml:space="preserve"> krajské súdy</t>
    </r>
    <r>
      <rPr>
        <sz val="10"/>
        <rFont val="Arial"/>
        <family val="2"/>
        <charset val="238"/>
      </rPr>
      <t xml:space="preserve"> v Slovenskej republike </t>
    </r>
    <r>
      <rPr>
        <b/>
        <sz val="10"/>
        <rFont val="Arial"/>
        <family val="2"/>
        <charset val="238"/>
      </rPr>
      <t>vybavili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13 111 odvolaní proti rozhodnutiam okresných súdov v občianskoprávnych veciach (bez obchodných vecí). </t>
    </r>
    <r>
      <rPr>
        <sz val="10"/>
        <rFont val="Arial"/>
        <family val="2"/>
        <charset val="238"/>
      </rPr>
      <t xml:space="preserve">Z toho počtu bolo </t>
    </r>
    <r>
      <rPr>
        <b/>
        <sz val="10"/>
        <rFont val="Arial"/>
        <family val="2"/>
        <charset val="238"/>
      </rPr>
      <t>7 290 (55,60 %)</t>
    </r>
    <r>
      <rPr>
        <sz val="10"/>
        <rFont val="Arial"/>
        <family val="2"/>
        <charset val="238"/>
      </rPr>
      <t xml:space="preserve"> prvostupňových rozhodnutí </t>
    </r>
    <r>
      <rPr>
        <b/>
        <sz val="10"/>
        <rFont val="Arial"/>
        <family val="2"/>
        <charset val="238"/>
      </rPr>
      <t xml:space="preserve">potvrdených, </t>
    </r>
    <r>
      <rPr>
        <sz val="10"/>
        <rFont val="Arial"/>
        <family val="2"/>
        <charset val="238"/>
      </rPr>
      <t>1 039 (7,92%)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prvostupňových rozhodnutí </t>
    </r>
    <r>
      <rPr>
        <b/>
        <sz val="10"/>
        <rFont val="Arial"/>
        <family val="2"/>
        <charset val="238"/>
      </rPr>
      <t>zmenených,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2 425 (18,50%) </t>
    </r>
    <r>
      <rPr>
        <sz val="10"/>
        <rFont val="Arial"/>
        <family val="2"/>
        <charset val="238"/>
      </rPr>
      <t xml:space="preserve">prvostupňových rozhodnutí </t>
    </r>
    <r>
      <rPr>
        <b/>
        <sz val="10"/>
        <rFont val="Arial"/>
        <family val="2"/>
        <charset val="238"/>
      </rPr>
      <t xml:space="preserve">zrušených a vrátených </t>
    </r>
    <r>
      <rPr>
        <sz val="10"/>
        <rFont val="Arial"/>
        <family val="2"/>
        <charset val="238"/>
      </rPr>
      <t xml:space="preserve">na ďalšie konanie a rozhodnutie a </t>
    </r>
    <r>
      <rPr>
        <b/>
        <sz val="10"/>
        <rFont val="Arial"/>
        <family val="2"/>
        <charset val="238"/>
      </rPr>
      <t xml:space="preserve">2 357  (18,11%) </t>
    </r>
    <r>
      <rPr>
        <sz val="10"/>
        <rFont val="Arial"/>
        <family val="2"/>
        <charset val="238"/>
      </rPr>
      <t xml:space="preserve">vybavili odvolacie súdy </t>
    </r>
    <r>
      <rPr>
        <b/>
        <sz val="10"/>
        <rFont val="Arial"/>
        <family val="2"/>
        <charset val="238"/>
      </rPr>
      <t>inak.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Najviac potvrdených </t>
    </r>
    <r>
      <rPr>
        <sz val="10"/>
        <rFont val="Arial"/>
        <family val="2"/>
        <charset val="238"/>
      </rPr>
      <t>rozhodnutí mal</t>
    </r>
    <r>
      <rPr>
        <b/>
        <sz val="10"/>
        <rFont val="Arial"/>
        <family val="2"/>
        <charset val="238"/>
      </rPr>
      <t xml:space="preserve">i okresné súdy v obvode Krajského súdu v Trenčíne – 59,62% a v obvode Krajského súdu v Bratislave – 59,41%. Najviac zrušených a vrátených rozhodnutí </t>
    </r>
    <r>
      <rPr>
        <sz val="10"/>
        <rFont val="Arial"/>
        <family val="2"/>
        <charset val="238"/>
      </rPr>
      <t xml:space="preserve">zaznamenali </t>
    </r>
    <r>
      <rPr>
        <b/>
        <sz val="10"/>
        <rFont val="Arial"/>
        <family val="2"/>
        <charset val="238"/>
      </rPr>
      <t>okresné súdy v obvode Krajského súdu v Košiciach – 26,34 %.</t>
    </r>
  </si>
  <si>
    <r>
      <t xml:space="preserve">V roku 2024 </t>
    </r>
    <r>
      <rPr>
        <b/>
        <sz val="10"/>
        <rFont val="Arial"/>
        <family val="2"/>
        <charset val="238"/>
      </rPr>
      <t xml:space="preserve">krajské súdy </t>
    </r>
    <r>
      <rPr>
        <sz val="10"/>
        <rFont val="Arial"/>
        <family val="2"/>
        <charset val="238"/>
      </rPr>
      <t xml:space="preserve">v Slovenskej republike </t>
    </r>
    <r>
      <rPr>
        <b/>
        <sz val="10"/>
        <rFont val="Arial"/>
        <family val="2"/>
        <charset val="238"/>
      </rPr>
      <t>vybavili 2 961 odvolaní proti rozhodnutiam okresných súdov v obchodných veciach.</t>
    </r>
    <r>
      <rPr>
        <sz val="10"/>
        <rFont val="Arial"/>
        <family val="2"/>
        <charset val="238"/>
      </rPr>
      <t xml:space="preserve"> Z toho počtu bolo</t>
    </r>
    <r>
      <rPr>
        <b/>
        <sz val="10"/>
        <rFont val="Arial"/>
        <family val="2"/>
        <charset val="238"/>
      </rPr>
      <t xml:space="preserve">  1560 (52,68%)</t>
    </r>
    <r>
      <rPr>
        <sz val="10"/>
        <rFont val="Arial"/>
        <family val="2"/>
        <charset val="238"/>
      </rPr>
      <t xml:space="preserve"> prvostupňových rozhodnutí </t>
    </r>
    <r>
      <rPr>
        <b/>
        <sz val="10"/>
        <rFont val="Arial"/>
        <family val="2"/>
        <charset val="238"/>
      </rPr>
      <t>potvrdených,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144 (4,86%)</t>
    </r>
    <r>
      <rPr>
        <sz val="10"/>
        <rFont val="Arial"/>
        <family val="2"/>
        <charset val="238"/>
      </rPr>
      <t xml:space="preserve"> prvostupňových rozhodnutí </t>
    </r>
    <r>
      <rPr>
        <b/>
        <sz val="10"/>
        <rFont val="Arial"/>
        <family val="2"/>
        <charset val="238"/>
      </rPr>
      <t>zmenených,</t>
    </r>
    <r>
      <rPr>
        <sz val="10"/>
        <rFont val="Arial"/>
        <family val="2"/>
        <charset val="238"/>
      </rPr>
      <t xml:space="preserve"> 38</t>
    </r>
    <r>
      <rPr>
        <b/>
        <sz val="10"/>
        <rFont val="Arial"/>
        <family val="2"/>
        <charset val="238"/>
      </rPr>
      <t>2 (12,90 %)</t>
    </r>
    <r>
      <rPr>
        <sz val="10"/>
        <rFont val="Arial"/>
        <family val="2"/>
        <charset val="238"/>
      </rPr>
      <t xml:space="preserve"> prvostupňových rozhodnutí </t>
    </r>
    <r>
      <rPr>
        <b/>
        <sz val="10"/>
        <rFont val="Arial"/>
        <family val="2"/>
        <charset val="238"/>
      </rPr>
      <t>zrušených a vrátených</t>
    </r>
    <r>
      <rPr>
        <sz val="10"/>
        <rFont val="Arial"/>
        <family val="2"/>
        <charset val="238"/>
      </rPr>
      <t xml:space="preserve"> na ďalšie konanie a rozhodnutie </t>
    </r>
    <r>
      <rPr>
        <b/>
        <sz val="10"/>
        <rFont val="Arial"/>
        <family val="2"/>
        <charset val="238"/>
      </rPr>
      <t>875 (29,55%)</t>
    </r>
    <r>
      <rPr>
        <sz val="10"/>
        <rFont val="Arial"/>
        <family val="2"/>
        <charset val="238"/>
      </rPr>
      <t xml:space="preserve"> vybavili súdy </t>
    </r>
    <r>
      <rPr>
        <b/>
        <sz val="10"/>
        <rFont val="Arial"/>
        <family val="2"/>
        <charset val="238"/>
      </rPr>
      <t>inak.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Najviac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potvrdených</t>
    </r>
    <r>
      <rPr>
        <sz val="10"/>
        <rFont val="Arial"/>
        <family val="2"/>
        <charset val="238"/>
      </rPr>
      <t xml:space="preserve"> rozhodnutí mali </t>
    </r>
    <r>
      <rPr>
        <b/>
        <sz val="10"/>
        <rFont val="Arial"/>
        <family val="2"/>
        <charset val="238"/>
      </rPr>
      <t>okresné súdy v obvode Krajského súdu v Košiciach – 55,15%,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najviac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zrušených a vrátených</t>
    </r>
    <r>
      <rPr>
        <sz val="10"/>
        <rFont val="Arial"/>
        <family val="2"/>
        <charset val="238"/>
      </rPr>
      <t xml:space="preserve"> rozhodnutí zaznamenali </t>
    </r>
    <r>
      <rPr>
        <b/>
        <sz val="10"/>
        <rFont val="Arial"/>
        <family val="2"/>
        <charset val="238"/>
      </rPr>
      <t>okresné súdy v obvode Krajského súdu v Bratislava - 12,95 %.</t>
    </r>
  </si>
  <si>
    <t>právo priemyselného vlastníctva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</si>
</sst>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_S_k_-;\-* #,##0\ _S_k_-;_-* &quot;-&quot;??\ _S_k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28"/>
      <color rgb="FF0B64A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G Times"/>
      <family val="1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indexed="64"/>
      </patternFill>
    </fill>
    <fill>
      <patternFill patternType="solid">
        <fgColor rgb="FF00C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3" fillId="0" borderId="0"/>
    <xf numFmtId="0" fontId="1" fillId="0" borderId="0"/>
    <xf numFmtId="0" fontId="21" fillId="0" borderId="0"/>
  </cellStyleXfs>
  <cellXfs count="109">
    <xf numFmtId="0" fontId="0" fillId="0" borderId="0" xfId="0"/>
    <xf numFmtId="0" fontId="4" fillId="2" borderId="0" xfId="3" applyFont="1" applyFill="1" applyAlignment="1">
      <alignment horizontal="left" vertical="center"/>
    </xf>
    <xf numFmtId="0" fontId="5" fillId="3" borderId="0" xfId="3" applyFont="1" applyFill="1" applyAlignment="1">
      <alignment horizontal="left"/>
    </xf>
    <xf numFmtId="49" fontId="6" fillId="3" borderId="0" xfId="3" applyNumberFormat="1" applyFont="1" applyFill="1" applyAlignment="1">
      <alignment horizontal="center" vertical="center"/>
    </xf>
    <xf numFmtId="0" fontId="3" fillId="0" borderId="0" xfId="3"/>
    <xf numFmtId="0" fontId="8" fillId="0" borderId="0" xfId="0" applyFont="1" applyAlignment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 indent="1"/>
    </xf>
    <xf numFmtId="3" fontId="13" fillId="3" borderId="3" xfId="0" applyNumberFormat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13" fillId="0" borderId="3" xfId="0" applyNumberFormat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 indent="4"/>
    </xf>
    <xf numFmtId="0" fontId="10" fillId="5" borderId="3" xfId="0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right" vertical="center" wrapText="1" indent="1"/>
    </xf>
    <xf numFmtId="3" fontId="13" fillId="6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3" fontId="10" fillId="0" borderId="0" xfId="0" applyNumberFormat="1" applyFont="1"/>
    <xf numFmtId="3" fontId="1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3" fontId="10" fillId="5" borderId="3" xfId="0" applyNumberFormat="1" applyFont="1" applyFill="1" applyBorder="1" applyAlignment="1">
      <alignment horizontal="right" vertical="center" wrapText="1" indent="1"/>
    </xf>
    <xf numFmtId="3" fontId="10" fillId="5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164" fontId="13" fillId="0" borderId="5" xfId="1" applyNumberFormat="1" applyFont="1" applyFill="1" applyBorder="1" applyAlignment="1">
      <alignment horizontal="center" vertical="center" wrapText="1"/>
    </xf>
    <xf numFmtId="0" fontId="8" fillId="0" borderId="0" xfId="0" applyFont="1"/>
    <xf numFmtId="3" fontId="10" fillId="5" borderId="3" xfId="0" applyNumberFormat="1" applyFont="1" applyFill="1" applyBorder="1" applyAlignment="1">
      <alignment horizontal="right" vertical="center" wrapText="1" indent="4"/>
    </xf>
    <xf numFmtId="3" fontId="10" fillId="5" borderId="3" xfId="0" applyNumberFormat="1" applyFont="1" applyFill="1" applyBorder="1" applyAlignment="1">
      <alignment horizontal="right" vertical="center" wrapText="1" indent="3"/>
    </xf>
    <xf numFmtId="0" fontId="12" fillId="4" borderId="3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center" wrapText="1"/>
    </xf>
    <xf numFmtId="3" fontId="13" fillId="0" borderId="3" xfId="4" applyNumberForma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0" fontId="10" fillId="5" borderId="3" xfId="4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2" fontId="10" fillId="5" borderId="3" xfId="2" applyNumberFormat="1" applyFont="1" applyFill="1" applyBorder="1" applyAlignment="1">
      <alignment horizontal="center" vertical="center" wrapText="1"/>
    </xf>
    <xf numFmtId="2" fontId="10" fillId="5" borderId="3" xfId="4" applyNumberFormat="1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3" fontId="10" fillId="0" borderId="0" xfId="4" applyNumberFormat="1" applyFont="1" applyAlignment="1">
      <alignment horizontal="right" vertical="center" wrapText="1" indent="2"/>
    </xf>
    <xf numFmtId="3" fontId="10" fillId="0" borderId="0" xfId="4" applyNumberFormat="1" applyFont="1" applyAlignment="1">
      <alignment horizontal="right" vertical="center" wrapText="1" indent="1"/>
    </xf>
    <xf numFmtId="2" fontId="10" fillId="0" borderId="0" xfId="4" applyNumberFormat="1" applyFont="1" applyAlignment="1">
      <alignment horizontal="center" vertical="center" wrapText="1"/>
    </xf>
    <xf numFmtId="0" fontId="8" fillId="0" borderId="0" xfId="4" applyFont="1" applyAlignment="1">
      <alignment vertical="center"/>
    </xf>
    <xf numFmtId="0" fontId="13" fillId="0" borderId="0" xfId="4"/>
    <xf numFmtId="0" fontId="15" fillId="0" borderId="0" xfId="4" applyFont="1" applyAlignment="1">
      <alignment vertical="center"/>
    </xf>
    <xf numFmtId="2" fontId="13" fillId="0" borderId="0" xfId="4" applyNumberFormat="1"/>
    <xf numFmtId="3" fontId="13" fillId="0" borderId="0" xfId="4" applyNumberFormat="1"/>
    <xf numFmtId="0" fontId="8" fillId="0" borderId="0" xfId="0" applyFont="1" applyAlignment="1">
      <alignment vertical="center" wrapText="1"/>
    </xf>
    <xf numFmtId="4" fontId="13" fillId="5" borderId="3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0" fillId="0" borderId="0" xfId="0" applyNumberFormat="1"/>
    <xf numFmtId="4" fontId="10" fillId="5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 indent="1"/>
    </xf>
    <xf numFmtId="3" fontId="15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3" fontId="1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49" fontId="15" fillId="0" borderId="0" xfId="0" applyNumberFormat="1" applyFont="1"/>
    <xf numFmtId="4" fontId="13" fillId="0" borderId="0" xfId="0" applyNumberFormat="1" applyFont="1"/>
    <xf numFmtId="0" fontId="13" fillId="0" borderId="0" xfId="5" applyFont="1" applyAlignment="1">
      <alignment horizontal="justify" vertical="center"/>
    </xf>
    <xf numFmtId="0" fontId="13" fillId="0" borderId="0" xfId="6" applyFont="1" applyAlignment="1">
      <alignment horizontal="justify" vertical="center" wrapText="1"/>
    </xf>
    <xf numFmtId="0" fontId="13" fillId="0" borderId="0" xfId="6" applyFont="1" applyAlignment="1">
      <alignment horizontal="left" vertical="center" wrapText="1" indent="3"/>
    </xf>
    <xf numFmtId="0" fontId="13" fillId="0" borderId="0" xfId="6" applyFont="1" applyAlignment="1">
      <alignment horizontal="left" vertical="center" wrapText="1" indent="5"/>
    </xf>
    <xf numFmtId="0" fontId="10" fillId="0" borderId="0" xfId="6" applyFont="1" applyAlignment="1">
      <alignment horizontal="justify" vertical="center" wrapText="1"/>
    </xf>
    <xf numFmtId="0" fontId="23" fillId="0" borderId="0" xfId="6" applyFont="1" applyAlignment="1">
      <alignment horizontal="justify" vertical="center" wrapText="1"/>
    </xf>
    <xf numFmtId="0" fontId="24" fillId="0" borderId="0" xfId="6" applyFont="1"/>
    <xf numFmtId="0" fontId="24" fillId="7" borderId="0" xfId="6" applyFont="1" applyFill="1"/>
    <xf numFmtId="0" fontId="13" fillId="0" borderId="0" xfId="6" applyFont="1" applyAlignment="1">
      <alignment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wrapText="1"/>
    </xf>
    <xf numFmtId="49" fontId="17" fillId="0" borderId="0" xfId="4" applyNumberFormat="1" applyFont="1" applyAlignment="1">
      <alignment horizontal="left" vertical="center" wrapText="1" indent="1"/>
    </xf>
    <xf numFmtId="0" fontId="10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</cellXfs>
  <cellStyles count="7">
    <cellStyle name="Čiarka" xfId="1" builtinId="3"/>
    <cellStyle name="Normálna" xfId="0" builtinId="0"/>
    <cellStyle name="Normálna 3" xfId="3"/>
    <cellStyle name="Normálna 4 3 2 2 2" xfId="5"/>
    <cellStyle name="normálne 2 2" xfId="4"/>
    <cellStyle name="normálne 4 2" xfId="6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"/>
  <sheetViews>
    <sheetView view="pageBreakPreview" zoomScale="60" zoomScaleNormal="100" workbookViewId="0">
      <selection activeCell="A21" sqref="A21"/>
    </sheetView>
  </sheetViews>
  <sheetFormatPr defaultColWidth="62.7109375" defaultRowHeight="71.25" customHeight="1"/>
  <cols>
    <col min="1" max="1" width="179.28515625" style="4" customWidth="1"/>
    <col min="2" max="16384" width="62.7109375" style="4"/>
  </cols>
  <sheetData>
    <row r="1" spans="1:1" s="2" customFormat="1" ht="179.25" customHeight="1">
      <c r="A1" s="1"/>
    </row>
    <row r="2" spans="1:1" s="2" customFormat="1" ht="409.6" customHeight="1"/>
    <row r="3" spans="1:1" s="2" customFormat="1" ht="409.6" customHeight="1">
      <c r="A3" s="3" t="s">
        <v>0</v>
      </c>
    </row>
    <row r="4" spans="1:1" s="2" customFormat="1" ht="290.25" customHeight="1"/>
    <row r="5" spans="1:1" s="2" customFormat="1" ht="203.25" customHeight="1">
      <c r="A5" s="1"/>
    </row>
    <row r="6" spans="1:1" s="2" customFormat="1" ht="71.25" customHeight="1"/>
  </sheetData>
  <pageMargins left="0" right="0" top="0" bottom="0" header="0" footer="0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view="pageBreakPreview" zoomScale="60" zoomScaleNormal="100" workbookViewId="0">
      <selection activeCell="A21" sqref="A21"/>
    </sheetView>
  </sheetViews>
  <sheetFormatPr defaultRowHeight="15"/>
  <cols>
    <col min="1" max="1" width="30.5703125" customWidth="1"/>
    <col min="2" max="17" width="8.5703125" customWidth="1"/>
  </cols>
  <sheetData>
    <row r="1" spans="1:20" s="25" customForma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0">
      <c r="A2" s="82" t="s">
        <v>42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0" ht="27.75" customHeight="1">
      <c r="A3" s="82"/>
      <c r="B3" s="82"/>
      <c r="C3" s="82" t="s">
        <v>40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2" t="s">
        <v>35</v>
      </c>
      <c r="N3" s="82"/>
      <c r="O3" s="82" t="s">
        <v>36</v>
      </c>
      <c r="P3" s="82"/>
      <c r="Q3" s="82"/>
    </row>
    <row r="4" spans="1:20" ht="32.25" customHeight="1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82"/>
    </row>
    <row r="5" spans="1:20">
      <c r="A5" s="7" t="s">
        <v>14</v>
      </c>
      <c r="B5" s="11">
        <v>603</v>
      </c>
      <c r="C5" s="11">
        <v>395</v>
      </c>
      <c r="D5" s="18">
        <f>C5/$Q5*100</f>
        <v>61.335403726708073</v>
      </c>
      <c r="E5" s="11">
        <v>56</v>
      </c>
      <c r="F5" s="18">
        <f>E5/$Q5*100</f>
        <v>8.695652173913043</v>
      </c>
      <c r="G5" s="11">
        <v>32</v>
      </c>
      <c r="H5" s="18">
        <f>G5/$Q5*100</f>
        <v>4.9689440993788816</v>
      </c>
      <c r="I5" s="11">
        <v>79</v>
      </c>
      <c r="J5" s="18">
        <f>I5/$Q5*100</f>
        <v>12.267080745341614</v>
      </c>
      <c r="K5" s="11">
        <v>11</v>
      </c>
      <c r="L5" s="18">
        <f>K5/$Q5*100</f>
        <v>1.7080745341614907</v>
      </c>
      <c r="M5" s="11">
        <v>9</v>
      </c>
      <c r="N5" s="18">
        <f>M5/$Q5*100</f>
        <v>1.3975155279503106</v>
      </c>
      <c r="O5" s="11">
        <v>62</v>
      </c>
      <c r="P5" s="18">
        <f>O5/$Q5*100</f>
        <v>9.6273291925465845</v>
      </c>
      <c r="Q5" s="11">
        <v>644</v>
      </c>
      <c r="T5" s="20"/>
    </row>
    <row r="6" spans="1:20">
      <c r="A6" s="7" t="s">
        <v>15</v>
      </c>
      <c r="B6" s="11">
        <v>19</v>
      </c>
      <c r="C6" s="11">
        <v>9</v>
      </c>
      <c r="D6" s="18">
        <f>C6/$Q6*100</f>
        <v>47.368421052631575</v>
      </c>
      <c r="E6" s="11">
        <v>2</v>
      </c>
      <c r="F6" s="18">
        <f>E6/$Q6*100</f>
        <v>10.526315789473683</v>
      </c>
      <c r="G6" s="11">
        <v>2</v>
      </c>
      <c r="H6" s="18">
        <f>G6/$Q6*100</f>
        <v>10.526315789473683</v>
      </c>
      <c r="I6" s="11">
        <v>4</v>
      </c>
      <c r="J6" s="18">
        <f>I6/$Q6*100</f>
        <v>21.052631578947366</v>
      </c>
      <c r="K6" s="11">
        <v>1</v>
      </c>
      <c r="L6" s="18">
        <f>K6/$Q6*100</f>
        <v>5.2631578947368416</v>
      </c>
      <c r="M6" s="11">
        <v>1</v>
      </c>
      <c r="N6" s="18">
        <f>M6/$Q6*100</f>
        <v>5.2631578947368416</v>
      </c>
      <c r="O6" s="11">
        <v>0</v>
      </c>
      <c r="P6" s="18">
        <f>O6/$Q6*100</f>
        <v>0</v>
      </c>
      <c r="Q6" s="11">
        <v>19</v>
      </c>
      <c r="T6" s="20"/>
    </row>
    <row r="7" spans="1:20">
      <c r="A7" s="7" t="s">
        <v>16</v>
      </c>
      <c r="B7" s="11">
        <v>266</v>
      </c>
      <c r="C7" s="11">
        <v>173</v>
      </c>
      <c r="D7" s="18">
        <f t="shared" ref="D7:D11" si="0">C7/$Q7*100</f>
        <v>62.007168458781358</v>
      </c>
      <c r="E7" s="11">
        <v>37</v>
      </c>
      <c r="F7" s="18">
        <f t="shared" ref="F7:F11" si="1">E7/$Q7*100</f>
        <v>13.261648745519713</v>
      </c>
      <c r="G7" s="11">
        <v>47</v>
      </c>
      <c r="H7" s="18">
        <f t="shared" ref="H7:H11" si="2">G7/$Q7*100</f>
        <v>16.845878136200717</v>
      </c>
      <c r="I7" s="11">
        <v>17</v>
      </c>
      <c r="J7" s="18">
        <f t="shared" ref="J7:J11" si="3">I7/$Q7*100</f>
        <v>6.0931899641577063</v>
      </c>
      <c r="K7" s="11">
        <v>4</v>
      </c>
      <c r="L7" s="18">
        <f t="shared" ref="L7:L11" si="4">K7/$Q7*100</f>
        <v>1.4336917562724014</v>
      </c>
      <c r="M7" s="11">
        <v>1</v>
      </c>
      <c r="N7" s="18">
        <f t="shared" ref="N7:N11" si="5">M7/$Q7*100</f>
        <v>0.35842293906810035</v>
      </c>
      <c r="O7" s="11">
        <v>0</v>
      </c>
      <c r="P7" s="18">
        <f t="shared" ref="P7:P11" si="6">O7/$Q7*100</f>
        <v>0</v>
      </c>
      <c r="Q7" s="11">
        <v>279</v>
      </c>
      <c r="T7" s="20"/>
    </row>
    <row r="8" spans="1:20" ht="25.5">
      <c r="A8" s="7" t="s">
        <v>17</v>
      </c>
      <c r="B8" s="11">
        <v>2241</v>
      </c>
      <c r="C8" s="11">
        <v>4038</v>
      </c>
      <c r="D8" s="18">
        <f t="shared" si="0"/>
        <v>56.005547850208046</v>
      </c>
      <c r="E8" s="11">
        <v>592</v>
      </c>
      <c r="F8" s="18">
        <f t="shared" si="1"/>
        <v>8.2108183079056865</v>
      </c>
      <c r="G8" s="11">
        <v>158</v>
      </c>
      <c r="H8" s="18">
        <f t="shared" si="2"/>
        <v>2.1914008321775311</v>
      </c>
      <c r="I8" s="11">
        <v>2016</v>
      </c>
      <c r="J8" s="18">
        <f t="shared" si="3"/>
        <v>27.961165048543691</v>
      </c>
      <c r="K8" s="11">
        <v>340</v>
      </c>
      <c r="L8" s="18">
        <f t="shared" si="4"/>
        <v>4.7156726768377251</v>
      </c>
      <c r="M8" s="11">
        <v>54</v>
      </c>
      <c r="N8" s="18">
        <f t="shared" si="5"/>
        <v>0.74895977808599168</v>
      </c>
      <c r="O8" s="11">
        <v>12</v>
      </c>
      <c r="P8" s="18">
        <f t="shared" si="6"/>
        <v>0.16643550624133149</v>
      </c>
      <c r="Q8" s="11">
        <v>7210</v>
      </c>
      <c r="T8" s="20"/>
    </row>
    <row r="9" spans="1:20">
      <c r="A9" s="7" t="s">
        <v>18</v>
      </c>
      <c r="B9" s="11">
        <v>755</v>
      </c>
      <c r="C9" s="11">
        <v>3018</v>
      </c>
      <c r="D9" s="18">
        <f t="shared" si="0"/>
        <v>69.030192131747484</v>
      </c>
      <c r="E9" s="11">
        <v>160</v>
      </c>
      <c r="F9" s="18">
        <f t="shared" si="1"/>
        <v>3.6596523330283626</v>
      </c>
      <c r="G9" s="11">
        <v>88</v>
      </c>
      <c r="H9" s="18">
        <f t="shared" si="2"/>
        <v>2.0128087831655992</v>
      </c>
      <c r="I9" s="11">
        <v>833</v>
      </c>
      <c r="J9" s="18">
        <f t="shared" si="3"/>
        <v>19.053064958828912</v>
      </c>
      <c r="K9" s="11">
        <v>251</v>
      </c>
      <c r="L9" s="18">
        <f t="shared" si="4"/>
        <v>5.7410795974382438</v>
      </c>
      <c r="M9" s="11">
        <v>16</v>
      </c>
      <c r="N9" s="18">
        <f t="shared" si="5"/>
        <v>0.36596523330283626</v>
      </c>
      <c r="O9" s="11">
        <v>6</v>
      </c>
      <c r="P9" s="18">
        <f t="shared" si="6"/>
        <v>0.1372369624885636</v>
      </c>
      <c r="Q9" s="11">
        <v>4372</v>
      </c>
      <c r="T9" s="20"/>
    </row>
    <row r="10" spans="1:20">
      <c r="A10" s="12" t="s">
        <v>19</v>
      </c>
      <c r="B10" s="11">
        <v>90</v>
      </c>
      <c r="C10" s="11">
        <v>43</v>
      </c>
      <c r="D10" s="18">
        <f t="shared" si="0"/>
        <v>29.655172413793103</v>
      </c>
      <c r="E10" s="11">
        <v>62</v>
      </c>
      <c r="F10" s="18">
        <f t="shared" si="1"/>
        <v>42.758620689655174</v>
      </c>
      <c r="G10" s="11">
        <v>7</v>
      </c>
      <c r="H10" s="18">
        <f t="shared" si="2"/>
        <v>4.8275862068965516</v>
      </c>
      <c r="I10" s="11">
        <v>25</v>
      </c>
      <c r="J10" s="18">
        <f t="shared" si="3"/>
        <v>17.241379310344829</v>
      </c>
      <c r="K10" s="11">
        <v>5</v>
      </c>
      <c r="L10" s="18">
        <f t="shared" si="4"/>
        <v>3.4482758620689653</v>
      </c>
      <c r="M10" s="11">
        <v>0</v>
      </c>
      <c r="N10" s="18">
        <f t="shared" si="5"/>
        <v>0</v>
      </c>
      <c r="O10" s="11">
        <v>3</v>
      </c>
      <c r="P10" s="18">
        <f t="shared" si="6"/>
        <v>2.0689655172413794</v>
      </c>
      <c r="Q10" s="11">
        <v>145</v>
      </c>
      <c r="T10" s="20"/>
    </row>
    <row r="11" spans="1:20">
      <c r="A11" s="12" t="s">
        <v>20</v>
      </c>
      <c r="B11" s="11">
        <v>63</v>
      </c>
      <c r="C11" s="11">
        <v>54</v>
      </c>
      <c r="D11" s="18">
        <f t="shared" si="0"/>
        <v>25</v>
      </c>
      <c r="E11" s="11">
        <v>11</v>
      </c>
      <c r="F11" s="18">
        <f t="shared" si="1"/>
        <v>5.0925925925925926</v>
      </c>
      <c r="G11" s="11">
        <v>2</v>
      </c>
      <c r="H11" s="18">
        <f t="shared" si="2"/>
        <v>0.92592592592592582</v>
      </c>
      <c r="I11" s="11">
        <v>139</v>
      </c>
      <c r="J11" s="18">
        <f t="shared" si="3"/>
        <v>64.351851851851848</v>
      </c>
      <c r="K11" s="11">
        <v>10</v>
      </c>
      <c r="L11" s="18">
        <f t="shared" si="4"/>
        <v>4.6296296296296298</v>
      </c>
      <c r="M11" s="11">
        <v>0</v>
      </c>
      <c r="N11" s="18">
        <f t="shared" si="5"/>
        <v>0</v>
      </c>
      <c r="O11" s="11">
        <v>0</v>
      </c>
      <c r="P11" s="18">
        <f t="shared" si="6"/>
        <v>0</v>
      </c>
      <c r="Q11" s="11">
        <v>216</v>
      </c>
      <c r="T11" s="20"/>
    </row>
    <row r="12" spans="1:20">
      <c r="A12" s="7" t="s">
        <v>21</v>
      </c>
      <c r="B12" s="11">
        <v>0</v>
      </c>
      <c r="C12" s="11">
        <v>0</v>
      </c>
      <c r="D12" s="18">
        <v>0</v>
      </c>
      <c r="E12" s="11">
        <v>0</v>
      </c>
      <c r="F12" s="18">
        <v>0</v>
      </c>
      <c r="G12" s="11">
        <v>0</v>
      </c>
      <c r="H12" s="18">
        <v>0</v>
      </c>
      <c r="I12" s="11">
        <v>0</v>
      </c>
      <c r="J12" s="18">
        <v>0</v>
      </c>
      <c r="K12" s="11">
        <v>0</v>
      </c>
      <c r="L12" s="18">
        <v>0</v>
      </c>
      <c r="M12" s="11">
        <v>0</v>
      </c>
      <c r="N12" s="18">
        <v>0</v>
      </c>
      <c r="O12" s="11">
        <v>0</v>
      </c>
      <c r="P12" s="18">
        <v>0</v>
      </c>
      <c r="Q12" s="11">
        <v>0</v>
      </c>
      <c r="T12" s="20"/>
    </row>
    <row r="13" spans="1:20">
      <c r="K13" s="21"/>
      <c r="O13" s="21"/>
    </row>
    <row r="14" spans="1:20">
      <c r="K14" s="22"/>
      <c r="L14" s="22"/>
    </row>
    <row r="15" spans="1:20">
      <c r="K15" s="22"/>
      <c r="L15" s="22"/>
      <c r="M15" s="22"/>
      <c r="N15" s="22"/>
    </row>
    <row r="16" spans="1:20">
      <c r="B16" s="21"/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2"/>
      <c r="N16" s="22"/>
      <c r="O16" s="21"/>
      <c r="P16" s="21"/>
    </row>
    <row r="17" spans="11:14">
      <c r="K17" s="22"/>
      <c r="L17" s="22"/>
      <c r="M17" s="22"/>
      <c r="N17" s="22"/>
    </row>
    <row r="18" spans="11:14">
      <c r="K18" s="22"/>
      <c r="L18" s="22"/>
      <c r="M18" s="22"/>
      <c r="N18" s="22"/>
    </row>
    <row r="19" spans="11:14">
      <c r="K19" s="22"/>
      <c r="L19" s="22"/>
      <c r="M19" s="22"/>
      <c r="N19" s="22"/>
    </row>
    <row r="20" spans="11:14">
      <c r="K20" s="22"/>
      <c r="L20" s="22"/>
      <c r="M20" s="22"/>
      <c r="N20" s="22"/>
    </row>
    <row r="21" spans="11:14">
      <c r="K21" s="22"/>
      <c r="L21" s="22"/>
      <c r="M21" s="22"/>
      <c r="N21" s="22"/>
    </row>
    <row r="22" spans="11:14">
      <c r="K22" s="22"/>
      <c r="L22" s="22"/>
      <c r="M22" s="22"/>
      <c r="N22" s="22"/>
    </row>
    <row r="23" spans="11:14">
      <c r="K23" s="22"/>
      <c r="L23" s="22"/>
      <c r="M23" s="22"/>
      <c r="N23" s="22"/>
    </row>
    <row r="24" spans="11:14">
      <c r="K24" s="22"/>
      <c r="L24" s="22"/>
      <c r="M24" s="22"/>
      <c r="N24" s="22"/>
    </row>
    <row r="25" spans="11:14">
      <c r="K25" s="22"/>
      <c r="L25" s="22"/>
      <c r="M25" s="22"/>
      <c r="N25" s="22"/>
    </row>
    <row r="26" spans="11:14">
      <c r="K26" s="22"/>
      <c r="L26" s="22"/>
      <c r="M26" s="22"/>
      <c r="N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view="pageBreakPreview" zoomScale="60" zoomScaleNormal="100" workbookViewId="0">
      <selection activeCell="A21" sqref="A21"/>
    </sheetView>
  </sheetViews>
  <sheetFormatPr defaultRowHeight="15"/>
  <cols>
    <col min="1" max="1" width="30.5703125" customWidth="1"/>
    <col min="2" max="17" width="8.5703125" customWidth="1"/>
  </cols>
  <sheetData>
    <row r="1" spans="1:20" s="25" customForma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0">
      <c r="A2" s="82" t="s">
        <v>43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0" ht="23.25" customHeight="1">
      <c r="A3" s="82"/>
      <c r="B3" s="82"/>
      <c r="C3" s="82" t="s">
        <v>40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2" t="s">
        <v>35</v>
      </c>
      <c r="N3" s="82"/>
      <c r="O3" s="82" t="s">
        <v>36</v>
      </c>
      <c r="P3" s="82"/>
      <c r="Q3" s="82"/>
    </row>
    <row r="4" spans="1:20" ht="27" customHeight="1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82"/>
    </row>
    <row r="5" spans="1:20">
      <c r="A5" s="7" t="s">
        <v>14</v>
      </c>
      <c r="B5" s="11">
        <v>567</v>
      </c>
      <c r="C5" s="11">
        <v>440</v>
      </c>
      <c r="D5" s="18">
        <f>C5/$Q5*100</f>
        <v>66.666666666666657</v>
      </c>
      <c r="E5" s="11">
        <v>31</v>
      </c>
      <c r="F5" s="18">
        <f>E5/$Q5*100</f>
        <v>4.6969696969696964</v>
      </c>
      <c r="G5" s="11">
        <v>27</v>
      </c>
      <c r="H5" s="18">
        <f>G5/$Q5*100</f>
        <v>4.0909090909090908</v>
      </c>
      <c r="I5" s="11">
        <v>123</v>
      </c>
      <c r="J5" s="18">
        <f>I5/$Q5*100</f>
        <v>18.636363636363637</v>
      </c>
      <c r="K5" s="11">
        <v>15</v>
      </c>
      <c r="L5" s="18">
        <f>K5/$Q5*100</f>
        <v>2.2727272727272729</v>
      </c>
      <c r="M5" s="11">
        <v>23</v>
      </c>
      <c r="N5" s="18">
        <f>M5/$Q5*100</f>
        <v>3.4848484848484853</v>
      </c>
      <c r="O5" s="11">
        <v>1</v>
      </c>
      <c r="P5" s="18">
        <f>O5/$Q5*100</f>
        <v>0.15151515151515152</v>
      </c>
      <c r="Q5" s="11">
        <v>660</v>
      </c>
      <c r="T5" s="20"/>
    </row>
    <row r="6" spans="1:20">
      <c r="A6" s="7" t="s">
        <v>15</v>
      </c>
      <c r="B6" s="11">
        <v>44</v>
      </c>
      <c r="C6" s="11">
        <v>16</v>
      </c>
      <c r="D6" s="18">
        <f>C6/$Q6*100</f>
        <v>35.555555555555557</v>
      </c>
      <c r="E6" s="11">
        <v>7</v>
      </c>
      <c r="F6" s="18">
        <f>E6/$Q6*100</f>
        <v>15.555555555555555</v>
      </c>
      <c r="G6" s="11">
        <v>4</v>
      </c>
      <c r="H6" s="18">
        <f>G6/$Q6*100</f>
        <v>8.8888888888888893</v>
      </c>
      <c r="I6" s="11">
        <v>16</v>
      </c>
      <c r="J6" s="18">
        <f>I6/$Q6*100</f>
        <v>35.555555555555557</v>
      </c>
      <c r="K6" s="11">
        <v>1</v>
      </c>
      <c r="L6" s="18">
        <f>K6/$Q6*100</f>
        <v>2.2222222222222223</v>
      </c>
      <c r="M6" s="11">
        <v>1</v>
      </c>
      <c r="N6" s="18">
        <f>M6/$Q6*100</f>
        <v>2.2222222222222223</v>
      </c>
      <c r="O6" s="11">
        <v>0</v>
      </c>
      <c r="P6" s="18">
        <f>O6/$Q6*100</f>
        <v>0</v>
      </c>
      <c r="Q6" s="11">
        <v>45</v>
      </c>
      <c r="T6" s="20"/>
    </row>
    <row r="7" spans="1:20">
      <c r="A7" s="7" t="s">
        <v>16</v>
      </c>
      <c r="B7" s="11">
        <v>299</v>
      </c>
      <c r="C7" s="11">
        <v>237</v>
      </c>
      <c r="D7" s="18">
        <f t="shared" ref="D7:D12" si="0">C7/$Q7*100</f>
        <v>74.0625</v>
      </c>
      <c r="E7" s="11">
        <v>22</v>
      </c>
      <c r="F7" s="18">
        <f t="shared" ref="F7:F12" si="1">E7/$Q7*100</f>
        <v>6.8750000000000009</v>
      </c>
      <c r="G7" s="11">
        <v>32</v>
      </c>
      <c r="H7" s="18">
        <f t="shared" ref="H7:H12" si="2">G7/$Q7*100</f>
        <v>10</v>
      </c>
      <c r="I7" s="11">
        <v>21</v>
      </c>
      <c r="J7" s="18">
        <f t="shared" ref="J7:J12" si="3">I7/$Q7*100</f>
        <v>6.5625</v>
      </c>
      <c r="K7" s="11">
        <v>8</v>
      </c>
      <c r="L7" s="18">
        <f t="shared" ref="L7:L12" si="4">K7/$Q7*100</f>
        <v>2.5</v>
      </c>
      <c r="M7" s="11">
        <v>0</v>
      </c>
      <c r="N7" s="18">
        <f t="shared" ref="N7:N12" si="5">M7/$Q7*100</f>
        <v>0</v>
      </c>
      <c r="O7" s="11">
        <v>0</v>
      </c>
      <c r="P7" s="18">
        <f t="shared" ref="P7:P12" si="6">O7/$Q7*100</f>
        <v>0</v>
      </c>
      <c r="Q7" s="11">
        <v>320</v>
      </c>
      <c r="T7" s="20"/>
    </row>
    <row r="8" spans="1:20" ht="25.5">
      <c r="A8" s="7" t="s">
        <v>17</v>
      </c>
      <c r="B8" s="11">
        <v>3435</v>
      </c>
      <c r="C8" s="11">
        <v>3341</v>
      </c>
      <c r="D8" s="18">
        <f t="shared" si="0"/>
        <v>62.694689435166076</v>
      </c>
      <c r="E8" s="11">
        <v>575</v>
      </c>
      <c r="F8" s="18">
        <f t="shared" si="1"/>
        <v>10.790016888722088</v>
      </c>
      <c r="G8" s="11">
        <v>170</v>
      </c>
      <c r="H8" s="18">
        <f t="shared" si="2"/>
        <v>3.1900919497091387</v>
      </c>
      <c r="I8" s="11">
        <v>892</v>
      </c>
      <c r="J8" s="18">
        <f t="shared" si="3"/>
        <v>16.738600112591481</v>
      </c>
      <c r="K8" s="11">
        <v>251</v>
      </c>
      <c r="L8" s="18">
        <f t="shared" si="4"/>
        <v>4.7100769375117286</v>
      </c>
      <c r="M8" s="11">
        <v>99</v>
      </c>
      <c r="N8" s="18">
        <f t="shared" si="5"/>
        <v>1.8577594295364985</v>
      </c>
      <c r="O8" s="11">
        <v>1</v>
      </c>
      <c r="P8" s="18">
        <f t="shared" si="6"/>
        <v>1.8765246762994934E-2</v>
      </c>
      <c r="Q8" s="11">
        <v>5329</v>
      </c>
      <c r="T8" s="20"/>
    </row>
    <row r="9" spans="1:20">
      <c r="A9" s="7" t="s">
        <v>18</v>
      </c>
      <c r="B9" s="11">
        <v>408</v>
      </c>
      <c r="C9" s="11">
        <v>1043</v>
      </c>
      <c r="D9" s="18">
        <f t="shared" si="0"/>
        <v>66.222222222222229</v>
      </c>
      <c r="E9" s="11">
        <v>71</v>
      </c>
      <c r="F9" s="18">
        <f t="shared" si="1"/>
        <v>4.5079365079365079</v>
      </c>
      <c r="G9" s="11">
        <v>96</v>
      </c>
      <c r="H9" s="18">
        <f t="shared" si="2"/>
        <v>6.0952380952380949</v>
      </c>
      <c r="I9" s="11">
        <v>236</v>
      </c>
      <c r="J9" s="18">
        <f t="shared" si="3"/>
        <v>14.984126984126982</v>
      </c>
      <c r="K9" s="11">
        <v>126</v>
      </c>
      <c r="L9" s="18">
        <f t="shared" si="4"/>
        <v>8</v>
      </c>
      <c r="M9" s="11">
        <v>3</v>
      </c>
      <c r="N9" s="18">
        <f t="shared" si="5"/>
        <v>0.19047619047619047</v>
      </c>
      <c r="O9" s="11">
        <v>0</v>
      </c>
      <c r="P9" s="18">
        <f t="shared" si="6"/>
        <v>0</v>
      </c>
      <c r="Q9" s="11">
        <v>1575</v>
      </c>
      <c r="T9" s="20"/>
    </row>
    <row r="10" spans="1:20">
      <c r="A10" s="12" t="s">
        <v>19</v>
      </c>
      <c r="B10" s="11">
        <v>131</v>
      </c>
      <c r="C10" s="11">
        <v>71</v>
      </c>
      <c r="D10" s="18">
        <f t="shared" si="0"/>
        <v>33.80952380952381</v>
      </c>
      <c r="E10" s="11">
        <v>62</v>
      </c>
      <c r="F10" s="18">
        <f t="shared" si="1"/>
        <v>29.523809523809526</v>
      </c>
      <c r="G10" s="11">
        <v>5</v>
      </c>
      <c r="H10" s="18">
        <f t="shared" si="2"/>
        <v>2.3809523809523809</v>
      </c>
      <c r="I10" s="11">
        <v>66</v>
      </c>
      <c r="J10" s="18">
        <f t="shared" si="3"/>
        <v>31.428571428571427</v>
      </c>
      <c r="K10" s="11">
        <v>4</v>
      </c>
      <c r="L10" s="18">
        <f t="shared" si="4"/>
        <v>1.9047619047619049</v>
      </c>
      <c r="M10" s="11">
        <v>2</v>
      </c>
      <c r="N10" s="18">
        <f t="shared" si="5"/>
        <v>0.95238095238095244</v>
      </c>
      <c r="O10" s="11">
        <v>0</v>
      </c>
      <c r="P10" s="18">
        <f t="shared" si="6"/>
        <v>0</v>
      </c>
      <c r="Q10" s="11">
        <v>210</v>
      </c>
      <c r="T10" s="20"/>
    </row>
    <row r="11" spans="1:20">
      <c r="A11" s="12" t="s">
        <v>20</v>
      </c>
      <c r="B11" s="11">
        <v>54</v>
      </c>
      <c r="C11" s="11">
        <v>69</v>
      </c>
      <c r="D11" s="18">
        <f t="shared" si="0"/>
        <v>34.328358208955223</v>
      </c>
      <c r="E11" s="11">
        <v>7</v>
      </c>
      <c r="F11" s="18">
        <f t="shared" si="1"/>
        <v>3.4825870646766171</v>
      </c>
      <c r="G11" s="11">
        <v>4</v>
      </c>
      <c r="H11" s="18">
        <f t="shared" si="2"/>
        <v>1.9900497512437811</v>
      </c>
      <c r="I11" s="11">
        <v>117</v>
      </c>
      <c r="J11" s="18">
        <f t="shared" si="3"/>
        <v>58.208955223880601</v>
      </c>
      <c r="K11" s="11">
        <v>4</v>
      </c>
      <c r="L11" s="18">
        <f t="shared" si="4"/>
        <v>1.9900497512437811</v>
      </c>
      <c r="M11" s="11">
        <v>0</v>
      </c>
      <c r="N11" s="18">
        <f t="shared" si="5"/>
        <v>0</v>
      </c>
      <c r="O11" s="11">
        <v>0</v>
      </c>
      <c r="P11" s="18">
        <f t="shared" si="6"/>
        <v>0</v>
      </c>
      <c r="Q11" s="11">
        <v>201</v>
      </c>
      <c r="T11" s="20"/>
    </row>
    <row r="12" spans="1:20">
      <c r="A12" s="7" t="s">
        <v>21</v>
      </c>
      <c r="B12" s="11">
        <v>45</v>
      </c>
      <c r="C12" s="11">
        <v>34</v>
      </c>
      <c r="D12" s="18">
        <f t="shared" si="0"/>
        <v>47.887323943661968</v>
      </c>
      <c r="E12" s="11">
        <v>10</v>
      </c>
      <c r="F12" s="18">
        <f t="shared" si="1"/>
        <v>14.084507042253522</v>
      </c>
      <c r="G12" s="11">
        <v>6</v>
      </c>
      <c r="H12" s="18">
        <f t="shared" si="2"/>
        <v>8.4507042253521121</v>
      </c>
      <c r="I12" s="11">
        <v>11</v>
      </c>
      <c r="J12" s="18">
        <f t="shared" si="3"/>
        <v>15.492957746478872</v>
      </c>
      <c r="K12" s="11">
        <v>7</v>
      </c>
      <c r="L12" s="18">
        <f t="shared" si="4"/>
        <v>9.8591549295774641</v>
      </c>
      <c r="M12" s="11">
        <v>3</v>
      </c>
      <c r="N12" s="18">
        <f t="shared" si="5"/>
        <v>4.225352112676056</v>
      </c>
      <c r="O12" s="11">
        <v>0</v>
      </c>
      <c r="P12" s="18">
        <f t="shared" si="6"/>
        <v>0</v>
      </c>
      <c r="Q12" s="11">
        <v>71</v>
      </c>
      <c r="T12" s="20"/>
    </row>
    <row r="13" spans="1:20">
      <c r="K13" s="21"/>
      <c r="L13" s="21"/>
      <c r="O13" s="21"/>
    </row>
    <row r="14" spans="1:20">
      <c r="K14" s="22"/>
      <c r="L14" s="22"/>
    </row>
    <row r="15" spans="1:20">
      <c r="K15" s="22"/>
      <c r="L15" s="22"/>
      <c r="M15" s="22"/>
      <c r="N15" s="22"/>
    </row>
    <row r="16" spans="1:20">
      <c r="B16" s="21"/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2"/>
      <c r="N16" s="22"/>
      <c r="O16" s="21"/>
      <c r="P16" s="21"/>
      <c r="Q16" s="21"/>
    </row>
    <row r="17" spans="11:14">
      <c r="K17" s="22"/>
      <c r="L17" s="22"/>
      <c r="M17" s="22"/>
      <c r="N17" s="22"/>
    </row>
    <row r="18" spans="11:14">
      <c r="K18" s="22"/>
      <c r="L18" s="22"/>
      <c r="M18" s="22"/>
      <c r="N18" s="22"/>
    </row>
    <row r="19" spans="11:14">
      <c r="K19" s="22"/>
      <c r="L19" s="22"/>
      <c r="M19" s="22"/>
      <c r="N19" s="22"/>
    </row>
    <row r="20" spans="11:14">
      <c r="K20" s="22"/>
      <c r="L20" s="22"/>
      <c r="M20" s="22"/>
      <c r="N20" s="22"/>
    </row>
    <row r="21" spans="11:14">
      <c r="K21" s="22"/>
      <c r="L21" s="22"/>
      <c r="M21" s="22"/>
      <c r="N21" s="22"/>
    </row>
    <row r="22" spans="11:14">
      <c r="K22" s="22"/>
      <c r="L22" s="22"/>
      <c r="M22" s="22"/>
      <c r="N22" s="22"/>
    </row>
    <row r="23" spans="11:14">
      <c r="K23" s="22"/>
      <c r="L23" s="22"/>
      <c r="M23" s="22"/>
      <c r="N23" s="22"/>
    </row>
    <row r="24" spans="11:14">
      <c r="K24" s="22"/>
      <c r="L24" s="22"/>
      <c r="M24" s="22"/>
      <c r="N24" s="22"/>
    </row>
    <row r="25" spans="11:14">
      <c r="K25" s="22"/>
      <c r="L25" s="22"/>
      <c r="M25" s="22"/>
      <c r="N25" s="22"/>
    </row>
    <row r="26" spans="11:14">
      <c r="K26" s="22"/>
      <c r="L26" s="22"/>
      <c r="M26" s="22"/>
      <c r="N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view="pageBreakPreview" zoomScale="60" zoomScaleNormal="100" workbookViewId="0">
      <selection activeCell="A21" sqref="A21"/>
    </sheetView>
  </sheetViews>
  <sheetFormatPr defaultRowHeight="15"/>
  <cols>
    <col min="1" max="1" width="30.5703125" customWidth="1"/>
    <col min="2" max="17" width="8.5703125" customWidth="1"/>
    <col min="19" max="19" width="11.42578125" bestFit="1" customWidth="1"/>
  </cols>
  <sheetData>
    <row r="1" spans="1:20" s="25" customForma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0" ht="24.75" customHeight="1">
      <c r="A2" s="82" t="s">
        <v>44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0" ht="34.5" customHeight="1">
      <c r="A3" s="82"/>
      <c r="B3" s="82"/>
      <c r="C3" s="82" t="s">
        <v>40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2" t="s">
        <v>35</v>
      </c>
      <c r="N3" s="82"/>
      <c r="O3" s="82" t="s">
        <v>36</v>
      </c>
      <c r="P3" s="82"/>
      <c r="Q3" s="82"/>
    </row>
    <row r="4" spans="1:20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82"/>
    </row>
    <row r="5" spans="1:20">
      <c r="A5" s="7" t="s">
        <v>14</v>
      </c>
      <c r="B5" s="11">
        <v>464</v>
      </c>
      <c r="C5" s="11">
        <v>334</v>
      </c>
      <c r="D5" s="18">
        <f>C5/$Q5*100</f>
        <v>39.856801909307876</v>
      </c>
      <c r="E5" s="11">
        <v>382</v>
      </c>
      <c r="F5" s="18">
        <f>E5/$Q5*100</f>
        <v>45.584725536992842</v>
      </c>
      <c r="G5" s="11">
        <v>42</v>
      </c>
      <c r="H5" s="18">
        <f>G5/$Q5*100</f>
        <v>5.0119331742243434</v>
      </c>
      <c r="I5" s="11">
        <v>53</v>
      </c>
      <c r="J5" s="18">
        <f>I5/$Q5*100</f>
        <v>6.3245823389021476</v>
      </c>
      <c r="K5" s="11">
        <v>11</v>
      </c>
      <c r="L5" s="18">
        <f>K5/$Q5*100</f>
        <v>1.3126491646778042</v>
      </c>
      <c r="M5" s="11">
        <v>14</v>
      </c>
      <c r="N5" s="18">
        <f>M5/$Q5*100</f>
        <v>1.6706443914081146</v>
      </c>
      <c r="O5" s="11">
        <v>2</v>
      </c>
      <c r="P5" s="18">
        <f>O5/$Q5*100</f>
        <v>0.23866348448687352</v>
      </c>
      <c r="Q5" s="11">
        <v>838</v>
      </c>
      <c r="T5" s="20"/>
    </row>
    <row r="6" spans="1:20">
      <c r="A6" s="7" t="s">
        <v>15</v>
      </c>
      <c r="B6" s="11">
        <v>65</v>
      </c>
      <c r="C6" s="11">
        <v>28</v>
      </c>
      <c r="D6" s="18">
        <f>C6/$Q6*100</f>
        <v>36.363636363636367</v>
      </c>
      <c r="E6" s="11">
        <v>10</v>
      </c>
      <c r="F6" s="18">
        <f>E6/$Q6*100</f>
        <v>12.987012987012985</v>
      </c>
      <c r="G6" s="11">
        <v>16</v>
      </c>
      <c r="H6" s="18">
        <f>G6/$Q6*100</f>
        <v>20.779220779220779</v>
      </c>
      <c r="I6" s="11">
        <v>17</v>
      </c>
      <c r="J6" s="18">
        <f>I6/$Q6*100</f>
        <v>22.077922077922079</v>
      </c>
      <c r="K6" s="11">
        <v>4</v>
      </c>
      <c r="L6" s="18">
        <f>K6/$Q6*100</f>
        <v>5.1948051948051948</v>
      </c>
      <c r="M6" s="11">
        <v>2</v>
      </c>
      <c r="N6" s="18">
        <f>M6/$Q6*100</f>
        <v>2.5974025974025974</v>
      </c>
      <c r="O6" s="11">
        <v>0</v>
      </c>
      <c r="P6" s="18">
        <f>O6/$Q6*100</f>
        <v>0</v>
      </c>
      <c r="Q6" s="11">
        <v>77</v>
      </c>
      <c r="T6" s="20"/>
    </row>
    <row r="7" spans="1:20">
      <c r="A7" s="7" t="s">
        <v>16</v>
      </c>
      <c r="B7" s="11">
        <v>319</v>
      </c>
      <c r="C7" s="11">
        <v>190</v>
      </c>
      <c r="D7" s="18">
        <f t="shared" ref="D7:D11" si="0">C7/$Q7*100</f>
        <v>56.379821958456979</v>
      </c>
      <c r="E7" s="11">
        <v>48</v>
      </c>
      <c r="F7" s="18">
        <f t="shared" ref="F7:F11" si="1">E7/$Q7*100</f>
        <v>14.243323442136498</v>
      </c>
      <c r="G7" s="11">
        <v>26</v>
      </c>
      <c r="H7" s="18">
        <f t="shared" ref="H7:H11" si="2">G7/$Q7*100</f>
        <v>7.71513353115727</v>
      </c>
      <c r="I7" s="11">
        <v>70</v>
      </c>
      <c r="J7" s="18">
        <f t="shared" ref="J7:J11" si="3">I7/$Q7*100</f>
        <v>20.771513353115729</v>
      </c>
      <c r="K7" s="11">
        <v>1</v>
      </c>
      <c r="L7" s="18">
        <f t="shared" ref="L7:L11" si="4">K7/$Q7*100</f>
        <v>0.29673590504451042</v>
      </c>
      <c r="M7" s="11">
        <v>0</v>
      </c>
      <c r="N7" s="18">
        <f t="shared" ref="N7:N11" si="5">M7/$Q7*100</f>
        <v>0</v>
      </c>
      <c r="O7" s="11">
        <v>2</v>
      </c>
      <c r="P7" s="18">
        <f t="shared" ref="P7:P11" si="6">O7/$Q7*100</f>
        <v>0.59347181008902083</v>
      </c>
      <c r="Q7" s="11">
        <v>337</v>
      </c>
      <c r="T7" s="20"/>
    </row>
    <row r="8" spans="1:20" ht="25.5">
      <c r="A8" s="7" t="s">
        <v>17</v>
      </c>
      <c r="B8" s="11">
        <v>3850</v>
      </c>
      <c r="C8" s="11">
        <v>3011</v>
      </c>
      <c r="D8" s="18">
        <f t="shared" si="0"/>
        <v>33.117025956885172</v>
      </c>
      <c r="E8" s="11">
        <v>1331</v>
      </c>
      <c r="F8" s="18">
        <f t="shared" si="1"/>
        <v>14.639243290805105</v>
      </c>
      <c r="G8" s="11">
        <v>252</v>
      </c>
      <c r="H8" s="18">
        <f t="shared" si="2"/>
        <v>2.7716673999120105</v>
      </c>
      <c r="I8" s="11">
        <v>3778</v>
      </c>
      <c r="J8" s="18">
        <f t="shared" si="3"/>
        <v>41.553013638363396</v>
      </c>
      <c r="K8" s="11">
        <v>610</v>
      </c>
      <c r="L8" s="18">
        <f t="shared" si="4"/>
        <v>6.7091948966124066</v>
      </c>
      <c r="M8" s="11">
        <v>70</v>
      </c>
      <c r="N8" s="18">
        <f t="shared" si="5"/>
        <v>0.76990761108666961</v>
      </c>
      <c r="O8" s="11">
        <v>40</v>
      </c>
      <c r="P8" s="18">
        <f t="shared" si="6"/>
        <v>0.43994720633523976</v>
      </c>
      <c r="Q8" s="11">
        <v>9092</v>
      </c>
      <c r="T8" s="20"/>
    </row>
    <row r="9" spans="1:20">
      <c r="A9" s="7" t="s">
        <v>18</v>
      </c>
      <c r="B9" s="11">
        <v>476</v>
      </c>
      <c r="C9" s="11">
        <v>1193</v>
      </c>
      <c r="D9" s="18">
        <f t="shared" si="0"/>
        <v>30.171977744056651</v>
      </c>
      <c r="E9" s="11">
        <v>50</v>
      </c>
      <c r="F9" s="18">
        <f t="shared" si="1"/>
        <v>1.2645422357106728</v>
      </c>
      <c r="G9" s="11">
        <v>59</v>
      </c>
      <c r="H9" s="18">
        <f t="shared" si="2"/>
        <v>1.4921598381385939</v>
      </c>
      <c r="I9" s="11">
        <v>2164</v>
      </c>
      <c r="J9" s="18">
        <f t="shared" si="3"/>
        <v>54.729387961557919</v>
      </c>
      <c r="K9" s="11">
        <v>466</v>
      </c>
      <c r="L9" s="18">
        <f t="shared" si="4"/>
        <v>11.78553363682347</v>
      </c>
      <c r="M9" s="11">
        <v>17</v>
      </c>
      <c r="N9" s="18">
        <f t="shared" si="5"/>
        <v>0.42994436014162873</v>
      </c>
      <c r="O9" s="11">
        <v>5</v>
      </c>
      <c r="P9" s="18">
        <f t="shared" si="6"/>
        <v>0.12645422357106728</v>
      </c>
      <c r="Q9" s="11">
        <v>3954</v>
      </c>
      <c r="T9" s="20"/>
    </row>
    <row r="10" spans="1:20">
      <c r="A10" s="12" t="s">
        <v>19</v>
      </c>
      <c r="B10" s="11">
        <v>161</v>
      </c>
      <c r="C10" s="11">
        <v>71</v>
      </c>
      <c r="D10" s="18">
        <f t="shared" si="0"/>
        <v>32.568807339449542</v>
      </c>
      <c r="E10" s="11">
        <v>89</v>
      </c>
      <c r="F10" s="18">
        <f t="shared" si="1"/>
        <v>40.825688073394495</v>
      </c>
      <c r="G10" s="11">
        <v>14</v>
      </c>
      <c r="H10" s="18">
        <f t="shared" si="2"/>
        <v>6.4220183486238538</v>
      </c>
      <c r="I10" s="11">
        <v>32</v>
      </c>
      <c r="J10" s="18">
        <f t="shared" si="3"/>
        <v>14.678899082568808</v>
      </c>
      <c r="K10" s="11">
        <v>5</v>
      </c>
      <c r="L10" s="18">
        <f t="shared" si="4"/>
        <v>2.2935779816513762</v>
      </c>
      <c r="M10" s="11">
        <v>3</v>
      </c>
      <c r="N10" s="18">
        <f t="shared" si="5"/>
        <v>1.3761467889908259</v>
      </c>
      <c r="O10" s="11">
        <v>4</v>
      </c>
      <c r="P10" s="18">
        <f t="shared" si="6"/>
        <v>1.834862385321101</v>
      </c>
      <c r="Q10" s="11">
        <v>218</v>
      </c>
      <c r="T10" s="20"/>
    </row>
    <row r="11" spans="1:20">
      <c r="A11" s="12" t="s">
        <v>20</v>
      </c>
      <c r="B11" s="11">
        <v>85</v>
      </c>
      <c r="C11" s="11">
        <v>76</v>
      </c>
      <c r="D11" s="18">
        <f t="shared" si="0"/>
        <v>12.816188870151771</v>
      </c>
      <c r="E11" s="11">
        <v>22</v>
      </c>
      <c r="F11" s="18">
        <f t="shared" si="1"/>
        <v>3.7099494097807759</v>
      </c>
      <c r="G11" s="11">
        <v>10</v>
      </c>
      <c r="H11" s="18">
        <f t="shared" si="2"/>
        <v>1.6863406408094435</v>
      </c>
      <c r="I11" s="11">
        <v>471</v>
      </c>
      <c r="J11" s="18">
        <f t="shared" si="3"/>
        <v>79.426644182124789</v>
      </c>
      <c r="K11" s="11">
        <v>6</v>
      </c>
      <c r="L11" s="18">
        <f t="shared" si="4"/>
        <v>1.0118043844856661</v>
      </c>
      <c r="M11" s="11">
        <v>1</v>
      </c>
      <c r="N11" s="18">
        <f t="shared" si="5"/>
        <v>0.16863406408094433</v>
      </c>
      <c r="O11" s="11">
        <v>7</v>
      </c>
      <c r="P11" s="18">
        <f t="shared" si="6"/>
        <v>1.1804384485666104</v>
      </c>
      <c r="Q11" s="11">
        <v>593</v>
      </c>
      <c r="T11" s="20"/>
    </row>
    <row r="12" spans="1:20">
      <c r="A12" s="7" t="s">
        <v>21</v>
      </c>
      <c r="B12" s="11">
        <v>0</v>
      </c>
      <c r="C12" s="11">
        <v>0</v>
      </c>
      <c r="D12" s="18">
        <v>0</v>
      </c>
      <c r="E12" s="11">
        <v>0</v>
      </c>
      <c r="F12" s="18">
        <v>0</v>
      </c>
      <c r="G12" s="11">
        <v>0</v>
      </c>
      <c r="H12" s="18">
        <v>0</v>
      </c>
      <c r="I12" s="11">
        <v>0</v>
      </c>
      <c r="J12" s="18">
        <v>0</v>
      </c>
      <c r="K12" s="11">
        <v>0</v>
      </c>
      <c r="L12" s="18">
        <v>0</v>
      </c>
      <c r="M12" s="11">
        <v>0</v>
      </c>
      <c r="N12" s="18">
        <v>0</v>
      </c>
      <c r="O12" s="11">
        <v>0</v>
      </c>
      <c r="P12" s="18">
        <v>0</v>
      </c>
      <c r="Q12" s="11">
        <v>0</v>
      </c>
      <c r="T12" s="20"/>
    </row>
    <row r="13" spans="1:20">
      <c r="K13" s="21"/>
      <c r="O13" s="21"/>
    </row>
    <row r="14" spans="1:20">
      <c r="K14" s="22"/>
      <c r="L14" s="22"/>
    </row>
    <row r="15" spans="1:20">
      <c r="K15" s="22"/>
      <c r="L15" s="22"/>
      <c r="M15" s="22"/>
      <c r="N15" s="22"/>
    </row>
    <row r="20" spans="11:14">
      <c r="K20" s="22"/>
      <c r="L20" s="22"/>
      <c r="M20" s="22"/>
      <c r="N20" s="22"/>
    </row>
    <row r="21" spans="11:14">
      <c r="K21" s="22"/>
      <c r="L21" s="22"/>
      <c r="M21" s="22"/>
      <c r="N21" s="22"/>
    </row>
    <row r="22" spans="11:14">
      <c r="K22" s="22"/>
      <c r="L22" s="22"/>
      <c r="M22" s="22"/>
      <c r="N22" s="22"/>
    </row>
    <row r="23" spans="11:14">
      <c r="K23" s="22"/>
      <c r="L23" s="22"/>
      <c r="M23" s="22"/>
      <c r="N23" s="22"/>
    </row>
    <row r="24" spans="11:14">
      <c r="K24" s="22"/>
      <c r="L24" s="22"/>
      <c r="M24" s="22"/>
      <c r="N24" s="22"/>
    </row>
    <row r="25" spans="11:14">
      <c r="K25" s="22"/>
      <c r="L25" s="22"/>
      <c r="M25" s="22"/>
      <c r="N25" s="22"/>
    </row>
    <row r="26" spans="11:14">
      <c r="K26" s="22"/>
      <c r="L26" s="22"/>
      <c r="M26" s="22"/>
      <c r="N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Normal="100" workbookViewId="0">
      <selection activeCell="H6" sqref="H6"/>
    </sheetView>
  </sheetViews>
  <sheetFormatPr defaultRowHeight="15"/>
  <cols>
    <col min="1" max="1" width="30.5703125" customWidth="1"/>
    <col min="2" max="17" width="8.5703125" customWidth="1"/>
    <col min="18" max="18" width="11.42578125" bestFit="1" customWidth="1"/>
  </cols>
  <sheetData>
    <row r="1" spans="1:20" s="25" customForma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0" ht="25.5" customHeight="1">
      <c r="A2" s="82" t="s">
        <v>45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0" ht="24" customHeight="1">
      <c r="A3" s="82"/>
      <c r="B3" s="82"/>
      <c r="C3" s="82" t="s">
        <v>40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2" t="s">
        <v>35</v>
      </c>
      <c r="N3" s="82"/>
      <c r="O3" s="82" t="s">
        <v>36</v>
      </c>
      <c r="P3" s="82"/>
      <c r="Q3" s="82"/>
    </row>
    <row r="4" spans="1:20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82"/>
    </row>
    <row r="5" spans="1:20">
      <c r="A5" s="7" t="s">
        <v>14</v>
      </c>
      <c r="B5" s="11">
        <v>739</v>
      </c>
      <c r="C5" s="11">
        <v>602</v>
      </c>
      <c r="D5" s="18">
        <f>C5/$Q5*100</f>
        <v>75.533249686323714</v>
      </c>
      <c r="E5" s="11">
        <v>50</v>
      </c>
      <c r="F5" s="18">
        <f>E5/$Q5*100</f>
        <v>6.2735257214554583</v>
      </c>
      <c r="G5" s="11">
        <v>37</v>
      </c>
      <c r="H5" s="18">
        <f>G5/$Q5*100</f>
        <v>4.6424090338770387</v>
      </c>
      <c r="I5" s="11">
        <v>79</v>
      </c>
      <c r="J5" s="18">
        <f>I5/$Q5*100</f>
        <v>9.9121706398996245</v>
      </c>
      <c r="K5" s="11">
        <v>20</v>
      </c>
      <c r="L5" s="18">
        <f>K5/$Q5*100</f>
        <v>2.5094102885821834</v>
      </c>
      <c r="M5" s="11">
        <v>5</v>
      </c>
      <c r="N5" s="18">
        <f>M5/$Q5*100</f>
        <v>0.62735257214554585</v>
      </c>
      <c r="O5" s="11">
        <v>4</v>
      </c>
      <c r="P5" s="18">
        <f>O5/$Q5*100</f>
        <v>0.50188205771643657</v>
      </c>
      <c r="Q5" s="11">
        <v>797</v>
      </c>
      <c r="T5" s="20"/>
    </row>
    <row r="6" spans="1:20">
      <c r="A6" s="7" t="s">
        <v>15</v>
      </c>
      <c r="B6" s="11">
        <v>110</v>
      </c>
      <c r="C6" s="11">
        <v>53</v>
      </c>
      <c r="D6" s="18">
        <f>C6/$Q6*100</f>
        <v>31.736526946107784</v>
      </c>
      <c r="E6" s="11">
        <v>21</v>
      </c>
      <c r="F6" s="18">
        <f>E6/$Q6*100</f>
        <v>12.574850299401197</v>
      </c>
      <c r="G6" s="11">
        <v>2</v>
      </c>
      <c r="H6" s="18">
        <f>G6/$Q6*100</f>
        <v>1.1976047904191618</v>
      </c>
      <c r="I6" s="11">
        <v>25</v>
      </c>
      <c r="J6" s="18">
        <f>I6/$Q6*100</f>
        <v>14.97005988023952</v>
      </c>
      <c r="K6" s="11">
        <v>16</v>
      </c>
      <c r="L6" s="18">
        <f>K6/$Q6*100</f>
        <v>9.5808383233532943</v>
      </c>
      <c r="M6" s="11">
        <v>48</v>
      </c>
      <c r="N6" s="18">
        <f>M6/$Q6*100</f>
        <v>28.742514970059879</v>
      </c>
      <c r="O6" s="11">
        <v>2</v>
      </c>
      <c r="P6" s="18">
        <f>O6/$Q6*100</f>
        <v>1.1976047904191618</v>
      </c>
      <c r="Q6" s="11">
        <v>167</v>
      </c>
      <c r="T6" s="20"/>
    </row>
    <row r="7" spans="1:20">
      <c r="A7" s="7" t="s">
        <v>16</v>
      </c>
      <c r="B7" s="11">
        <v>406</v>
      </c>
      <c r="C7" s="11">
        <v>258</v>
      </c>
      <c r="D7" s="18">
        <f t="shared" ref="D7:D12" si="0">C7/$Q7*100</f>
        <v>60.563380281690137</v>
      </c>
      <c r="E7" s="11">
        <v>43</v>
      </c>
      <c r="F7" s="18">
        <f t="shared" ref="F7:F12" si="1">E7/$Q7*100</f>
        <v>10.093896713615024</v>
      </c>
      <c r="G7" s="11">
        <v>75</v>
      </c>
      <c r="H7" s="18">
        <f t="shared" ref="H7:H12" si="2">G7/$Q7*100</f>
        <v>17.6056338028169</v>
      </c>
      <c r="I7" s="11">
        <v>46</v>
      </c>
      <c r="J7" s="18">
        <f t="shared" ref="J7:J12" si="3">I7/$Q7*100</f>
        <v>10.7981220657277</v>
      </c>
      <c r="K7" s="11">
        <v>4</v>
      </c>
      <c r="L7" s="18">
        <f t="shared" ref="L7:L12" si="4">K7/$Q7*100</f>
        <v>0.93896713615023475</v>
      </c>
      <c r="M7" s="11">
        <v>0</v>
      </c>
      <c r="N7" s="18">
        <f t="shared" ref="N7:N12" si="5">M7/$Q7*100</f>
        <v>0</v>
      </c>
      <c r="O7" s="11">
        <v>0</v>
      </c>
      <c r="P7" s="18">
        <f t="shared" ref="P7:P12" si="6">O7/$Q7*100</f>
        <v>0</v>
      </c>
      <c r="Q7" s="11">
        <v>426</v>
      </c>
      <c r="T7" s="20"/>
    </row>
    <row r="8" spans="1:20" ht="25.5">
      <c r="A8" s="7" t="s">
        <v>17</v>
      </c>
      <c r="B8" s="11">
        <v>5576</v>
      </c>
      <c r="C8" s="11">
        <v>4668</v>
      </c>
      <c r="D8" s="18">
        <f t="shared" si="0"/>
        <v>56.609265098229443</v>
      </c>
      <c r="E8" s="11">
        <v>900</v>
      </c>
      <c r="F8" s="18">
        <f t="shared" si="1"/>
        <v>10.914382731021101</v>
      </c>
      <c r="G8" s="11">
        <v>198</v>
      </c>
      <c r="H8" s="18">
        <f t="shared" si="2"/>
        <v>2.4011642008246423</v>
      </c>
      <c r="I8" s="11">
        <v>1678</v>
      </c>
      <c r="J8" s="18">
        <f t="shared" si="3"/>
        <v>20.349260247392674</v>
      </c>
      <c r="K8" s="11">
        <v>377</v>
      </c>
      <c r="L8" s="18">
        <f t="shared" si="4"/>
        <v>4.5719136551055053</v>
      </c>
      <c r="M8" s="11">
        <v>378</v>
      </c>
      <c r="N8" s="18">
        <f t="shared" si="5"/>
        <v>4.5840407470288627</v>
      </c>
      <c r="O8" s="11">
        <v>47</v>
      </c>
      <c r="P8" s="18">
        <f t="shared" si="6"/>
        <v>0.5699733203977686</v>
      </c>
      <c r="Q8" s="11">
        <v>8246</v>
      </c>
      <c r="T8" s="20"/>
    </row>
    <row r="9" spans="1:20">
      <c r="A9" s="7" t="s">
        <v>18</v>
      </c>
      <c r="B9" s="11">
        <v>630</v>
      </c>
      <c r="C9" s="11">
        <v>1018</v>
      </c>
      <c r="D9" s="18">
        <f t="shared" si="0"/>
        <v>39.750097618117927</v>
      </c>
      <c r="E9" s="11">
        <v>67</v>
      </c>
      <c r="F9" s="18">
        <f t="shared" si="1"/>
        <v>2.616165560327997</v>
      </c>
      <c r="G9" s="11">
        <v>84</v>
      </c>
      <c r="H9" s="18">
        <f t="shared" si="2"/>
        <v>3.2799687622022651</v>
      </c>
      <c r="I9" s="11">
        <v>1060</v>
      </c>
      <c r="J9" s="18">
        <f t="shared" si="3"/>
        <v>41.390081999219049</v>
      </c>
      <c r="K9" s="11">
        <v>140</v>
      </c>
      <c r="L9" s="18">
        <f t="shared" si="4"/>
        <v>5.4666146036704406</v>
      </c>
      <c r="M9" s="11">
        <v>173</v>
      </c>
      <c r="N9" s="18">
        <f t="shared" si="5"/>
        <v>6.7551737602499022</v>
      </c>
      <c r="O9" s="11">
        <v>19</v>
      </c>
      <c r="P9" s="18">
        <f t="shared" si="6"/>
        <v>0.74189769621241697</v>
      </c>
      <c r="Q9" s="11">
        <v>2561</v>
      </c>
      <c r="T9" s="20"/>
    </row>
    <row r="10" spans="1:20">
      <c r="A10" s="12" t="s">
        <v>19</v>
      </c>
      <c r="B10" s="11">
        <v>243</v>
      </c>
      <c r="C10" s="11">
        <v>127</v>
      </c>
      <c r="D10" s="18">
        <f t="shared" si="0"/>
        <v>35.47486033519553</v>
      </c>
      <c r="E10" s="11">
        <v>79</v>
      </c>
      <c r="F10" s="18">
        <f t="shared" si="1"/>
        <v>22.067039106145252</v>
      </c>
      <c r="G10" s="11">
        <v>6</v>
      </c>
      <c r="H10" s="18">
        <f t="shared" si="2"/>
        <v>1.6759776536312849</v>
      </c>
      <c r="I10" s="11">
        <v>112</v>
      </c>
      <c r="J10" s="18">
        <f t="shared" si="3"/>
        <v>31.284916201117319</v>
      </c>
      <c r="K10" s="11">
        <v>27</v>
      </c>
      <c r="L10" s="18">
        <f t="shared" si="4"/>
        <v>7.5418994413407825</v>
      </c>
      <c r="M10" s="11">
        <v>7</v>
      </c>
      <c r="N10" s="18">
        <f t="shared" si="5"/>
        <v>1.9553072625698324</v>
      </c>
      <c r="O10" s="11">
        <v>0</v>
      </c>
      <c r="P10" s="18">
        <f t="shared" si="6"/>
        <v>0</v>
      </c>
      <c r="Q10" s="11">
        <v>358</v>
      </c>
      <c r="T10" s="20"/>
    </row>
    <row r="11" spans="1:20">
      <c r="A11" s="12" t="s">
        <v>20</v>
      </c>
      <c r="B11" s="11">
        <v>131</v>
      </c>
      <c r="C11" s="11">
        <v>82</v>
      </c>
      <c r="D11" s="18">
        <f t="shared" si="0"/>
        <v>38.497652582159624</v>
      </c>
      <c r="E11" s="11">
        <v>27</v>
      </c>
      <c r="F11" s="18">
        <f t="shared" si="1"/>
        <v>12.676056338028168</v>
      </c>
      <c r="G11" s="11">
        <v>8</v>
      </c>
      <c r="H11" s="18">
        <f t="shared" si="2"/>
        <v>3.755868544600939</v>
      </c>
      <c r="I11" s="11">
        <v>50</v>
      </c>
      <c r="J11" s="18">
        <f t="shared" si="3"/>
        <v>23.474178403755868</v>
      </c>
      <c r="K11" s="11">
        <v>36</v>
      </c>
      <c r="L11" s="18">
        <f t="shared" si="4"/>
        <v>16.901408450704224</v>
      </c>
      <c r="M11" s="11">
        <v>8</v>
      </c>
      <c r="N11" s="18">
        <f t="shared" si="5"/>
        <v>3.755868544600939</v>
      </c>
      <c r="O11" s="11">
        <v>2</v>
      </c>
      <c r="P11" s="18">
        <f t="shared" si="6"/>
        <v>0.93896713615023475</v>
      </c>
      <c r="Q11" s="11">
        <v>213</v>
      </c>
      <c r="T11" s="20"/>
    </row>
    <row r="12" spans="1:20">
      <c r="A12" s="7" t="s">
        <v>21</v>
      </c>
      <c r="B12" s="11">
        <v>11</v>
      </c>
      <c r="C12" s="11">
        <v>4</v>
      </c>
      <c r="D12" s="18">
        <f t="shared" si="0"/>
        <v>33.333333333333329</v>
      </c>
      <c r="E12" s="11">
        <v>2</v>
      </c>
      <c r="F12" s="18">
        <f t="shared" si="1"/>
        <v>16.666666666666664</v>
      </c>
      <c r="G12" s="11">
        <v>0</v>
      </c>
      <c r="H12" s="18">
        <f t="shared" si="2"/>
        <v>0</v>
      </c>
      <c r="I12" s="11">
        <v>4</v>
      </c>
      <c r="J12" s="18">
        <f t="shared" si="3"/>
        <v>33.333333333333329</v>
      </c>
      <c r="K12" s="11">
        <v>0</v>
      </c>
      <c r="L12" s="18">
        <f t="shared" si="4"/>
        <v>0</v>
      </c>
      <c r="M12" s="11">
        <v>2</v>
      </c>
      <c r="N12" s="18">
        <f t="shared" si="5"/>
        <v>16.666666666666664</v>
      </c>
      <c r="O12" s="11">
        <v>0</v>
      </c>
      <c r="P12" s="18">
        <f t="shared" si="6"/>
        <v>0</v>
      </c>
      <c r="Q12" s="11">
        <v>12</v>
      </c>
      <c r="T12" s="20"/>
    </row>
    <row r="13" spans="1:20">
      <c r="K13" s="21"/>
      <c r="O13" s="21"/>
    </row>
    <row r="14" spans="1:20">
      <c r="K14" s="22"/>
      <c r="L14" s="22"/>
      <c r="O14" s="21"/>
    </row>
    <row r="15" spans="1:20">
      <c r="K15" s="22"/>
      <c r="L15" s="22"/>
      <c r="M15" s="22"/>
      <c r="N15" s="22"/>
    </row>
    <row r="16" spans="1:20">
      <c r="B16" s="21"/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2"/>
      <c r="N16" s="22"/>
      <c r="O16" s="21"/>
      <c r="P16" s="21"/>
      <c r="Q16" s="21"/>
    </row>
    <row r="17" spans="11:14">
      <c r="K17" s="22"/>
      <c r="L17" s="22"/>
      <c r="M17" s="22"/>
      <c r="N17" s="22"/>
    </row>
    <row r="18" spans="11:14">
      <c r="K18" s="22"/>
      <c r="L18" s="22"/>
      <c r="M18" s="22"/>
      <c r="N18" s="22"/>
    </row>
    <row r="19" spans="11:14">
      <c r="K19" s="22"/>
      <c r="L19" s="22"/>
      <c r="M19" s="22"/>
      <c r="N19" s="22"/>
    </row>
    <row r="20" spans="11:14">
      <c r="K20" s="22"/>
      <c r="L20" s="22"/>
      <c r="M20" s="22"/>
      <c r="N20" s="22"/>
    </row>
    <row r="21" spans="11:14">
      <c r="K21" s="22"/>
      <c r="L21" s="22"/>
      <c r="M21" s="22"/>
      <c r="N21" s="22"/>
    </row>
    <row r="22" spans="11:14">
      <c r="K22" s="22"/>
      <c r="L22" s="22"/>
      <c r="M22" s="22"/>
      <c r="N22" s="22"/>
    </row>
    <row r="23" spans="11:14">
      <c r="K23" s="22"/>
      <c r="L23" s="22"/>
      <c r="M23" s="22"/>
      <c r="N23" s="22"/>
    </row>
    <row r="24" spans="11:14">
      <c r="K24" s="22"/>
      <c r="L24" s="22"/>
      <c r="M24" s="22"/>
      <c r="N24" s="22"/>
    </row>
    <row r="25" spans="11:14">
      <c r="K25" s="22"/>
      <c r="L25" s="22"/>
      <c r="M25" s="22"/>
      <c r="N25" s="22"/>
    </row>
    <row r="26" spans="11:14">
      <c r="K26" s="22"/>
      <c r="L26" s="22"/>
      <c r="M26" s="22"/>
      <c r="N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25" right="0.25" top="0.7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Normal="100" workbookViewId="0">
      <selection activeCell="H7" sqref="H6:H7"/>
    </sheetView>
  </sheetViews>
  <sheetFormatPr defaultRowHeight="15"/>
  <cols>
    <col min="1" max="1" width="4.7109375" bestFit="1" customWidth="1"/>
    <col min="2" max="2" width="6.85546875" bestFit="1" customWidth="1"/>
    <col min="3" max="4" width="6.28515625" bestFit="1" customWidth="1"/>
    <col min="5" max="5" width="8" bestFit="1" customWidth="1"/>
    <col min="6" max="6" width="22.28515625" bestFit="1" customWidth="1"/>
    <col min="7" max="7" width="8.7109375" bestFit="1" customWidth="1"/>
    <col min="8" max="8" width="8.28515625" bestFit="1" customWidth="1"/>
    <col min="9" max="9" width="7.5703125" bestFit="1" customWidth="1"/>
    <col min="10" max="10" width="8.85546875" bestFit="1" customWidth="1"/>
    <col min="11" max="11" width="6.42578125" bestFit="1" customWidth="1"/>
    <col min="12" max="12" width="8.140625" bestFit="1" customWidth="1"/>
    <col min="13" max="13" width="20.7109375" customWidth="1"/>
  </cols>
  <sheetData>
    <row r="1" spans="1:1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A2" s="82" t="s">
        <v>47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  <c r="I3" s="82"/>
      <c r="J3" s="82"/>
      <c r="K3" s="82"/>
      <c r="L3" s="82"/>
      <c r="M3" s="82"/>
    </row>
    <row r="4" spans="1:13">
      <c r="A4" s="82"/>
      <c r="B4" s="97" t="s">
        <v>50</v>
      </c>
      <c r="C4" s="97" t="s">
        <v>51</v>
      </c>
      <c r="D4" s="97" t="s">
        <v>52</v>
      </c>
      <c r="E4" s="97"/>
      <c r="F4" s="97" t="s">
        <v>72</v>
      </c>
      <c r="G4" s="97" t="s">
        <v>53</v>
      </c>
      <c r="H4" s="97"/>
      <c r="I4" s="97" t="s">
        <v>54</v>
      </c>
      <c r="J4" s="97"/>
      <c r="K4" s="97"/>
      <c r="L4" s="97"/>
      <c r="M4" s="97" t="s">
        <v>71</v>
      </c>
    </row>
    <row r="5" spans="1:13" ht="63.75">
      <c r="A5" s="82"/>
      <c r="B5" s="97"/>
      <c r="C5" s="97"/>
      <c r="D5" s="17" t="s">
        <v>55</v>
      </c>
      <c r="E5" s="17" t="s">
        <v>56</v>
      </c>
      <c r="F5" s="97"/>
      <c r="G5" s="17" t="s">
        <v>57</v>
      </c>
      <c r="H5" s="17" t="s">
        <v>58</v>
      </c>
      <c r="I5" s="17" t="s">
        <v>59</v>
      </c>
      <c r="J5" s="17" t="s">
        <v>60</v>
      </c>
      <c r="K5" s="17" t="s">
        <v>61</v>
      </c>
      <c r="L5" s="17" t="s">
        <v>62</v>
      </c>
      <c r="M5" s="97"/>
    </row>
    <row r="6" spans="1:13">
      <c r="A6" s="26" t="s">
        <v>63</v>
      </c>
      <c r="B6" s="11">
        <v>1936</v>
      </c>
      <c r="C6" s="11">
        <v>2150</v>
      </c>
      <c r="D6" s="11">
        <v>2</v>
      </c>
      <c r="E6" s="11">
        <v>1</v>
      </c>
      <c r="F6" s="11">
        <v>651</v>
      </c>
      <c r="G6" s="11">
        <v>1134</v>
      </c>
      <c r="H6" s="11">
        <v>316</v>
      </c>
      <c r="I6" s="11">
        <v>1</v>
      </c>
      <c r="J6" s="11">
        <v>0</v>
      </c>
      <c r="K6" s="11">
        <v>6</v>
      </c>
      <c r="L6" s="11">
        <v>0</v>
      </c>
      <c r="M6" s="11">
        <v>0</v>
      </c>
    </row>
    <row r="7" spans="1:13">
      <c r="A7" s="26" t="s">
        <v>64</v>
      </c>
      <c r="B7" s="11">
        <v>957</v>
      </c>
      <c r="C7" s="11">
        <v>985</v>
      </c>
      <c r="D7" s="11">
        <v>0</v>
      </c>
      <c r="E7" s="11">
        <v>2</v>
      </c>
      <c r="F7" s="11">
        <v>615</v>
      </c>
      <c r="G7" s="11">
        <v>222</v>
      </c>
      <c r="H7" s="11">
        <v>144</v>
      </c>
      <c r="I7" s="11">
        <v>1</v>
      </c>
      <c r="J7" s="11">
        <v>0</v>
      </c>
      <c r="K7" s="11">
        <v>0</v>
      </c>
      <c r="L7" s="11">
        <v>0</v>
      </c>
      <c r="M7" s="11">
        <v>0</v>
      </c>
    </row>
    <row r="8" spans="1:13">
      <c r="A8" s="26" t="s">
        <v>65</v>
      </c>
      <c r="B8" s="11">
        <v>401</v>
      </c>
      <c r="C8" s="11">
        <v>418</v>
      </c>
      <c r="D8" s="11">
        <v>4</v>
      </c>
      <c r="E8" s="11">
        <v>3</v>
      </c>
      <c r="F8" s="11">
        <v>213</v>
      </c>
      <c r="G8" s="11">
        <v>180</v>
      </c>
      <c r="H8" s="11">
        <v>17</v>
      </c>
      <c r="I8" s="11">
        <v>0</v>
      </c>
      <c r="J8" s="11">
        <v>0</v>
      </c>
      <c r="K8" s="11">
        <v>0</v>
      </c>
      <c r="L8" s="11">
        <v>0</v>
      </c>
      <c r="M8" s="11">
        <v>1</v>
      </c>
    </row>
    <row r="9" spans="1:13">
      <c r="A9" s="26" t="s">
        <v>66</v>
      </c>
      <c r="B9" s="11">
        <v>807</v>
      </c>
      <c r="C9" s="11">
        <v>834</v>
      </c>
      <c r="D9" s="11">
        <v>1</v>
      </c>
      <c r="E9" s="11">
        <v>0</v>
      </c>
      <c r="F9" s="11">
        <v>586</v>
      </c>
      <c r="G9" s="11">
        <v>241</v>
      </c>
      <c r="H9" s="11">
        <v>5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</row>
    <row r="10" spans="1:13">
      <c r="A10" s="26" t="s">
        <v>67</v>
      </c>
      <c r="B10" s="11">
        <v>603</v>
      </c>
      <c r="C10" s="11">
        <v>644</v>
      </c>
      <c r="D10" s="11">
        <v>7</v>
      </c>
      <c r="E10" s="11">
        <v>1</v>
      </c>
      <c r="F10" s="11">
        <v>218</v>
      </c>
      <c r="G10" s="11">
        <v>367</v>
      </c>
      <c r="H10" s="11">
        <v>51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</row>
    <row r="11" spans="1:13">
      <c r="A11" s="26" t="s">
        <v>68</v>
      </c>
      <c r="B11" s="11">
        <v>567</v>
      </c>
      <c r="C11" s="11">
        <v>660</v>
      </c>
      <c r="D11" s="11">
        <v>0</v>
      </c>
      <c r="E11" s="11">
        <v>0</v>
      </c>
      <c r="F11" s="11">
        <v>316</v>
      </c>
      <c r="G11" s="11">
        <v>314</v>
      </c>
      <c r="H11" s="11">
        <v>22</v>
      </c>
      <c r="I11" s="11">
        <v>3</v>
      </c>
      <c r="J11" s="11">
        <v>0</v>
      </c>
      <c r="K11" s="11">
        <v>4</v>
      </c>
      <c r="L11" s="11">
        <v>0</v>
      </c>
      <c r="M11" s="11">
        <v>0</v>
      </c>
    </row>
    <row r="12" spans="1:13">
      <c r="A12" s="26" t="s">
        <v>69</v>
      </c>
      <c r="B12" s="11">
        <v>464</v>
      </c>
      <c r="C12" s="11">
        <v>838</v>
      </c>
      <c r="D12" s="11">
        <v>1</v>
      </c>
      <c r="E12" s="11">
        <v>341</v>
      </c>
      <c r="F12" s="11">
        <v>179</v>
      </c>
      <c r="G12" s="11">
        <v>284</v>
      </c>
      <c r="H12" s="11">
        <v>31</v>
      </c>
      <c r="I12" s="11">
        <v>1</v>
      </c>
      <c r="J12" s="11">
        <v>0</v>
      </c>
      <c r="K12" s="11">
        <v>0</v>
      </c>
      <c r="L12" s="11">
        <v>0</v>
      </c>
      <c r="M12" s="11">
        <v>0</v>
      </c>
    </row>
    <row r="13" spans="1:13">
      <c r="A13" s="26" t="s">
        <v>70</v>
      </c>
      <c r="B13" s="11">
        <v>739</v>
      </c>
      <c r="C13" s="11">
        <v>797</v>
      </c>
      <c r="D13" s="11">
        <v>14</v>
      </c>
      <c r="E13" s="11">
        <v>1</v>
      </c>
      <c r="F13" s="11">
        <v>460</v>
      </c>
      <c r="G13" s="11">
        <v>229</v>
      </c>
      <c r="H13" s="11">
        <v>88</v>
      </c>
      <c r="I13" s="11">
        <v>0</v>
      </c>
      <c r="J13" s="11">
        <v>0</v>
      </c>
      <c r="K13" s="11">
        <v>2</v>
      </c>
      <c r="L13" s="11">
        <v>0</v>
      </c>
      <c r="M13" s="11">
        <v>1</v>
      </c>
    </row>
    <row r="14" spans="1:13">
      <c r="A14" s="13" t="s">
        <v>4</v>
      </c>
      <c r="B14" s="27">
        <f>SUM(B6:B13)</f>
        <v>6474</v>
      </c>
      <c r="C14" s="28">
        <f>SUM(C6:C13)</f>
        <v>7326</v>
      </c>
      <c r="D14" s="28">
        <f t="shared" ref="D14:M14" si="0">SUM(D6:D13)</f>
        <v>29</v>
      </c>
      <c r="E14" s="28">
        <f t="shared" si="0"/>
        <v>349</v>
      </c>
      <c r="F14" s="28">
        <f t="shared" si="0"/>
        <v>3238</v>
      </c>
      <c r="G14" s="28">
        <f t="shared" si="0"/>
        <v>2971</v>
      </c>
      <c r="H14" s="28">
        <f t="shared" si="0"/>
        <v>674</v>
      </c>
      <c r="I14" s="28">
        <f t="shared" si="0"/>
        <v>6</v>
      </c>
      <c r="J14" s="28">
        <f t="shared" si="0"/>
        <v>0</v>
      </c>
      <c r="K14" s="28">
        <f t="shared" si="0"/>
        <v>12</v>
      </c>
      <c r="L14" s="28">
        <f t="shared" si="0"/>
        <v>0</v>
      </c>
      <c r="M14" s="28">
        <f t="shared" si="0"/>
        <v>2</v>
      </c>
    </row>
  </sheetData>
  <mergeCells count="12">
    <mergeCell ref="I4:L4"/>
    <mergeCell ref="M4:M5"/>
    <mergeCell ref="A1:M1"/>
    <mergeCell ref="A2:M2"/>
    <mergeCell ref="A3:A5"/>
    <mergeCell ref="B3:C3"/>
    <mergeCell ref="D3:M3"/>
    <mergeCell ref="B4:B5"/>
    <mergeCell ref="C4:C5"/>
    <mergeCell ref="D4:E4"/>
    <mergeCell ref="F4:F5"/>
    <mergeCell ref="G4:H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zoomScaleNormal="100" workbookViewId="0">
      <selection activeCell="K20" sqref="K20"/>
    </sheetView>
  </sheetViews>
  <sheetFormatPr defaultRowHeight="15"/>
  <cols>
    <col min="1" max="1" width="5.42578125" customWidth="1"/>
    <col min="2" max="12" width="8.5703125" customWidth="1"/>
    <col min="13" max="13" width="10.42578125" customWidth="1"/>
    <col min="14" max="18" width="8.5703125" customWidth="1"/>
  </cols>
  <sheetData>
    <row r="1" spans="1:35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35">
      <c r="A2" s="82" t="s">
        <v>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35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</row>
    <row r="4" spans="1:35">
      <c r="A4" s="82"/>
      <c r="B4" s="97" t="s">
        <v>50</v>
      </c>
      <c r="C4" s="97" t="s">
        <v>51</v>
      </c>
      <c r="D4" s="97" t="s">
        <v>74</v>
      </c>
      <c r="E4" s="97"/>
      <c r="F4" s="97"/>
      <c r="G4" s="97" t="s">
        <v>75</v>
      </c>
      <c r="H4" s="97" t="s">
        <v>76</v>
      </c>
      <c r="I4" s="97"/>
      <c r="J4" s="97" t="s">
        <v>77</v>
      </c>
      <c r="K4" s="97"/>
      <c r="L4" s="97"/>
      <c r="M4" s="97"/>
      <c r="N4" s="97" t="s">
        <v>78</v>
      </c>
      <c r="O4" s="97"/>
      <c r="P4" s="97"/>
      <c r="Q4" s="97"/>
      <c r="R4" s="97"/>
      <c r="S4" s="31"/>
      <c r="T4" s="31"/>
      <c r="U4" s="31"/>
      <c r="W4" s="31"/>
      <c r="Y4" s="31"/>
      <c r="Z4" s="31"/>
      <c r="AA4" s="31"/>
      <c r="AB4" s="31"/>
      <c r="AC4" s="31"/>
      <c r="AD4" s="31"/>
      <c r="AE4" s="31"/>
      <c r="AF4" s="30"/>
    </row>
    <row r="5" spans="1:35">
      <c r="A5" s="82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 t="s">
        <v>79</v>
      </c>
      <c r="O5" s="97" t="s">
        <v>80</v>
      </c>
      <c r="P5" s="97"/>
      <c r="Q5" s="97"/>
      <c r="R5" s="97"/>
      <c r="S5" s="31"/>
      <c r="T5" s="31"/>
      <c r="U5" s="31"/>
      <c r="W5" s="31"/>
      <c r="Y5" s="31"/>
      <c r="Z5" s="31"/>
      <c r="AA5" s="31"/>
      <c r="AB5" s="31"/>
      <c r="AC5" s="31"/>
      <c r="AD5" s="31"/>
      <c r="AE5" s="31"/>
      <c r="AF5" s="30"/>
    </row>
    <row r="6" spans="1:35">
      <c r="A6" s="82"/>
      <c r="B6" s="97"/>
      <c r="C6" s="97"/>
      <c r="D6" s="97" t="s">
        <v>81</v>
      </c>
      <c r="E6" s="97" t="s">
        <v>82</v>
      </c>
      <c r="F6" s="97" t="s">
        <v>83</v>
      </c>
      <c r="G6" s="97"/>
      <c r="H6" s="97"/>
      <c r="I6" s="97"/>
      <c r="J6" s="97" t="s">
        <v>79</v>
      </c>
      <c r="K6" s="97" t="s">
        <v>80</v>
      </c>
      <c r="L6" s="97"/>
      <c r="M6" s="97"/>
      <c r="N6" s="97"/>
      <c r="O6" s="97" t="s">
        <v>84</v>
      </c>
      <c r="P6" s="98" t="s">
        <v>85</v>
      </c>
      <c r="Q6" s="98"/>
      <c r="R6" s="98"/>
      <c r="S6" s="31"/>
      <c r="U6" s="31"/>
      <c r="V6" s="31"/>
      <c r="W6" s="31"/>
      <c r="Y6" s="31"/>
      <c r="AA6" s="31"/>
      <c r="AC6" s="31"/>
      <c r="AD6" s="31"/>
      <c r="AE6" s="31"/>
      <c r="AF6" s="30"/>
    </row>
    <row r="7" spans="1:35" ht="38.25">
      <c r="A7" s="82"/>
      <c r="B7" s="97"/>
      <c r="C7" s="97"/>
      <c r="D7" s="97"/>
      <c r="E7" s="97"/>
      <c r="F7" s="97"/>
      <c r="G7" s="97"/>
      <c r="H7" s="17" t="s">
        <v>86</v>
      </c>
      <c r="I7" s="17" t="s">
        <v>87</v>
      </c>
      <c r="J7" s="97"/>
      <c r="K7" s="17" t="s">
        <v>88</v>
      </c>
      <c r="L7" s="17" t="s">
        <v>89</v>
      </c>
      <c r="M7" s="17" t="s">
        <v>90</v>
      </c>
      <c r="N7" s="97"/>
      <c r="O7" s="97"/>
      <c r="P7" s="17" t="s">
        <v>91</v>
      </c>
      <c r="Q7" s="17" t="s">
        <v>92</v>
      </c>
      <c r="R7" s="17" t="s">
        <v>93</v>
      </c>
      <c r="S7" s="31"/>
      <c r="T7" s="31"/>
      <c r="U7" s="31"/>
      <c r="V7" s="31"/>
      <c r="W7" s="31"/>
      <c r="X7" s="31"/>
      <c r="Y7" s="31"/>
      <c r="Z7" s="31"/>
      <c r="AA7" s="31"/>
      <c r="AC7" s="31"/>
      <c r="AE7" s="31"/>
      <c r="AF7" s="30"/>
    </row>
    <row r="8" spans="1:35">
      <c r="A8" s="26" t="s">
        <v>63</v>
      </c>
      <c r="B8" s="11">
        <v>181</v>
      </c>
      <c r="C8" s="11">
        <v>194</v>
      </c>
      <c r="D8" s="11">
        <v>15</v>
      </c>
      <c r="E8" s="11">
        <v>2</v>
      </c>
      <c r="F8" s="11">
        <v>5</v>
      </c>
      <c r="G8" s="11">
        <v>1</v>
      </c>
      <c r="H8" s="11">
        <v>12</v>
      </c>
      <c r="I8" s="11">
        <v>4</v>
      </c>
      <c r="J8" s="11">
        <v>83</v>
      </c>
      <c r="K8" s="11">
        <v>31</v>
      </c>
      <c r="L8" s="11">
        <v>1</v>
      </c>
      <c r="M8" s="11">
        <v>7</v>
      </c>
      <c r="N8" s="11">
        <v>27</v>
      </c>
      <c r="O8" s="11">
        <v>13</v>
      </c>
      <c r="P8" s="11">
        <v>0</v>
      </c>
      <c r="Q8" s="11">
        <v>2</v>
      </c>
      <c r="R8" s="11">
        <v>1</v>
      </c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>
      <c r="A9" s="26" t="s">
        <v>64</v>
      </c>
      <c r="B9" s="11">
        <v>47</v>
      </c>
      <c r="C9" s="11">
        <v>60</v>
      </c>
      <c r="D9" s="11">
        <v>1</v>
      </c>
      <c r="E9" s="11">
        <v>0</v>
      </c>
      <c r="F9" s="11">
        <v>0</v>
      </c>
      <c r="G9" s="11">
        <v>0</v>
      </c>
      <c r="H9" s="11">
        <v>3</v>
      </c>
      <c r="I9" s="11">
        <v>0</v>
      </c>
      <c r="J9" s="11">
        <v>23</v>
      </c>
      <c r="K9" s="11">
        <v>11</v>
      </c>
      <c r="L9" s="11">
        <v>0</v>
      </c>
      <c r="M9" s="11">
        <v>1</v>
      </c>
      <c r="N9" s="11">
        <v>16</v>
      </c>
      <c r="O9" s="11">
        <v>14</v>
      </c>
      <c r="P9" s="11">
        <v>0</v>
      </c>
      <c r="Q9" s="11">
        <v>0</v>
      </c>
      <c r="R9" s="11">
        <v>0</v>
      </c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>
      <c r="A10" s="26" t="s">
        <v>65</v>
      </c>
      <c r="B10" s="11">
        <v>24</v>
      </c>
      <c r="C10" s="11">
        <v>26</v>
      </c>
      <c r="D10" s="11">
        <v>7</v>
      </c>
      <c r="E10" s="11">
        <v>0</v>
      </c>
      <c r="F10" s="11">
        <v>5</v>
      </c>
      <c r="G10" s="11">
        <v>0</v>
      </c>
      <c r="H10" s="11">
        <v>0</v>
      </c>
      <c r="I10" s="11">
        <v>0</v>
      </c>
      <c r="J10" s="11">
        <v>4</v>
      </c>
      <c r="K10" s="11">
        <v>2</v>
      </c>
      <c r="L10" s="11">
        <v>0</v>
      </c>
      <c r="M10" s="11">
        <v>0</v>
      </c>
      <c r="N10" s="11">
        <v>4</v>
      </c>
      <c r="O10" s="11">
        <v>2</v>
      </c>
      <c r="P10" s="11">
        <v>0</v>
      </c>
      <c r="Q10" s="11">
        <v>1</v>
      </c>
      <c r="R10" s="11">
        <v>0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>
      <c r="A11" s="26" t="s">
        <v>66</v>
      </c>
      <c r="B11" s="11">
        <v>33</v>
      </c>
      <c r="C11" s="11">
        <v>37</v>
      </c>
      <c r="D11" s="11">
        <v>2</v>
      </c>
      <c r="E11" s="11">
        <v>1</v>
      </c>
      <c r="F11" s="11">
        <v>2</v>
      </c>
      <c r="G11" s="11">
        <v>0</v>
      </c>
      <c r="H11" s="11">
        <v>1</v>
      </c>
      <c r="I11" s="11">
        <v>2</v>
      </c>
      <c r="J11" s="11">
        <v>16</v>
      </c>
      <c r="K11" s="11">
        <v>8</v>
      </c>
      <c r="L11" s="11">
        <v>0</v>
      </c>
      <c r="M11" s="11">
        <v>1</v>
      </c>
      <c r="N11" s="11">
        <v>7</v>
      </c>
      <c r="O11" s="11">
        <v>4</v>
      </c>
      <c r="P11" s="11">
        <v>0</v>
      </c>
      <c r="Q11" s="11">
        <v>1</v>
      </c>
      <c r="R11" s="11">
        <v>0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>
      <c r="A12" s="26" t="s">
        <v>67</v>
      </c>
      <c r="B12" s="11">
        <v>19</v>
      </c>
      <c r="C12" s="11">
        <v>19</v>
      </c>
      <c r="D12" s="11">
        <v>1</v>
      </c>
      <c r="E12" s="11">
        <v>0</v>
      </c>
      <c r="F12" s="11">
        <v>1</v>
      </c>
      <c r="G12" s="11">
        <v>0</v>
      </c>
      <c r="H12" s="11">
        <v>1</v>
      </c>
      <c r="I12" s="11">
        <v>0</v>
      </c>
      <c r="J12" s="11">
        <v>9</v>
      </c>
      <c r="K12" s="11">
        <v>6</v>
      </c>
      <c r="L12" s="11">
        <v>0</v>
      </c>
      <c r="M12" s="11">
        <v>0</v>
      </c>
      <c r="N12" s="11">
        <v>5</v>
      </c>
      <c r="O12" s="11">
        <v>3</v>
      </c>
      <c r="P12" s="11">
        <v>0</v>
      </c>
      <c r="Q12" s="11">
        <v>1</v>
      </c>
      <c r="R12" s="11">
        <v>0</v>
      </c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>
      <c r="A13" s="26" t="s">
        <v>68</v>
      </c>
      <c r="B13" s="11">
        <v>44</v>
      </c>
      <c r="C13" s="11">
        <v>45</v>
      </c>
      <c r="D13" s="11">
        <v>3</v>
      </c>
      <c r="E13" s="11">
        <v>0</v>
      </c>
      <c r="F13" s="11">
        <v>2</v>
      </c>
      <c r="G13" s="11">
        <v>1</v>
      </c>
      <c r="H13" s="11">
        <v>0</v>
      </c>
      <c r="I13" s="11">
        <v>1</v>
      </c>
      <c r="J13" s="11">
        <v>9</v>
      </c>
      <c r="K13" s="11">
        <v>5</v>
      </c>
      <c r="L13" s="11">
        <v>0</v>
      </c>
      <c r="M13" s="11">
        <v>0</v>
      </c>
      <c r="N13" s="11">
        <v>15</v>
      </c>
      <c r="O13" s="11">
        <v>11</v>
      </c>
      <c r="P13" s="11">
        <v>0</v>
      </c>
      <c r="Q13" s="11">
        <v>2</v>
      </c>
      <c r="R13" s="11">
        <v>0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>
      <c r="A14" s="26" t="s">
        <v>69</v>
      </c>
      <c r="B14" s="11">
        <v>65</v>
      </c>
      <c r="C14" s="11">
        <v>77</v>
      </c>
      <c r="D14" s="11">
        <v>2</v>
      </c>
      <c r="E14" s="11">
        <v>1</v>
      </c>
      <c r="F14" s="11">
        <v>0</v>
      </c>
      <c r="G14" s="11">
        <v>1</v>
      </c>
      <c r="H14" s="11">
        <v>4</v>
      </c>
      <c r="I14" s="11">
        <v>2</v>
      </c>
      <c r="J14" s="11">
        <v>30</v>
      </c>
      <c r="K14" s="11">
        <v>15</v>
      </c>
      <c r="L14" s="11">
        <v>0</v>
      </c>
      <c r="M14" s="11">
        <v>3</v>
      </c>
      <c r="N14" s="11">
        <v>11</v>
      </c>
      <c r="O14" s="11">
        <v>7</v>
      </c>
      <c r="P14" s="11">
        <v>1</v>
      </c>
      <c r="Q14" s="11">
        <v>2</v>
      </c>
      <c r="R14" s="11">
        <v>0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>
      <c r="A15" s="26" t="s">
        <v>70</v>
      </c>
      <c r="B15" s="11">
        <v>110</v>
      </c>
      <c r="C15" s="11">
        <v>167</v>
      </c>
      <c r="D15" s="11">
        <v>8</v>
      </c>
      <c r="E15" s="11">
        <v>5</v>
      </c>
      <c r="F15" s="11">
        <v>2</v>
      </c>
      <c r="G15" s="11">
        <v>2</v>
      </c>
      <c r="H15" s="11">
        <v>4</v>
      </c>
      <c r="I15" s="11">
        <v>1</v>
      </c>
      <c r="J15" s="11">
        <v>91</v>
      </c>
      <c r="K15" s="11">
        <v>60</v>
      </c>
      <c r="L15" s="11">
        <v>0</v>
      </c>
      <c r="M15" s="11">
        <v>1</v>
      </c>
      <c r="N15" s="11">
        <v>20</v>
      </c>
      <c r="O15" s="11">
        <v>14</v>
      </c>
      <c r="P15" s="11">
        <v>4</v>
      </c>
      <c r="Q15" s="11">
        <v>2</v>
      </c>
      <c r="R15" s="11">
        <v>0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>
      <c r="A16" s="13" t="s">
        <v>4</v>
      </c>
      <c r="B16" s="28">
        <f>SUM(B8:B15)</f>
        <v>523</v>
      </c>
      <c r="C16" s="28">
        <f t="shared" ref="C16:R16" si="0">SUM(C8:C15)</f>
        <v>625</v>
      </c>
      <c r="D16" s="28">
        <f t="shared" si="0"/>
        <v>39</v>
      </c>
      <c r="E16" s="28">
        <f t="shared" si="0"/>
        <v>9</v>
      </c>
      <c r="F16" s="28">
        <f t="shared" si="0"/>
        <v>17</v>
      </c>
      <c r="G16" s="28">
        <f t="shared" si="0"/>
        <v>5</v>
      </c>
      <c r="H16" s="28">
        <f t="shared" si="0"/>
        <v>25</v>
      </c>
      <c r="I16" s="28">
        <f t="shared" si="0"/>
        <v>10</v>
      </c>
      <c r="J16" s="28">
        <f t="shared" si="0"/>
        <v>265</v>
      </c>
      <c r="K16" s="28">
        <f t="shared" si="0"/>
        <v>138</v>
      </c>
      <c r="L16" s="28">
        <f t="shared" si="0"/>
        <v>1</v>
      </c>
      <c r="M16" s="28">
        <f t="shared" si="0"/>
        <v>13</v>
      </c>
      <c r="N16" s="28">
        <f t="shared" si="0"/>
        <v>105</v>
      </c>
      <c r="O16" s="28">
        <f t="shared" si="0"/>
        <v>68</v>
      </c>
      <c r="P16" s="28">
        <f t="shared" si="0"/>
        <v>5</v>
      </c>
      <c r="Q16" s="28">
        <f t="shared" si="0"/>
        <v>11</v>
      </c>
      <c r="R16" s="28">
        <f t="shared" si="0"/>
        <v>1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1:22">
      <c r="K17" s="33"/>
      <c r="S17" s="32"/>
      <c r="U17" s="31"/>
      <c r="V17" s="31"/>
    </row>
    <row r="18" spans="11:22">
      <c r="U18" s="31"/>
      <c r="V18" s="31"/>
    </row>
    <row r="19" spans="11:22">
      <c r="V19" s="31"/>
    </row>
    <row r="20" spans="11:22">
      <c r="V20" s="31"/>
    </row>
  </sheetData>
  <mergeCells count="21">
    <mergeCell ref="A1:R1"/>
    <mergeCell ref="A2:R2"/>
    <mergeCell ref="A3:A7"/>
    <mergeCell ref="B3:C3"/>
    <mergeCell ref="D3:R3"/>
    <mergeCell ref="B4:B7"/>
    <mergeCell ref="C4:C7"/>
    <mergeCell ref="D4:F5"/>
    <mergeCell ref="G4:G7"/>
    <mergeCell ref="H4:I6"/>
    <mergeCell ref="D6:D7"/>
    <mergeCell ref="E6:E7"/>
    <mergeCell ref="F6:F7"/>
    <mergeCell ref="J6:J7"/>
    <mergeCell ref="K6:M6"/>
    <mergeCell ref="P6:R6"/>
    <mergeCell ref="J4:M5"/>
    <mergeCell ref="N4:R4"/>
    <mergeCell ref="N5:N7"/>
    <mergeCell ref="O5:R5"/>
    <mergeCell ref="O6:O7"/>
  </mergeCells>
  <pageMargins left="0.7" right="0.7" top="0.75" bottom="0.75" header="0.3" footer="0.3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Normal="100" workbookViewId="0">
      <selection activeCell="G10" sqref="G10"/>
    </sheetView>
  </sheetViews>
  <sheetFormatPr defaultColWidth="11.28515625" defaultRowHeight="15"/>
  <sheetData>
    <row r="1" spans="1:11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82" t="s">
        <v>94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  <c r="I3" s="82"/>
      <c r="J3" s="82"/>
      <c r="K3" s="82"/>
    </row>
    <row r="4" spans="1:11">
      <c r="A4" s="82"/>
      <c r="B4" s="97" t="s">
        <v>50</v>
      </c>
      <c r="C4" s="97" t="s">
        <v>51</v>
      </c>
      <c r="D4" s="97" t="s">
        <v>95</v>
      </c>
      <c r="E4" s="97" t="s">
        <v>96</v>
      </c>
      <c r="F4" s="97" t="s">
        <v>97</v>
      </c>
      <c r="G4" s="97" t="s">
        <v>98</v>
      </c>
      <c r="H4" s="97"/>
      <c r="I4" s="97"/>
      <c r="J4" s="97"/>
      <c r="K4" s="97"/>
    </row>
    <row r="5" spans="1:11" ht="31.5" customHeight="1">
      <c r="A5" s="82"/>
      <c r="B5" s="97"/>
      <c r="C5" s="97"/>
      <c r="D5" s="97"/>
      <c r="E5" s="97"/>
      <c r="F5" s="97"/>
      <c r="G5" s="97" t="s">
        <v>79</v>
      </c>
      <c r="H5" s="97" t="s">
        <v>80</v>
      </c>
      <c r="I5" s="97"/>
      <c r="J5" s="97"/>
      <c r="K5" s="97"/>
    </row>
    <row r="6" spans="1:11" ht="69" customHeight="1">
      <c r="A6" s="82"/>
      <c r="B6" s="97"/>
      <c r="C6" s="97"/>
      <c r="D6" s="97"/>
      <c r="E6" s="97"/>
      <c r="F6" s="97"/>
      <c r="G6" s="97"/>
      <c r="H6" s="17" t="s">
        <v>99</v>
      </c>
      <c r="I6" s="17" t="s">
        <v>100</v>
      </c>
      <c r="J6" s="17" t="s">
        <v>101</v>
      </c>
      <c r="K6" s="17" t="s">
        <v>102</v>
      </c>
    </row>
    <row r="7" spans="1:11">
      <c r="A7" s="26" t="s">
        <v>63</v>
      </c>
      <c r="B7" s="11">
        <v>299</v>
      </c>
      <c r="C7" s="11">
        <v>312</v>
      </c>
      <c r="D7" s="11">
        <v>9</v>
      </c>
      <c r="E7" s="11">
        <v>5</v>
      </c>
      <c r="F7" s="11">
        <v>7</v>
      </c>
      <c r="G7" s="11">
        <v>291</v>
      </c>
      <c r="H7" s="11">
        <v>130</v>
      </c>
      <c r="I7" s="11">
        <v>10</v>
      </c>
      <c r="J7" s="11">
        <v>0</v>
      </c>
      <c r="K7" s="11">
        <v>151</v>
      </c>
    </row>
    <row r="8" spans="1:11">
      <c r="A8" s="26" t="s">
        <v>64</v>
      </c>
      <c r="B8" s="11">
        <v>278</v>
      </c>
      <c r="C8" s="11">
        <v>295</v>
      </c>
      <c r="D8" s="11">
        <v>3</v>
      </c>
      <c r="E8" s="11">
        <v>3</v>
      </c>
      <c r="F8" s="11">
        <v>1</v>
      </c>
      <c r="G8" s="11">
        <v>288</v>
      </c>
      <c r="H8" s="11">
        <v>96</v>
      </c>
      <c r="I8" s="11">
        <v>7</v>
      </c>
      <c r="J8" s="11">
        <v>0</v>
      </c>
      <c r="K8" s="11">
        <v>185</v>
      </c>
    </row>
    <row r="9" spans="1:11">
      <c r="A9" s="26" t="s">
        <v>65</v>
      </c>
      <c r="B9" s="11">
        <v>251</v>
      </c>
      <c r="C9" s="11">
        <v>267</v>
      </c>
      <c r="D9" s="11">
        <v>13</v>
      </c>
      <c r="E9" s="11">
        <v>3</v>
      </c>
      <c r="F9" s="11">
        <v>2</v>
      </c>
      <c r="G9" s="11">
        <v>249</v>
      </c>
      <c r="H9" s="11">
        <v>97</v>
      </c>
      <c r="I9" s="11">
        <v>7</v>
      </c>
      <c r="J9" s="11">
        <v>0</v>
      </c>
      <c r="K9" s="11">
        <v>145</v>
      </c>
    </row>
    <row r="10" spans="1:11">
      <c r="A10" s="26" t="s">
        <v>66</v>
      </c>
      <c r="B10" s="11">
        <v>276</v>
      </c>
      <c r="C10" s="11">
        <v>282</v>
      </c>
      <c r="D10" s="11">
        <v>9</v>
      </c>
      <c r="E10" s="11">
        <v>7</v>
      </c>
      <c r="F10" s="11">
        <v>2</v>
      </c>
      <c r="G10" s="11">
        <v>264</v>
      </c>
      <c r="H10" s="11">
        <v>115</v>
      </c>
      <c r="I10" s="11">
        <v>1</v>
      </c>
      <c r="J10" s="11">
        <v>0</v>
      </c>
      <c r="K10" s="11">
        <v>148</v>
      </c>
    </row>
    <row r="11" spans="1:11">
      <c r="A11" s="26" t="s">
        <v>67</v>
      </c>
      <c r="B11" s="11">
        <v>266</v>
      </c>
      <c r="C11" s="11">
        <v>279</v>
      </c>
      <c r="D11" s="11">
        <v>15</v>
      </c>
      <c r="E11" s="11">
        <v>9</v>
      </c>
      <c r="F11" s="11">
        <v>9</v>
      </c>
      <c r="G11" s="11">
        <v>246</v>
      </c>
      <c r="H11" s="11">
        <v>112</v>
      </c>
      <c r="I11" s="11">
        <v>3</v>
      </c>
      <c r="J11" s="11">
        <v>0</v>
      </c>
      <c r="K11" s="11">
        <v>131</v>
      </c>
    </row>
    <row r="12" spans="1:11">
      <c r="A12" s="26" t="s">
        <v>68</v>
      </c>
      <c r="B12" s="11">
        <v>299</v>
      </c>
      <c r="C12" s="11">
        <v>320</v>
      </c>
      <c r="D12" s="11">
        <v>15</v>
      </c>
      <c r="E12" s="11">
        <v>4</v>
      </c>
      <c r="F12" s="11">
        <v>1</v>
      </c>
      <c r="G12" s="11">
        <v>300</v>
      </c>
      <c r="H12" s="11">
        <v>107</v>
      </c>
      <c r="I12" s="11">
        <v>2</v>
      </c>
      <c r="J12" s="11">
        <v>1</v>
      </c>
      <c r="K12" s="11">
        <v>190</v>
      </c>
    </row>
    <row r="13" spans="1:11">
      <c r="A13" s="26" t="s">
        <v>69</v>
      </c>
      <c r="B13" s="11">
        <v>319</v>
      </c>
      <c r="C13" s="11">
        <v>337</v>
      </c>
      <c r="D13" s="11">
        <v>63</v>
      </c>
      <c r="E13" s="11">
        <v>4</v>
      </c>
      <c r="F13" s="11">
        <v>3</v>
      </c>
      <c r="G13" s="11">
        <v>267</v>
      </c>
      <c r="H13" s="11">
        <v>120</v>
      </c>
      <c r="I13" s="11">
        <v>7</v>
      </c>
      <c r="J13" s="11">
        <v>0</v>
      </c>
      <c r="K13" s="11">
        <v>140</v>
      </c>
    </row>
    <row r="14" spans="1:11">
      <c r="A14" s="26" t="s">
        <v>70</v>
      </c>
      <c r="B14" s="11">
        <v>406</v>
      </c>
      <c r="C14" s="11">
        <v>426</v>
      </c>
      <c r="D14" s="11">
        <v>39</v>
      </c>
      <c r="E14" s="11">
        <v>8</v>
      </c>
      <c r="F14" s="11">
        <v>7</v>
      </c>
      <c r="G14" s="11">
        <v>370</v>
      </c>
      <c r="H14" s="11">
        <v>170</v>
      </c>
      <c r="I14" s="11">
        <v>3</v>
      </c>
      <c r="J14" s="11">
        <v>1</v>
      </c>
      <c r="K14" s="11">
        <v>196</v>
      </c>
    </row>
    <row r="15" spans="1:11">
      <c r="A15" s="13" t="s">
        <v>4</v>
      </c>
      <c r="B15" s="28">
        <f>SUM(B7:B14)</f>
        <v>2394</v>
      </c>
      <c r="C15" s="28">
        <f t="shared" ref="C15:K15" si="0">SUM(C7:C14)</f>
        <v>2518</v>
      </c>
      <c r="D15" s="28">
        <f t="shared" si="0"/>
        <v>166</v>
      </c>
      <c r="E15" s="28">
        <f t="shared" si="0"/>
        <v>43</v>
      </c>
      <c r="F15" s="28">
        <f t="shared" si="0"/>
        <v>32</v>
      </c>
      <c r="G15" s="28">
        <f t="shared" si="0"/>
        <v>2275</v>
      </c>
      <c r="H15" s="28">
        <f t="shared" si="0"/>
        <v>947</v>
      </c>
      <c r="I15" s="28">
        <f t="shared" si="0"/>
        <v>40</v>
      </c>
      <c r="J15" s="28">
        <f t="shared" si="0"/>
        <v>2</v>
      </c>
      <c r="K15" s="28">
        <f t="shared" si="0"/>
        <v>1286</v>
      </c>
    </row>
  </sheetData>
  <mergeCells count="13">
    <mergeCell ref="G4:K4"/>
    <mergeCell ref="G5:G6"/>
    <mergeCell ref="H5:K5"/>
    <mergeCell ref="A1:K1"/>
    <mergeCell ref="A2:K2"/>
    <mergeCell ref="A3:A6"/>
    <mergeCell ref="B3:C3"/>
    <mergeCell ref="D3:K3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Normal="100" workbookViewId="0">
      <selection activeCell="A21" sqref="A21"/>
    </sheetView>
  </sheetViews>
  <sheetFormatPr defaultRowHeight="15"/>
  <cols>
    <col min="1" max="1" width="14.140625" customWidth="1"/>
    <col min="2" max="8" width="17.7109375" customWidth="1"/>
  </cols>
  <sheetData>
    <row r="1" spans="1:15">
      <c r="A1" s="96" t="s">
        <v>46</v>
      </c>
      <c r="B1" s="96"/>
      <c r="C1" s="96"/>
      <c r="D1" s="96"/>
      <c r="E1" s="96"/>
      <c r="F1" s="96"/>
      <c r="G1" s="96"/>
      <c r="H1" s="96"/>
      <c r="I1" s="34"/>
      <c r="J1" s="34"/>
      <c r="K1" s="34"/>
      <c r="L1" s="34"/>
      <c r="M1" s="34"/>
    </row>
    <row r="2" spans="1:15">
      <c r="A2" s="82" t="s">
        <v>103</v>
      </c>
      <c r="B2" s="82"/>
      <c r="C2" s="82"/>
      <c r="D2" s="82"/>
      <c r="E2" s="82"/>
      <c r="F2" s="82"/>
      <c r="G2" s="82"/>
      <c r="H2" s="82"/>
    </row>
    <row r="3" spans="1:15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</row>
    <row r="4" spans="1:15" ht="25.5">
      <c r="A4" s="82"/>
      <c r="B4" s="17" t="s">
        <v>50</v>
      </c>
      <c r="C4" s="17" t="s">
        <v>51</v>
      </c>
      <c r="D4" s="17" t="s">
        <v>104</v>
      </c>
      <c r="E4" s="17" t="s">
        <v>105</v>
      </c>
      <c r="F4" s="17" t="s">
        <v>106</v>
      </c>
      <c r="G4" s="17" t="s">
        <v>107</v>
      </c>
      <c r="H4" s="17" t="s">
        <v>108</v>
      </c>
    </row>
    <row r="5" spans="1:15">
      <c r="A5" s="26" t="s">
        <v>63</v>
      </c>
      <c r="B5" s="11">
        <v>6718</v>
      </c>
      <c r="C5" s="14">
        <v>8893</v>
      </c>
      <c r="D5" s="11">
        <v>140</v>
      </c>
      <c r="E5" s="11">
        <v>71</v>
      </c>
      <c r="F5" s="11">
        <v>9</v>
      </c>
      <c r="G5" s="11">
        <v>95</v>
      </c>
      <c r="H5" s="11">
        <v>183</v>
      </c>
      <c r="I5" s="23"/>
      <c r="J5" s="23"/>
      <c r="K5" s="23"/>
      <c r="L5" s="23"/>
      <c r="M5" s="23"/>
      <c r="N5" s="23"/>
      <c r="O5" s="23"/>
    </row>
    <row r="6" spans="1:15">
      <c r="A6" s="26" t="s">
        <v>64</v>
      </c>
      <c r="B6" s="11">
        <v>2668</v>
      </c>
      <c r="C6" s="14">
        <v>3939</v>
      </c>
      <c r="D6" s="11">
        <v>59</v>
      </c>
      <c r="E6" s="11">
        <v>93</v>
      </c>
      <c r="F6" s="11">
        <v>4</v>
      </c>
      <c r="G6" s="11">
        <v>54</v>
      </c>
      <c r="H6" s="11">
        <v>178</v>
      </c>
      <c r="I6" s="23"/>
      <c r="J6" s="23"/>
      <c r="K6" s="23"/>
      <c r="L6" s="23"/>
      <c r="M6" s="23"/>
      <c r="N6" s="23"/>
      <c r="O6" s="23"/>
    </row>
    <row r="7" spans="1:15">
      <c r="A7" s="26" t="s">
        <v>65</v>
      </c>
      <c r="B7" s="11">
        <v>1882</v>
      </c>
      <c r="C7" s="14">
        <v>3977</v>
      </c>
      <c r="D7" s="11">
        <v>47</v>
      </c>
      <c r="E7" s="11">
        <v>2</v>
      </c>
      <c r="F7" s="11">
        <v>9</v>
      </c>
      <c r="G7" s="11">
        <v>13</v>
      </c>
      <c r="H7" s="11">
        <v>312</v>
      </c>
      <c r="I7" s="23"/>
      <c r="J7" s="23"/>
      <c r="K7" s="23"/>
      <c r="L7" s="23"/>
      <c r="M7" s="23"/>
      <c r="N7" s="23"/>
      <c r="O7" s="23"/>
    </row>
    <row r="8" spans="1:15">
      <c r="A8" s="26" t="s">
        <v>66</v>
      </c>
      <c r="B8" s="11">
        <v>2679</v>
      </c>
      <c r="C8" s="14">
        <v>6417</v>
      </c>
      <c r="D8" s="11">
        <v>82</v>
      </c>
      <c r="E8" s="11">
        <v>58</v>
      </c>
      <c r="F8" s="11">
        <v>3</v>
      </c>
      <c r="G8" s="11">
        <v>10</v>
      </c>
      <c r="H8" s="11">
        <v>254</v>
      </c>
      <c r="I8" s="23"/>
      <c r="J8" s="23"/>
      <c r="K8" s="23"/>
      <c r="L8" s="23"/>
      <c r="M8" s="23"/>
      <c r="N8" s="23"/>
      <c r="O8" s="23"/>
    </row>
    <row r="9" spans="1:15">
      <c r="A9" s="26" t="s">
        <v>67</v>
      </c>
      <c r="B9" s="11">
        <v>2241</v>
      </c>
      <c r="C9" s="14">
        <v>7210</v>
      </c>
      <c r="D9" s="11">
        <v>59</v>
      </c>
      <c r="E9" s="11">
        <v>5</v>
      </c>
      <c r="F9" s="11">
        <v>48</v>
      </c>
      <c r="G9" s="11">
        <v>43</v>
      </c>
      <c r="H9" s="11">
        <v>772</v>
      </c>
      <c r="I9" s="23"/>
      <c r="J9" s="23"/>
      <c r="K9" s="23"/>
      <c r="L9" s="23"/>
      <c r="M9" s="23"/>
      <c r="N9" s="23"/>
      <c r="O9" s="23"/>
    </row>
    <row r="10" spans="1:15">
      <c r="A10" s="26" t="s">
        <v>68</v>
      </c>
      <c r="B10" s="11">
        <v>3435</v>
      </c>
      <c r="C10" s="14">
        <v>5329</v>
      </c>
      <c r="D10" s="11">
        <v>155</v>
      </c>
      <c r="E10" s="11">
        <v>14</v>
      </c>
      <c r="F10" s="11">
        <v>3</v>
      </c>
      <c r="G10" s="11">
        <v>41</v>
      </c>
      <c r="H10" s="11">
        <v>78</v>
      </c>
      <c r="I10" s="23"/>
      <c r="J10" s="23"/>
      <c r="K10" s="23"/>
      <c r="L10" s="23"/>
      <c r="M10" s="23"/>
      <c r="N10" s="23"/>
      <c r="O10" s="23"/>
    </row>
    <row r="11" spans="1:15">
      <c r="A11" s="26" t="s">
        <v>69</v>
      </c>
      <c r="B11" s="11">
        <v>3850</v>
      </c>
      <c r="C11" s="14">
        <v>9092</v>
      </c>
      <c r="D11" s="11">
        <v>86</v>
      </c>
      <c r="E11" s="11">
        <v>21</v>
      </c>
      <c r="F11" s="11">
        <v>16</v>
      </c>
      <c r="G11" s="11">
        <v>35</v>
      </c>
      <c r="H11" s="11">
        <v>151</v>
      </c>
      <c r="I11" s="23"/>
      <c r="J11" s="23"/>
      <c r="K11" s="23"/>
      <c r="L11" s="23"/>
      <c r="M11" s="23"/>
      <c r="N11" s="23"/>
      <c r="O11" s="23"/>
    </row>
    <row r="12" spans="1:15">
      <c r="A12" s="26" t="s">
        <v>70</v>
      </c>
      <c r="B12" s="11">
        <v>5576</v>
      </c>
      <c r="C12" s="14">
        <v>8246</v>
      </c>
      <c r="D12" s="11">
        <v>162</v>
      </c>
      <c r="E12" s="11">
        <v>35</v>
      </c>
      <c r="F12" s="11">
        <v>35</v>
      </c>
      <c r="G12" s="11">
        <v>29</v>
      </c>
      <c r="H12" s="11">
        <v>162</v>
      </c>
      <c r="I12" s="23"/>
      <c r="J12" s="23"/>
      <c r="K12" s="23"/>
      <c r="L12" s="23"/>
      <c r="M12" s="23"/>
      <c r="N12" s="23"/>
      <c r="O12" s="23"/>
    </row>
    <row r="13" spans="1:15">
      <c r="A13" s="13" t="s">
        <v>4</v>
      </c>
      <c r="B13" s="28">
        <f t="shared" ref="B13:H13" si="0">SUM(B5:B12)</f>
        <v>29049</v>
      </c>
      <c r="C13" s="28">
        <f t="shared" si="0"/>
        <v>53103</v>
      </c>
      <c r="D13" s="28">
        <f t="shared" si="0"/>
        <v>790</v>
      </c>
      <c r="E13" s="28">
        <f t="shared" si="0"/>
        <v>299</v>
      </c>
      <c r="F13" s="28">
        <f t="shared" si="0"/>
        <v>127</v>
      </c>
      <c r="G13" s="28">
        <f t="shared" si="0"/>
        <v>320</v>
      </c>
      <c r="H13" s="28">
        <f t="shared" si="0"/>
        <v>2090</v>
      </c>
      <c r="I13" s="23"/>
      <c r="J13" s="23"/>
      <c r="K13" s="23"/>
      <c r="L13" s="23"/>
      <c r="M13" s="23"/>
      <c r="N13" s="23"/>
      <c r="O13" s="23"/>
    </row>
  </sheetData>
  <mergeCells count="5">
    <mergeCell ref="A1:H1"/>
    <mergeCell ref="A2:H2"/>
    <mergeCell ref="A3:A4"/>
    <mergeCell ref="B3:C3"/>
    <mergeCell ref="D3:H3"/>
  </mergeCells>
  <pageMargins left="0.7" right="0.7" top="0.75" bottom="0.75" header="0.3" footer="0.3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Normal="100" workbookViewId="0">
      <selection activeCell="A21" sqref="A21"/>
    </sheetView>
  </sheetViews>
  <sheetFormatPr defaultRowHeight="15"/>
  <sheetData>
    <row r="1" spans="1:1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A2" s="82" t="s">
        <v>109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  <c r="I3" s="82"/>
      <c r="J3" s="82"/>
      <c r="K3" s="82"/>
      <c r="L3" s="82"/>
      <c r="M3" s="82"/>
    </row>
    <row r="4" spans="1:13">
      <c r="A4" s="82"/>
      <c r="B4" s="97" t="s">
        <v>50</v>
      </c>
      <c r="C4" s="97" t="s">
        <v>51</v>
      </c>
      <c r="D4" s="97" t="s">
        <v>110</v>
      </c>
      <c r="E4" s="97" t="s">
        <v>111</v>
      </c>
      <c r="F4" s="97" t="s">
        <v>112</v>
      </c>
      <c r="G4" s="97" t="s">
        <v>113</v>
      </c>
      <c r="H4" s="97" t="s">
        <v>114</v>
      </c>
      <c r="I4" s="97"/>
      <c r="J4" s="97"/>
      <c r="K4" s="97"/>
      <c r="L4" s="97"/>
      <c r="M4" s="97"/>
    </row>
    <row r="5" spans="1:13">
      <c r="A5" s="82"/>
      <c r="B5" s="97"/>
      <c r="C5" s="97"/>
      <c r="D5" s="97"/>
      <c r="E5" s="97"/>
      <c r="F5" s="97"/>
      <c r="G5" s="97"/>
      <c r="H5" s="97" t="s">
        <v>79</v>
      </c>
      <c r="I5" s="97" t="s">
        <v>80</v>
      </c>
      <c r="J5" s="97"/>
      <c r="K5" s="97"/>
      <c r="L5" s="97"/>
      <c r="M5" s="97"/>
    </row>
    <row r="6" spans="1:13" ht="63.75">
      <c r="A6" s="82"/>
      <c r="B6" s="97"/>
      <c r="C6" s="97"/>
      <c r="D6" s="97"/>
      <c r="E6" s="97"/>
      <c r="F6" s="97"/>
      <c r="G6" s="97"/>
      <c r="H6" s="97"/>
      <c r="I6" s="17" t="s">
        <v>115</v>
      </c>
      <c r="J6" s="17" t="s">
        <v>116</v>
      </c>
      <c r="K6" s="17" t="s">
        <v>117</v>
      </c>
      <c r="L6" s="17" t="s">
        <v>118</v>
      </c>
      <c r="M6" s="17" t="s">
        <v>119</v>
      </c>
    </row>
    <row r="7" spans="1:13">
      <c r="A7" s="26" t="s">
        <v>63</v>
      </c>
      <c r="B7" s="11">
        <v>388</v>
      </c>
      <c r="C7" s="14">
        <v>1010</v>
      </c>
      <c r="D7" s="11">
        <v>20</v>
      </c>
      <c r="E7" s="11">
        <v>359</v>
      </c>
      <c r="F7" s="11">
        <v>8</v>
      </c>
      <c r="G7" s="11">
        <v>238</v>
      </c>
      <c r="H7" s="14">
        <v>166</v>
      </c>
      <c r="I7" s="11">
        <v>45</v>
      </c>
      <c r="J7" s="11">
        <v>3</v>
      </c>
      <c r="K7" s="11">
        <v>0</v>
      </c>
      <c r="L7" s="11">
        <v>117</v>
      </c>
      <c r="M7" s="11">
        <v>1</v>
      </c>
    </row>
    <row r="8" spans="1:13">
      <c r="A8" s="26" t="s">
        <v>64</v>
      </c>
      <c r="B8" s="11">
        <v>310</v>
      </c>
      <c r="C8" s="14">
        <v>1075</v>
      </c>
      <c r="D8" s="11">
        <v>8</v>
      </c>
      <c r="E8" s="11">
        <v>527</v>
      </c>
      <c r="F8" s="11">
        <v>8</v>
      </c>
      <c r="G8" s="11">
        <v>303</v>
      </c>
      <c r="H8" s="14">
        <v>108</v>
      </c>
      <c r="I8" s="11">
        <v>39</v>
      </c>
      <c r="J8" s="11">
        <v>0</v>
      </c>
      <c r="K8" s="11">
        <v>1</v>
      </c>
      <c r="L8" s="11">
        <v>61</v>
      </c>
      <c r="M8" s="11">
        <v>7</v>
      </c>
    </row>
    <row r="9" spans="1:13">
      <c r="A9" s="26" t="s">
        <v>65</v>
      </c>
      <c r="B9" s="11">
        <v>396</v>
      </c>
      <c r="C9" s="14">
        <v>1431</v>
      </c>
      <c r="D9" s="11">
        <v>16</v>
      </c>
      <c r="E9" s="11">
        <v>247</v>
      </c>
      <c r="F9" s="11">
        <v>66</v>
      </c>
      <c r="G9" s="11">
        <v>737</v>
      </c>
      <c r="H9" s="14">
        <v>114</v>
      </c>
      <c r="I9" s="11">
        <v>46</v>
      </c>
      <c r="J9" s="11">
        <v>0</v>
      </c>
      <c r="K9" s="11">
        <v>0</v>
      </c>
      <c r="L9" s="11">
        <v>64</v>
      </c>
      <c r="M9" s="11">
        <v>4</v>
      </c>
    </row>
    <row r="10" spans="1:13">
      <c r="A10" s="26" t="s">
        <v>66</v>
      </c>
      <c r="B10" s="11">
        <v>314</v>
      </c>
      <c r="C10" s="14">
        <v>1692</v>
      </c>
      <c r="D10" s="11">
        <v>19</v>
      </c>
      <c r="E10" s="11">
        <v>891</v>
      </c>
      <c r="F10" s="11">
        <v>0</v>
      </c>
      <c r="G10" s="11">
        <v>545</v>
      </c>
      <c r="H10" s="14">
        <v>102</v>
      </c>
      <c r="I10" s="11">
        <v>45</v>
      </c>
      <c r="J10" s="11">
        <v>1</v>
      </c>
      <c r="K10" s="11">
        <v>0</v>
      </c>
      <c r="L10" s="11">
        <v>54</v>
      </c>
      <c r="M10" s="11">
        <v>2</v>
      </c>
    </row>
    <row r="11" spans="1:13">
      <c r="A11" s="26" t="s">
        <v>67</v>
      </c>
      <c r="B11" s="11">
        <v>755</v>
      </c>
      <c r="C11" s="14">
        <v>4372</v>
      </c>
      <c r="D11" s="11">
        <v>14</v>
      </c>
      <c r="E11" s="11">
        <v>1509</v>
      </c>
      <c r="F11" s="11">
        <v>29</v>
      </c>
      <c r="G11" s="11">
        <v>2517</v>
      </c>
      <c r="H11" s="14">
        <v>118</v>
      </c>
      <c r="I11" s="11">
        <v>49</v>
      </c>
      <c r="J11" s="11">
        <v>4</v>
      </c>
      <c r="K11" s="11">
        <v>1</v>
      </c>
      <c r="L11" s="11">
        <v>62</v>
      </c>
      <c r="M11" s="11">
        <v>2</v>
      </c>
    </row>
    <row r="12" spans="1:13">
      <c r="A12" s="26" t="s">
        <v>68</v>
      </c>
      <c r="B12" s="11">
        <v>408</v>
      </c>
      <c r="C12" s="14">
        <v>1575</v>
      </c>
      <c r="D12" s="11">
        <v>25</v>
      </c>
      <c r="E12" s="11">
        <v>478</v>
      </c>
      <c r="F12" s="11">
        <v>40</v>
      </c>
      <c r="G12" s="11">
        <v>765</v>
      </c>
      <c r="H12" s="14">
        <v>92</v>
      </c>
      <c r="I12" s="11">
        <v>34</v>
      </c>
      <c r="J12" s="11">
        <v>6</v>
      </c>
      <c r="K12" s="11">
        <v>0</v>
      </c>
      <c r="L12" s="11">
        <v>50</v>
      </c>
      <c r="M12" s="11">
        <v>2</v>
      </c>
    </row>
    <row r="13" spans="1:13">
      <c r="A13" s="26" t="s">
        <v>69</v>
      </c>
      <c r="B13" s="11">
        <v>476</v>
      </c>
      <c r="C13" s="14">
        <v>3954</v>
      </c>
      <c r="D13" s="11">
        <v>27</v>
      </c>
      <c r="E13" s="11">
        <v>2697</v>
      </c>
      <c r="F13" s="11">
        <v>3</v>
      </c>
      <c r="G13" s="11">
        <v>865</v>
      </c>
      <c r="H13" s="14">
        <v>147</v>
      </c>
      <c r="I13" s="11">
        <v>73</v>
      </c>
      <c r="J13" s="11">
        <v>0</v>
      </c>
      <c r="K13" s="11">
        <v>2</v>
      </c>
      <c r="L13" s="11">
        <v>57</v>
      </c>
      <c r="M13" s="11">
        <v>15</v>
      </c>
    </row>
    <row r="14" spans="1:13">
      <c r="A14" s="26" t="s">
        <v>70</v>
      </c>
      <c r="B14" s="11">
        <v>630</v>
      </c>
      <c r="C14" s="14">
        <v>2561</v>
      </c>
      <c r="D14" s="11">
        <v>24</v>
      </c>
      <c r="E14" s="11">
        <v>1200</v>
      </c>
      <c r="F14" s="11">
        <v>94</v>
      </c>
      <c r="G14" s="11">
        <v>462</v>
      </c>
      <c r="H14" s="14">
        <v>161</v>
      </c>
      <c r="I14" s="11">
        <v>71</v>
      </c>
      <c r="J14" s="11">
        <v>12</v>
      </c>
      <c r="K14" s="11">
        <v>1</v>
      </c>
      <c r="L14" s="11">
        <v>75</v>
      </c>
      <c r="M14" s="11">
        <v>2</v>
      </c>
    </row>
    <row r="15" spans="1:13">
      <c r="A15" s="13" t="s">
        <v>4</v>
      </c>
      <c r="B15" s="28">
        <f>SUM(B7:B14)</f>
        <v>3677</v>
      </c>
      <c r="C15" s="28">
        <f t="shared" ref="C15:M15" si="0">SUM(C7:C14)</f>
        <v>17670</v>
      </c>
      <c r="D15" s="28">
        <f t="shared" si="0"/>
        <v>153</v>
      </c>
      <c r="E15" s="28">
        <f t="shared" si="0"/>
        <v>7908</v>
      </c>
      <c r="F15" s="28">
        <f t="shared" si="0"/>
        <v>248</v>
      </c>
      <c r="G15" s="28">
        <f t="shared" si="0"/>
        <v>6432</v>
      </c>
      <c r="H15" s="28">
        <f t="shared" si="0"/>
        <v>1008</v>
      </c>
      <c r="I15" s="28">
        <f t="shared" si="0"/>
        <v>402</v>
      </c>
      <c r="J15" s="28">
        <f t="shared" si="0"/>
        <v>26</v>
      </c>
      <c r="K15" s="28">
        <f t="shared" si="0"/>
        <v>5</v>
      </c>
      <c r="L15" s="28">
        <f t="shared" si="0"/>
        <v>540</v>
      </c>
      <c r="M15" s="28">
        <f t="shared" si="0"/>
        <v>35</v>
      </c>
    </row>
  </sheetData>
  <mergeCells count="14">
    <mergeCell ref="G4:G6"/>
    <mergeCell ref="H4:M4"/>
    <mergeCell ref="H5:H6"/>
    <mergeCell ref="I5:M5"/>
    <mergeCell ref="A1:M1"/>
    <mergeCell ref="A2:M2"/>
    <mergeCell ref="A3:A6"/>
    <mergeCell ref="B3:C3"/>
    <mergeCell ref="D3:M3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A21" sqref="A21"/>
    </sheetView>
  </sheetViews>
  <sheetFormatPr defaultRowHeight="15"/>
  <cols>
    <col min="1" max="1" width="11.85546875" customWidth="1"/>
    <col min="2" max="7" width="10.5703125" customWidth="1"/>
    <col min="8" max="9" width="20.5703125" customWidth="1"/>
    <col min="10" max="11" width="10.5703125" customWidth="1"/>
  </cols>
  <sheetData>
    <row r="1" spans="1:14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5"/>
      <c r="M1" s="5"/>
      <c r="N1" s="5"/>
    </row>
    <row r="2" spans="1:14">
      <c r="A2" s="82" t="s">
        <v>120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4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  <c r="I3" s="82"/>
      <c r="J3" s="82"/>
      <c r="K3" s="82"/>
    </row>
    <row r="4" spans="1:14">
      <c r="A4" s="82"/>
      <c r="B4" s="97" t="s">
        <v>50</v>
      </c>
      <c r="C4" s="97" t="s">
        <v>51</v>
      </c>
      <c r="D4" s="97" t="s">
        <v>121</v>
      </c>
      <c r="E4" s="97"/>
      <c r="F4" s="97"/>
      <c r="G4" s="97" t="s">
        <v>122</v>
      </c>
      <c r="H4" s="97"/>
      <c r="I4" s="97"/>
      <c r="J4" s="97"/>
      <c r="K4" s="97"/>
    </row>
    <row r="5" spans="1:14" ht="30" customHeight="1">
      <c r="A5" s="82"/>
      <c r="B5" s="97"/>
      <c r="C5" s="97"/>
      <c r="D5" s="97" t="s">
        <v>79</v>
      </c>
      <c r="E5" s="97" t="s">
        <v>80</v>
      </c>
      <c r="F5" s="97"/>
      <c r="G5" s="97" t="s">
        <v>79</v>
      </c>
      <c r="H5" s="97" t="s">
        <v>80</v>
      </c>
      <c r="I5" s="97"/>
      <c r="J5" s="97" t="s">
        <v>80</v>
      </c>
      <c r="K5" s="97"/>
    </row>
    <row r="6" spans="1:14" ht="28.5" customHeight="1">
      <c r="A6" s="82"/>
      <c r="B6" s="97"/>
      <c r="C6" s="97"/>
      <c r="D6" s="97"/>
      <c r="E6" s="97" t="s">
        <v>123</v>
      </c>
      <c r="F6" s="97" t="s">
        <v>124</v>
      </c>
      <c r="G6" s="97"/>
      <c r="H6" s="97" t="s">
        <v>125</v>
      </c>
      <c r="I6" s="97" t="s">
        <v>126</v>
      </c>
      <c r="J6" s="97" t="s">
        <v>127</v>
      </c>
      <c r="K6" s="97" t="s">
        <v>128</v>
      </c>
    </row>
    <row r="7" spans="1:14" ht="62.25" customHeight="1">
      <c r="A7" s="82"/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4">
      <c r="A8" s="26" t="s">
        <v>63</v>
      </c>
      <c r="B8" s="11">
        <v>241</v>
      </c>
      <c r="C8" s="14">
        <v>342</v>
      </c>
      <c r="D8" s="11">
        <v>70</v>
      </c>
      <c r="E8" s="11">
        <v>24</v>
      </c>
      <c r="F8" s="11">
        <v>0</v>
      </c>
      <c r="G8" s="11">
        <v>232</v>
      </c>
      <c r="H8" s="14">
        <v>0</v>
      </c>
      <c r="I8" s="11">
        <v>0</v>
      </c>
      <c r="J8" s="11">
        <v>123</v>
      </c>
      <c r="K8" s="11">
        <v>89</v>
      </c>
    </row>
    <row r="9" spans="1:14">
      <c r="A9" s="26" t="s">
        <v>64</v>
      </c>
      <c r="B9" s="11">
        <v>118</v>
      </c>
      <c r="C9" s="14">
        <v>140</v>
      </c>
      <c r="D9" s="11">
        <v>49</v>
      </c>
      <c r="E9" s="11">
        <v>21</v>
      </c>
      <c r="F9" s="11">
        <v>6</v>
      </c>
      <c r="G9" s="11">
        <v>25</v>
      </c>
      <c r="H9" s="14">
        <v>1</v>
      </c>
      <c r="I9" s="11">
        <v>0</v>
      </c>
      <c r="J9" s="11">
        <v>16</v>
      </c>
      <c r="K9" s="11">
        <v>6</v>
      </c>
    </row>
    <row r="10" spans="1:14">
      <c r="A10" s="26" t="s">
        <v>65</v>
      </c>
      <c r="B10" s="11">
        <v>88</v>
      </c>
      <c r="C10" s="14">
        <v>122</v>
      </c>
      <c r="D10" s="11">
        <v>67</v>
      </c>
      <c r="E10" s="11">
        <v>18</v>
      </c>
      <c r="F10" s="11">
        <v>4</v>
      </c>
      <c r="G10" s="11">
        <v>47</v>
      </c>
      <c r="H10" s="14">
        <v>0</v>
      </c>
      <c r="I10" s="11">
        <v>0</v>
      </c>
      <c r="J10" s="11">
        <v>34</v>
      </c>
      <c r="K10" s="11">
        <v>8</v>
      </c>
    </row>
    <row r="11" spans="1:14">
      <c r="A11" s="26" t="s">
        <v>66</v>
      </c>
      <c r="B11" s="11">
        <v>72</v>
      </c>
      <c r="C11" s="14">
        <v>105</v>
      </c>
      <c r="D11" s="11">
        <v>47</v>
      </c>
      <c r="E11" s="11">
        <v>16</v>
      </c>
      <c r="F11" s="11">
        <v>2</v>
      </c>
      <c r="G11" s="11">
        <v>17</v>
      </c>
      <c r="H11" s="14">
        <v>0</v>
      </c>
      <c r="I11" s="11">
        <v>0</v>
      </c>
      <c r="J11" s="11">
        <v>4</v>
      </c>
      <c r="K11" s="11">
        <v>12</v>
      </c>
    </row>
    <row r="12" spans="1:14">
      <c r="A12" s="26" t="s">
        <v>67</v>
      </c>
      <c r="B12" s="11">
        <v>90</v>
      </c>
      <c r="C12" s="14">
        <v>145</v>
      </c>
      <c r="D12" s="11">
        <v>52</v>
      </c>
      <c r="E12" s="11">
        <v>37</v>
      </c>
      <c r="F12" s="11">
        <v>0</v>
      </c>
      <c r="G12" s="11">
        <v>52</v>
      </c>
      <c r="H12" s="14">
        <v>0</v>
      </c>
      <c r="I12" s="11">
        <v>0</v>
      </c>
      <c r="J12" s="11">
        <v>30</v>
      </c>
      <c r="K12" s="11">
        <v>7</v>
      </c>
    </row>
    <row r="13" spans="1:14">
      <c r="A13" s="26" t="s">
        <v>68</v>
      </c>
      <c r="B13" s="11">
        <v>131</v>
      </c>
      <c r="C13" s="14">
        <v>210</v>
      </c>
      <c r="D13" s="11">
        <v>93</v>
      </c>
      <c r="E13" s="11">
        <v>45</v>
      </c>
      <c r="F13" s="11">
        <v>3</v>
      </c>
      <c r="G13" s="11">
        <v>89</v>
      </c>
      <c r="H13" s="14">
        <v>0</v>
      </c>
      <c r="I13" s="11">
        <v>0</v>
      </c>
      <c r="J13" s="11">
        <v>51</v>
      </c>
      <c r="K13" s="11">
        <v>29</v>
      </c>
    </row>
    <row r="14" spans="1:14">
      <c r="A14" s="26" t="s">
        <v>69</v>
      </c>
      <c r="B14" s="11">
        <v>161</v>
      </c>
      <c r="C14" s="14">
        <v>218</v>
      </c>
      <c r="D14" s="11">
        <v>60</v>
      </c>
      <c r="E14" s="11">
        <v>44</v>
      </c>
      <c r="F14" s="11">
        <v>2</v>
      </c>
      <c r="G14" s="11">
        <v>133</v>
      </c>
      <c r="H14" s="14">
        <v>6</v>
      </c>
      <c r="I14" s="11">
        <v>1</v>
      </c>
      <c r="J14" s="11">
        <v>70</v>
      </c>
      <c r="K14" s="11">
        <v>47</v>
      </c>
    </row>
    <row r="15" spans="1:14">
      <c r="A15" s="26" t="s">
        <v>70</v>
      </c>
      <c r="B15" s="11">
        <v>243</v>
      </c>
      <c r="C15" s="14">
        <v>358</v>
      </c>
      <c r="D15" s="11">
        <v>196</v>
      </c>
      <c r="E15" s="11">
        <v>34</v>
      </c>
      <c r="F15" s="11">
        <v>8</v>
      </c>
      <c r="G15" s="11">
        <v>98</v>
      </c>
      <c r="H15" s="14">
        <v>0</v>
      </c>
      <c r="I15" s="11">
        <v>0</v>
      </c>
      <c r="J15" s="11">
        <v>40</v>
      </c>
      <c r="K15" s="11">
        <v>44</v>
      </c>
    </row>
    <row r="16" spans="1:14">
      <c r="A16" s="13" t="s">
        <v>4</v>
      </c>
      <c r="B16" s="28">
        <f>SUM(B8:B15)</f>
        <v>1144</v>
      </c>
      <c r="C16" s="28">
        <f t="shared" ref="C16:K16" si="0">SUM(C8:C15)</f>
        <v>1640</v>
      </c>
      <c r="D16" s="28">
        <f t="shared" si="0"/>
        <v>634</v>
      </c>
      <c r="E16" s="28">
        <f t="shared" si="0"/>
        <v>239</v>
      </c>
      <c r="F16" s="28">
        <f t="shared" si="0"/>
        <v>25</v>
      </c>
      <c r="G16" s="28">
        <f t="shared" si="0"/>
        <v>693</v>
      </c>
      <c r="H16" s="28">
        <f t="shared" si="0"/>
        <v>7</v>
      </c>
      <c r="I16" s="28">
        <f t="shared" si="0"/>
        <v>1</v>
      </c>
      <c r="J16" s="28">
        <f t="shared" si="0"/>
        <v>368</v>
      </c>
      <c r="K16" s="28">
        <f t="shared" si="0"/>
        <v>242</v>
      </c>
    </row>
  </sheetData>
  <mergeCells count="19">
    <mergeCell ref="H6:H7"/>
    <mergeCell ref="I6:I7"/>
    <mergeCell ref="J6:J7"/>
    <mergeCell ref="K6:K7"/>
    <mergeCell ref="A1:K1"/>
    <mergeCell ref="A2:K2"/>
    <mergeCell ref="A3:A7"/>
    <mergeCell ref="B3:C3"/>
    <mergeCell ref="D3:K3"/>
    <mergeCell ref="B4:B7"/>
    <mergeCell ref="C4:C7"/>
    <mergeCell ref="D4:F4"/>
    <mergeCell ref="G4:K4"/>
    <mergeCell ref="D5:D7"/>
    <mergeCell ref="E5:F5"/>
    <mergeCell ref="G5:G7"/>
    <mergeCell ref="H5:K5"/>
    <mergeCell ref="E6:E7"/>
    <mergeCell ref="F6:F7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17" zoomScaleNormal="100" workbookViewId="0">
      <selection activeCell="A21" sqref="A21"/>
    </sheetView>
  </sheetViews>
  <sheetFormatPr defaultColWidth="9.140625" defaultRowHeight="12.75"/>
  <cols>
    <col min="1" max="1" width="146.42578125" style="77" customWidth="1"/>
    <col min="2" max="16384" width="9.140625" style="77"/>
  </cols>
  <sheetData>
    <row r="1" spans="1:2">
      <c r="A1" s="71" t="s">
        <v>177</v>
      </c>
    </row>
    <row r="2" spans="1:2">
      <c r="A2" s="72"/>
    </row>
    <row r="3" spans="1:2">
      <c r="A3" s="73" t="s">
        <v>178</v>
      </c>
    </row>
    <row r="4" spans="1:2">
      <c r="A4" s="73" t="s">
        <v>179</v>
      </c>
    </row>
    <row r="5" spans="1:2">
      <c r="A5" s="73" t="s">
        <v>180</v>
      </c>
    </row>
    <row r="6" spans="1:2">
      <c r="A6" s="73" t="s">
        <v>181</v>
      </c>
    </row>
    <row r="7" spans="1:2">
      <c r="A7" s="74" t="s">
        <v>182</v>
      </c>
    </row>
    <row r="8" spans="1:2">
      <c r="A8" s="74" t="s">
        <v>183</v>
      </c>
    </row>
    <row r="9" spans="1:2">
      <c r="A9" s="74" t="s">
        <v>19</v>
      </c>
    </row>
    <row r="10" spans="1:2">
      <c r="A10" s="74" t="s">
        <v>184</v>
      </c>
    </row>
    <row r="11" spans="1:2">
      <c r="A11" s="72"/>
    </row>
    <row r="12" spans="1:2">
      <c r="A12" s="73" t="s">
        <v>185</v>
      </c>
    </row>
    <row r="13" spans="1:2">
      <c r="A13" s="72"/>
    </row>
    <row r="14" spans="1:2">
      <c r="A14" s="72" t="s">
        <v>190</v>
      </c>
    </row>
    <row r="15" spans="1:2" ht="38.25">
      <c r="A15" s="72" t="s">
        <v>191</v>
      </c>
    </row>
    <row r="16" spans="1:2" ht="38.25">
      <c r="A16" s="72" t="s">
        <v>192</v>
      </c>
      <c r="B16" s="78"/>
    </row>
    <row r="17" spans="1:1" ht="38.25">
      <c r="A17" s="72" t="s">
        <v>193</v>
      </c>
    </row>
    <row r="18" spans="1:1" ht="38.25">
      <c r="A18" s="72" t="s">
        <v>194</v>
      </c>
    </row>
    <row r="19" spans="1:1">
      <c r="A19" s="72" t="s">
        <v>195</v>
      </c>
    </row>
    <row r="20" spans="1:1" ht="38.25" customHeight="1">
      <c r="A20" s="72" t="s">
        <v>196</v>
      </c>
    </row>
    <row r="21" spans="1:1" ht="38.25">
      <c r="A21" s="72" t="s">
        <v>197</v>
      </c>
    </row>
    <row r="22" spans="1:1" ht="63.75">
      <c r="A22" s="72" t="s">
        <v>198</v>
      </c>
    </row>
    <row r="23" spans="1:1" ht="51">
      <c r="A23" s="72" t="s">
        <v>199</v>
      </c>
    </row>
    <row r="24" spans="1:1">
      <c r="A24" s="79"/>
    </row>
    <row r="25" spans="1:1">
      <c r="A25" s="75" t="s">
        <v>186</v>
      </c>
    </row>
    <row r="26" spans="1:1">
      <c r="A26" s="72"/>
    </row>
    <row r="27" spans="1:1">
      <c r="A27" s="76" t="s">
        <v>187</v>
      </c>
    </row>
    <row r="28" spans="1:1">
      <c r="A28" s="76" t="s">
        <v>188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E34" sqref="E34"/>
    </sheetView>
  </sheetViews>
  <sheetFormatPr defaultRowHeight="15"/>
  <cols>
    <col min="1" max="1" width="17.7109375" style="24" customWidth="1"/>
    <col min="2" max="7" width="19.5703125" style="24" customWidth="1"/>
  </cols>
  <sheetData>
    <row r="1" spans="1:8">
      <c r="A1" s="96" t="s">
        <v>46</v>
      </c>
      <c r="B1" s="96"/>
      <c r="C1" s="96"/>
      <c r="D1" s="96"/>
      <c r="E1" s="96"/>
      <c r="F1" s="96"/>
      <c r="G1" s="96"/>
      <c r="H1" s="5"/>
    </row>
    <row r="2" spans="1:8">
      <c r="A2" s="99" t="s">
        <v>129</v>
      </c>
      <c r="B2" s="99"/>
      <c r="C2" s="99"/>
      <c r="D2" s="99"/>
      <c r="E2" s="99"/>
      <c r="F2" s="99"/>
      <c r="G2" s="99"/>
    </row>
    <row r="3" spans="1:8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</row>
    <row r="4" spans="1:8" ht="51">
      <c r="A4" s="82"/>
      <c r="B4" s="17" t="s">
        <v>50</v>
      </c>
      <c r="C4" s="17" t="s">
        <v>51</v>
      </c>
      <c r="D4" s="17" t="s">
        <v>130</v>
      </c>
      <c r="E4" s="17" t="s">
        <v>131</v>
      </c>
      <c r="F4" s="17" t="s">
        <v>132</v>
      </c>
      <c r="G4" s="17" t="s">
        <v>133</v>
      </c>
    </row>
    <row r="5" spans="1:8">
      <c r="A5" s="26" t="s">
        <v>63</v>
      </c>
      <c r="B5" s="11">
        <v>165</v>
      </c>
      <c r="C5" s="11">
        <v>510</v>
      </c>
      <c r="D5" s="11">
        <v>10</v>
      </c>
      <c r="E5" s="11">
        <v>1</v>
      </c>
      <c r="F5" s="11">
        <v>7</v>
      </c>
      <c r="G5" s="11">
        <v>19</v>
      </c>
    </row>
    <row r="6" spans="1:8">
      <c r="A6" s="26" t="s">
        <v>64</v>
      </c>
      <c r="B6" s="11">
        <v>85</v>
      </c>
      <c r="C6" s="11">
        <v>211</v>
      </c>
      <c r="D6" s="11">
        <v>2</v>
      </c>
      <c r="E6" s="11">
        <v>2</v>
      </c>
      <c r="F6" s="11">
        <v>9</v>
      </c>
      <c r="G6" s="11">
        <v>10</v>
      </c>
    </row>
    <row r="7" spans="1:8">
      <c r="A7" s="26" t="s">
        <v>65</v>
      </c>
      <c r="B7" s="11">
        <v>84</v>
      </c>
      <c r="C7" s="11">
        <v>173</v>
      </c>
      <c r="D7" s="11">
        <v>0</v>
      </c>
      <c r="E7" s="11">
        <v>0</v>
      </c>
      <c r="F7" s="11">
        <v>15</v>
      </c>
      <c r="G7" s="11">
        <v>14</v>
      </c>
    </row>
    <row r="8" spans="1:8">
      <c r="A8" s="26" t="s">
        <v>66</v>
      </c>
      <c r="B8" s="11">
        <v>79</v>
      </c>
      <c r="C8" s="11">
        <v>104</v>
      </c>
      <c r="D8" s="11">
        <v>0</v>
      </c>
      <c r="E8" s="11">
        <v>0</v>
      </c>
      <c r="F8" s="11">
        <v>4</v>
      </c>
      <c r="G8" s="11">
        <v>5</v>
      </c>
    </row>
    <row r="9" spans="1:8">
      <c r="A9" s="26" t="s">
        <v>67</v>
      </c>
      <c r="B9" s="11">
        <v>63</v>
      </c>
      <c r="C9" s="11">
        <v>216</v>
      </c>
      <c r="D9" s="11">
        <v>0</v>
      </c>
      <c r="E9" s="11">
        <v>1</v>
      </c>
      <c r="F9" s="11">
        <v>2</v>
      </c>
      <c r="G9" s="11">
        <v>2</v>
      </c>
    </row>
    <row r="10" spans="1:8">
      <c r="A10" s="26" t="s">
        <v>68</v>
      </c>
      <c r="B10" s="11">
        <v>54</v>
      </c>
      <c r="C10" s="11">
        <v>201</v>
      </c>
      <c r="D10" s="11">
        <v>1</v>
      </c>
      <c r="E10" s="11">
        <v>0</v>
      </c>
      <c r="F10" s="11">
        <v>4</v>
      </c>
      <c r="G10" s="11">
        <v>9</v>
      </c>
    </row>
    <row r="11" spans="1:8">
      <c r="A11" s="26" t="s">
        <v>69</v>
      </c>
      <c r="B11" s="11">
        <v>85</v>
      </c>
      <c r="C11" s="11">
        <v>593</v>
      </c>
      <c r="D11" s="11">
        <v>25</v>
      </c>
      <c r="E11" s="11">
        <v>2</v>
      </c>
      <c r="F11" s="11">
        <v>19</v>
      </c>
      <c r="G11" s="11">
        <v>13</v>
      </c>
    </row>
    <row r="12" spans="1:8">
      <c r="A12" s="26" t="s">
        <v>70</v>
      </c>
      <c r="B12" s="11">
        <v>131</v>
      </c>
      <c r="C12" s="11">
        <v>213</v>
      </c>
      <c r="D12" s="11">
        <v>8</v>
      </c>
      <c r="E12" s="11">
        <v>3</v>
      </c>
      <c r="F12" s="11">
        <v>24</v>
      </c>
      <c r="G12" s="11">
        <v>36</v>
      </c>
    </row>
    <row r="13" spans="1:8">
      <c r="A13" s="13" t="s">
        <v>4</v>
      </c>
      <c r="B13" s="35">
        <f>SUM(B5:B12)</f>
        <v>746</v>
      </c>
      <c r="C13" s="35">
        <f t="shared" ref="C13:G13" si="0">SUM(C5:C12)</f>
        <v>2221</v>
      </c>
      <c r="D13" s="28">
        <f t="shared" si="0"/>
        <v>46</v>
      </c>
      <c r="E13" s="28">
        <f t="shared" si="0"/>
        <v>9</v>
      </c>
      <c r="F13" s="28">
        <f t="shared" si="0"/>
        <v>84</v>
      </c>
      <c r="G13" s="28">
        <f t="shared" si="0"/>
        <v>108</v>
      </c>
    </row>
  </sheetData>
  <mergeCells count="5">
    <mergeCell ref="A1:G1"/>
    <mergeCell ref="A2:G2"/>
    <mergeCell ref="A3:A4"/>
    <mergeCell ref="B3:C3"/>
    <mergeCell ref="D3:G3"/>
  </mergeCells>
  <pageMargins left="0.7" right="0.7" top="0.75" bottom="0.75" header="0.3" footer="0.3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workbookViewId="0">
      <selection activeCell="A21" sqref="A21"/>
    </sheetView>
  </sheetViews>
  <sheetFormatPr defaultRowHeight="15"/>
  <cols>
    <col min="1" max="1" width="20.140625" customWidth="1"/>
    <col min="2" max="10" width="12.5703125" customWidth="1"/>
    <col min="11" max="11" width="14.85546875" customWidth="1"/>
  </cols>
  <sheetData>
    <row r="1" spans="1:10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82" t="s">
        <v>134</v>
      </c>
      <c r="B2" s="82"/>
      <c r="C2" s="82"/>
      <c r="D2" s="82"/>
      <c r="E2" s="82"/>
      <c r="F2" s="82"/>
      <c r="G2" s="82"/>
      <c r="H2" s="82"/>
      <c r="I2" s="82"/>
      <c r="J2" s="82"/>
    </row>
    <row r="3" spans="1:10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  <c r="H3" s="82"/>
      <c r="I3" s="82"/>
      <c r="J3" s="82"/>
    </row>
    <row r="4" spans="1:10" ht="36.75" customHeight="1">
      <c r="A4" s="82"/>
      <c r="B4" s="97" t="s">
        <v>50</v>
      </c>
      <c r="C4" s="97" t="s">
        <v>51</v>
      </c>
      <c r="D4" s="97" t="s">
        <v>135</v>
      </c>
      <c r="E4" s="97"/>
      <c r="F4" s="97"/>
      <c r="G4" s="97" t="s">
        <v>200</v>
      </c>
      <c r="H4" s="97"/>
      <c r="I4" s="97"/>
      <c r="J4" s="97"/>
    </row>
    <row r="5" spans="1:10" ht="34.5" customHeight="1">
      <c r="A5" s="82"/>
      <c r="B5" s="97"/>
      <c r="C5" s="97"/>
      <c r="D5" s="17" t="s">
        <v>136</v>
      </c>
      <c r="E5" s="17" t="s">
        <v>137</v>
      </c>
      <c r="F5" s="17" t="s">
        <v>138</v>
      </c>
      <c r="G5" s="17" t="s">
        <v>139</v>
      </c>
      <c r="H5" s="17" t="s">
        <v>140</v>
      </c>
      <c r="I5" s="17" t="s">
        <v>141</v>
      </c>
      <c r="J5" s="17" t="s">
        <v>142</v>
      </c>
    </row>
    <row r="6" spans="1:10">
      <c r="A6" s="26" t="s">
        <v>63</v>
      </c>
      <c r="B6" s="11">
        <v>114</v>
      </c>
      <c r="C6" s="11">
        <v>121</v>
      </c>
      <c r="D6" s="11">
        <v>4</v>
      </c>
      <c r="E6" s="11">
        <v>0</v>
      </c>
      <c r="F6" s="11">
        <v>100</v>
      </c>
      <c r="G6" s="11">
        <v>0</v>
      </c>
      <c r="H6" s="11">
        <v>0</v>
      </c>
      <c r="I6" s="11">
        <v>0</v>
      </c>
      <c r="J6" s="11">
        <v>1</v>
      </c>
    </row>
    <row r="7" spans="1:10">
      <c r="A7" s="26" t="s">
        <v>64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</row>
    <row r="8" spans="1:10">
      <c r="A8" s="26" t="s">
        <v>65</v>
      </c>
      <c r="B8" s="11">
        <v>1</v>
      </c>
      <c r="C8" s="11">
        <v>1</v>
      </c>
      <c r="D8" s="11">
        <v>0</v>
      </c>
      <c r="E8" s="11">
        <v>0</v>
      </c>
      <c r="F8" s="11">
        <v>1</v>
      </c>
      <c r="G8" s="11">
        <v>0</v>
      </c>
      <c r="H8" s="11">
        <v>0</v>
      </c>
      <c r="I8" s="11">
        <v>0</v>
      </c>
      <c r="J8" s="11">
        <v>0</v>
      </c>
    </row>
    <row r="9" spans="1:10">
      <c r="A9" s="26" t="s">
        <v>66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</row>
    <row r="10" spans="1:10">
      <c r="A10" s="26" t="s">
        <v>67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0">
      <c r="A11" s="26" t="s">
        <v>68</v>
      </c>
      <c r="B11" s="11">
        <v>45</v>
      </c>
      <c r="C11" s="11">
        <v>71</v>
      </c>
      <c r="D11" s="11">
        <v>0</v>
      </c>
      <c r="E11" s="11">
        <v>0</v>
      </c>
      <c r="F11" s="11">
        <v>19</v>
      </c>
      <c r="G11" s="11">
        <v>3</v>
      </c>
      <c r="H11" s="11">
        <v>0</v>
      </c>
      <c r="I11" s="11">
        <v>0</v>
      </c>
      <c r="J11" s="11">
        <v>27</v>
      </c>
    </row>
    <row r="12" spans="1:10">
      <c r="A12" s="26" t="s">
        <v>69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>
      <c r="A13" s="26" t="s">
        <v>70</v>
      </c>
      <c r="B13" s="11">
        <v>11</v>
      </c>
      <c r="C13" s="11">
        <v>12</v>
      </c>
      <c r="D13" s="11">
        <v>0</v>
      </c>
      <c r="E13" s="11">
        <v>0</v>
      </c>
      <c r="F13" s="11">
        <v>2</v>
      </c>
      <c r="G13" s="11">
        <v>0</v>
      </c>
      <c r="H13" s="11">
        <v>0</v>
      </c>
      <c r="I13" s="11">
        <v>0</v>
      </c>
      <c r="J13" s="11">
        <v>0</v>
      </c>
    </row>
    <row r="14" spans="1:10">
      <c r="A14" s="13" t="s">
        <v>4</v>
      </c>
      <c r="B14" s="36">
        <f>SUM(B6:B13)</f>
        <v>171</v>
      </c>
      <c r="C14" s="36">
        <f t="shared" ref="C14:J14" si="0">SUM(C6:C13)</f>
        <v>205</v>
      </c>
      <c r="D14" s="28">
        <f t="shared" si="0"/>
        <v>4</v>
      </c>
      <c r="E14" s="28">
        <f t="shared" si="0"/>
        <v>0</v>
      </c>
      <c r="F14" s="28">
        <f t="shared" si="0"/>
        <v>122</v>
      </c>
      <c r="G14" s="28">
        <f t="shared" si="0"/>
        <v>3</v>
      </c>
      <c r="H14" s="28">
        <f t="shared" si="0"/>
        <v>0</v>
      </c>
      <c r="I14" s="28">
        <f t="shared" si="0"/>
        <v>0</v>
      </c>
      <c r="J14" s="28">
        <f t="shared" si="0"/>
        <v>28</v>
      </c>
    </row>
    <row r="18" spans="2:3">
      <c r="B18" s="21"/>
      <c r="C18" s="21"/>
    </row>
  </sheetData>
  <mergeCells count="9">
    <mergeCell ref="A1:J1"/>
    <mergeCell ref="A2:J2"/>
    <mergeCell ref="A3:A5"/>
    <mergeCell ref="B3:C3"/>
    <mergeCell ref="D3:J3"/>
    <mergeCell ref="B4:B5"/>
    <mergeCell ref="C4:C5"/>
    <mergeCell ref="D4:F4"/>
    <mergeCell ref="G4:J4"/>
  </mergeCells>
  <pageMargins left="0.7" right="0.7" top="0.75" bottom="0.75" header="0.3" footer="0.3"/>
  <pageSetup paperSize="9" scale="9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A21" sqref="A21"/>
    </sheetView>
  </sheetViews>
  <sheetFormatPr defaultColWidth="9.140625" defaultRowHeight="15"/>
  <cols>
    <col min="1" max="1" width="24.28515625" customWidth="1"/>
    <col min="2" max="3" width="18.7109375" customWidth="1"/>
    <col min="4" max="7" width="22.7109375" customWidth="1"/>
  </cols>
  <sheetData>
    <row r="1" spans="1:8">
      <c r="A1" s="96" t="s">
        <v>46</v>
      </c>
      <c r="B1" s="96"/>
      <c r="C1" s="96"/>
      <c r="D1" s="96"/>
      <c r="E1" s="96"/>
      <c r="F1" s="96"/>
      <c r="G1" s="96"/>
      <c r="H1" s="34"/>
    </row>
    <row r="2" spans="1:8">
      <c r="A2" s="100" t="s">
        <v>143</v>
      </c>
      <c r="B2" s="101"/>
      <c r="C2" s="101"/>
      <c r="D2" s="101"/>
      <c r="E2" s="101"/>
      <c r="F2" s="101"/>
      <c r="G2" s="102"/>
      <c r="H2" s="34"/>
    </row>
    <row r="3" spans="1:8">
      <c r="A3" s="82" t="s">
        <v>3</v>
      </c>
      <c r="B3" s="82" t="s">
        <v>48</v>
      </c>
      <c r="C3" s="82"/>
      <c r="D3" s="82" t="s">
        <v>49</v>
      </c>
      <c r="E3" s="82"/>
      <c r="F3" s="82"/>
      <c r="G3" s="82"/>
    </row>
    <row r="4" spans="1:8" ht="63.75">
      <c r="A4" s="82"/>
      <c r="B4" s="17" t="s">
        <v>50</v>
      </c>
      <c r="C4" s="17" t="s">
        <v>51</v>
      </c>
      <c r="D4" s="17" t="s">
        <v>144</v>
      </c>
      <c r="E4" s="17" t="s">
        <v>145</v>
      </c>
      <c r="F4" s="17" t="s">
        <v>146</v>
      </c>
      <c r="G4" s="17" t="s">
        <v>147</v>
      </c>
    </row>
    <row r="5" spans="1:8">
      <c r="A5" s="26" t="s">
        <v>63</v>
      </c>
      <c r="B5" s="11">
        <v>512</v>
      </c>
      <c r="C5" s="11">
        <v>948</v>
      </c>
      <c r="D5" s="11">
        <v>279</v>
      </c>
      <c r="E5" s="11">
        <v>0</v>
      </c>
      <c r="F5" s="11">
        <v>1</v>
      </c>
      <c r="G5" s="11">
        <v>0</v>
      </c>
    </row>
    <row r="6" spans="1:8">
      <c r="A6" s="26" t="s">
        <v>64</v>
      </c>
      <c r="B6" s="11">
        <v>40</v>
      </c>
      <c r="C6" s="11">
        <v>56</v>
      </c>
      <c r="D6" s="11">
        <v>0</v>
      </c>
      <c r="E6" s="11">
        <v>0</v>
      </c>
      <c r="F6" s="11">
        <v>0</v>
      </c>
      <c r="G6" s="11">
        <v>2</v>
      </c>
    </row>
    <row r="7" spans="1:8">
      <c r="A7" s="26" t="s">
        <v>65</v>
      </c>
      <c r="B7" s="11">
        <v>34</v>
      </c>
      <c r="C7" s="11">
        <v>116</v>
      </c>
      <c r="D7" s="11">
        <v>0</v>
      </c>
      <c r="E7" s="11">
        <v>0</v>
      </c>
      <c r="F7" s="11">
        <v>0</v>
      </c>
      <c r="G7" s="11">
        <v>2</v>
      </c>
    </row>
    <row r="8" spans="1:8">
      <c r="A8" s="26" t="s">
        <v>66</v>
      </c>
      <c r="B8" s="11">
        <v>214</v>
      </c>
      <c r="C8" s="11">
        <v>2003</v>
      </c>
      <c r="D8" s="11">
        <v>3</v>
      </c>
      <c r="E8" s="11">
        <v>0</v>
      </c>
      <c r="F8" s="11">
        <v>0</v>
      </c>
      <c r="G8" s="11">
        <v>3</v>
      </c>
    </row>
    <row r="9" spans="1:8">
      <c r="A9" s="26" t="s">
        <v>67</v>
      </c>
      <c r="B9" s="11">
        <v>40</v>
      </c>
      <c r="C9" s="11">
        <v>86</v>
      </c>
      <c r="D9" s="11">
        <v>0</v>
      </c>
      <c r="E9" s="11">
        <v>0</v>
      </c>
      <c r="F9" s="11">
        <v>0</v>
      </c>
      <c r="G9" s="11">
        <v>2</v>
      </c>
    </row>
    <row r="10" spans="1:8">
      <c r="A10" s="26" t="s">
        <v>68</v>
      </c>
      <c r="B10" s="11">
        <v>121</v>
      </c>
      <c r="C10" s="11">
        <v>188</v>
      </c>
      <c r="D10" s="11">
        <v>2</v>
      </c>
      <c r="E10" s="11">
        <v>0</v>
      </c>
      <c r="F10" s="11">
        <v>0</v>
      </c>
      <c r="G10" s="11">
        <v>0</v>
      </c>
    </row>
    <row r="11" spans="1:8">
      <c r="A11" s="26" t="s">
        <v>69</v>
      </c>
      <c r="B11" s="11">
        <v>102</v>
      </c>
      <c r="C11" s="11">
        <v>628</v>
      </c>
      <c r="D11" s="11">
        <v>5</v>
      </c>
      <c r="E11" s="11">
        <v>0</v>
      </c>
      <c r="F11" s="11">
        <v>0</v>
      </c>
      <c r="G11" s="11">
        <v>4</v>
      </c>
    </row>
    <row r="12" spans="1:8">
      <c r="A12" s="26" t="s">
        <v>70</v>
      </c>
      <c r="B12" s="11">
        <v>102</v>
      </c>
      <c r="C12" s="11">
        <v>136</v>
      </c>
      <c r="D12" s="11">
        <v>1</v>
      </c>
      <c r="E12" s="11">
        <v>0</v>
      </c>
      <c r="F12" s="11">
        <v>0</v>
      </c>
      <c r="G12" s="11">
        <v>1</v>
      </c>
    </row>
    <row r="13" spans="1:8">
      <c r="A13" s="13" t="s">
        <v>4</v>
      </c>
      <c r="B13" s="28">
        <f>SUM(B5:B12)</f>
        <v>1165</v>
      </c>
      <c r="C13" s="28">
        <f t="shared" ref="C13:G13" si="0">SUM(C5:C12)</f>
        <v>4161</v>
      </c>
      <c r="D13" s="28">
        <f t="shared" si="0"/>
        <v>290</v>
      </c>
      <c r="E13" s="28">
        <f t="shared" si="0"/>
        <v>0</v>
      </c>
      <c r="F13" s="28">
        <f t="shared" si="0"/>
        <v>1</v>
      </c>
      <c r="G13" s="28">
        <f t="shared" si="0"/>
        <v>14</v>
      </c>
    </row>
  </sheetData>
  <mergeCells count="5">
    <mergeCell ref="A1:G1"/>
    <mergeCell ref="A2:G2"/>
    <mergeCell ref="A3:A4"/>
    <mergeCell ref="B3:C3"/>
    <mergeCell ref="D3:G3"/>
  </mergeCells>
  <pageMargins left="0.7" right="0.7" top="0.75" bottom="0.75" header="0.3" footer="0.3"/>
  <pageSetup paperSize="9" scale="8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A21" sqref="A21"/>
    </sheetView>
  </sheetViews>
  <sheetFormatPr defaultRowHeight="15"/>
  <cols>
    <col min="1" max="1" width="11.28515625" customWidth="1"/>
    <col min="2" max="2" width="15.140625" customWidth="1"/>
  </cols>
  <sheetData>
    <row r="1" spans="1:10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103" t="s">
        <v>149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>
      <c r="A3" s="103" t="s">
        <v>3</v>
      </c>
      <c r="B3" s="103" t="s">
        <v>150</v>
      </c>
      <c r="C3" s="103" t="s">
        <v>151</v>
      </c>
      <c r="D3" s="103"/>
      <c r="E3" s="103"/>
      <c r="F3" s="103"/>
      <c r="G3" s="103"/>
      <c r="H3" s="103"/>
      <c r="I3" s="103"/>
      <c r="J3" s="103"/>
    </row>
    <row r="4" spans="1:10" ht="39" customHeight="1">
      <c r="A4" s="103"/>
      <c r="B4" s="103"/>
      <c r="C4" s="104" t="s">
        <v>152</v>
      </c>
      <c r="D4" s="104"/>
      <c r="E4" s="104" t="s">
        <v>153</v>
      </c>
      <c r="F4" s="104"/>
      <c r="G4" s="104" t="s">
        <v>154</v>
      </c>
      <c r="H4" s="104"/>
      <c r="I4" s="104" t="s">
        <v>36</v>
      </c>
      <c r="J4" s="104"/>
    </row>
    <row r="5" spans="1:10" ht="35.25" customHeight="1">
      <c r="A5" s="103"/>
      <c r="B5" s="103"/>
      <c r="C5" s="37" t="s">
        <v>37</v>
      </c>
      <c r="D5" s="37" t="s">
        <v>38</v>
      </c>
      <c r="E5" s="37" t="s">
        <v>37</v>
      </c>
      <c r="F5" s="37" t="s">
        <v>38</v>
      </c>
      <c r="G5" s="37" t="s">
        <v>37</v>
      </c>
      <c r="H5" s="37" t="s">
        <v>155</v>
      </c>
      <c r="I5" s="37" t="s">
        <v>37</v>
      </c>
      <c r="J5" s="37" t="s">
        <v>38</v>
      </c>
    </row>
    <row r="6" spans="1:10">
      <c r="A6" s="38" t="s">
        <v>63</v>
      </c>
      <c r="B6" s="39">
        <v>2412</v>
      </c>
      <c r="C6" s="39">
        <v>1433</v>
      </c>
      <c r="D6" s="40">
        <f t="shared" ref="D6:D13" si="0">C6/$B6*100</f>
        <v>59.411276948590384</v>
      </c>
      <c r="E6" s="41">
        <v>244</v>
      </c>
      <c r="F6" s="40">
        <f>E6/$B6*100</f>
        <v>10.11608623548922</v>
      </c>
      <c r="G6" s="39">
        <v>322</v>
      </c>
      <c r="H6" s="40">
        <f>G6/$B6*100</f>
        <v>13.349917081260365</v>
      </c>
      <c r="I6" s="39">
        <v>413</v>
      </c>
      <c r="J6" s="40">
        <f>I6/$B6*100</f>
        <v>17.122719734660034</v>
      </c>
    </row>
    <row r="7" spans="1:10">
      <c r="A7" s="38" t="s">
        <v>64</v>
      </c>
      <c r="B7" s="39">
        <v>1217</v>
      </c>
      <c r="C7" s="39">
        <v>556</v>
      </c>
      <c r="D7" s="40">
        <f t="shared" si="0"/>
        <v>45.686113393590801</v>
      </c>
      <c r="E7" s="39">
        <v>80</v>
      </c>
      <c r="F7" s="40">
        <f t="shared" ref="F7:F13" si="1">E7/$B7*100</f>
        <v>6.5735414954806908</v>
      </c>
      <c r="G7" s="39">
        <v>220</v>
      </c>
      <c r="H7" s="40">
        <f t="shared" ref="H7:H13" si="2">G7/$B7*100</f>
        <v>18.077239112571895</v>
      </c>
      <c r="I7" s="39">
        <v>361</v>
      </c>
      <c r="J7" s="40">
        <f t="shared" ref="J7:J13" si="3">I7/$B7*100</f>
        <v>29.663105998356613</v>
      </c>
    </row>
    <row r="8" spans="1:10">
      <c r="A8" s="38" t="s">
        <v>65</v>
      </c>
      <c r="B8" s="39">
        <v>1083</v>
      </c>
      <c r="C8" s="39">
        <v>646</v>
      </c>
      <c r="D8" s="40">
        <f t="shared" si="0"/>
        <v>59.649122807017541</v>
      </c>
      <c r="E8" s="39">
        <v>96</v>
      </c>
      <c r="F8" s="40">
        <f t="shared" si="1"/>
        <v>8.86426592797784</v>
      </c>
      <c r="G8" s="39">
        <v>189</v>
      </c>
      <c r="H8" s="40">
        <f t="shared" si="2"/>
        <v>17.451523545706372</v>
      </c>
      <c r="I8" s="39">
        <v>152</v>
      </c>
      <c r="J8" s="40">
        <f t="shared" si="3"/>
        <v>14.035087719298245</v>
      </c>
    </row>
    <row r="9" spans="1:10">
      <c r="A9" s="38" t="s">
        <v>66</v>
      </c>
      <c r="B9" s="39">
        <v>1360</v>
      </c>
      <c r="C9" s="39">
        <v>769</v>
      </c>
      <c r="D9" s="40">
        <f t="shared" si="0"/>
        <v>56.544117647058826</v>
      </c>
      <c r="E9" s="39">
        <v>103</v>
      </c>
      <c r="F9" s="40">
        <f t="shared" si="1"/>
        <v>7.5735294117647056</v>
      </c>
      <c r="G9" s="39">
        <v>261</v>
      </c>
      <c r="H9" s="40">
        <f t="shared" si="2"/>
        <v>19.191176470588236</v>
      </c>
      <c r="I9" s="39">
        <v>227</v>
      </c>
      <c r="J9" s="40">
        <f t="shared" si="3"/>
        <v>16.691176470588236</v>
      </c>
    </row>
    <row r="10" spans="1:10">
      <c r="A10" s="38" t="s">
        <v>67</v>
      </c>
      <c r="B10" s="39">
        <v>1297</v>
      </c>
      <c r="C10" s="39">
        <v>768</v>
      </c>
      <c r="D10" s="40">
        <f t="shared" si="0"/>
        <v>59.213569776407091</v>
      </c>
      <c r="E10" s="39">
        <v>113</v>
      </c>
      <c r="F10" s="40">
        <f t="shared" si="1"/>
        <v>8.7124132613723972</v>
      </c>
      <c r="G10" s="39">
        <v>241</v>
      </c>
      <c r="H10" s="40">
        <f t="shared" si="2"/>
        <v>18.581341557440247</v>
      </c>
      <c r="I10" s="39">
        <v>175</v>
      </c>
      <c r="J10" s="40">
        <f t="shared" si="3"/>
        <v>13.492675404780263</v>
      </c>
    </row>
    <row r="11" spans="1:10">
      <c r="A11" s="38" t="s">
        <v>68</v>
      </c>
      <c r="B11" s="39">
        <v>1290</v>
      </c>
      <c r="C11" s="39">
        <v>752</v>
      </c>
      <c r="D11" s="40">
        <f t="shared" si="0"/>
        <v>58.29457364341085</v>
      </c>
      <c r="E11" s="39">
        <v>130</v>
      </c>
      <c r="F11" s="40">
        <f t="shared" si="1"/>
        <v>10.077519379844961</v>
      </c>
      <c r="G11" s="39">
        <v>209</v>
      </c>
      <c r="H11" s="40">
        <f t="shared" si="2"/>
        <v>16.2015503875969</v>
      </c>
      <c r="I11" s="39">
        <v>199</v>
      </c>
      <c r="J11" s="40">
        <f t="shared" si="3"/>
        <v>15.426356589147286</v>
      </c>
    </row>
    <row r="12" spans="1:10">
      <c r="A12" s="38" t="s">
        <v>69</v>
      </c>
      <c r="B12" s="39">
        <v>2402</v>
      </c>
      <c r="C12" s="39">
        <v>1357</v>
      </c>
      <c r="D12" s="40">
        <f t="shared" si="0"/>
        <v>56.494587843463783</v>
      </c>
      <c r="E12" s="39">
        <v>128</v>
      </c>
      <c r="F12" s="40">
        <f t="shared" si="1"/>
        <v>5.3288925895087429</v>
      </c>
      <c r="G12" s="39">
        <v>443</v>
      </c>
      <c r="H12" s="40">
        <f t="shared" si="2"/>
        <v>18.442964196502913</v>
      </c>
      <c r="I12" s="39">
        <v>474</v>
      </c>
      <c r="J12" s="40">
        <f t="shared" si="3"/>
        <v>19.733555370524563</v>
      </c>
    </row>
    <row r="13" spans="1:10">
      <c r="A13" s="38" t="s">
        <v>70</v>
      </c>
      <c r="B13" s="39">
        <v>2050</v>
      </c>
      <c r="C13" s="39">
        <v>1009</v>
      </c>
      <c r="D13" s="40">
        <f t="shared" si="0"/>
        <v>49.219512195121951</v>
      </c>
      <c r="E13" s="39">
        <v>145</v>
      </c>
      <c r="F13" s="40">
        <f t="shared" si="1"/>
        <v>7.0731707317073162</v>
      </c>
      <c r="G13" s="39">
        <v>540</v>
      </c>
      <c r="H13" s="40">
        <f t="shared" si="2"/>
        <v>26.341463414634148</v>
      </c>
      <c r="I13" s="39">
        <v>356</v>
      </c>
      <c r="J13" s="40">
        <f t="shared" si="3"/>
        <v>17.365853658536583</v>
      </c>
    </row>
    <row r="14" spans="1:10">
      <c r="A14" s="42" t="s">
        <v>4</v>
      </c>
      <c r="B14" s="43">
        <f>SUM(B6:B13)</f>
        <v>13111</v>
      </c>
      <c r="C14" s="43">
        <f>SUM(C6:C13)</f>
        <v>7290</v>
      </c>
      <c r="D14" s="44">
        <f>C14/B14%</f>
        <v>55.602166120051862</v>
      </c>
      <c r="E14" s="43">
        <f>SUM(E6:E13)</f>
        <v>1039</v>
      </c>
      <c r="F14" s="44">
        <f>E14/B14%</f>
        <v>7.9246434291816028</v>
      </c>
      <c r="G14" s="43">
        <f>SUM(G6:G13)</f>
        <v>2425</v>
      </c>
      <c r="H14" s="45">
        <f>G14/B14%</f>
        <v>18.495919456944549</v>
      </c>
      <c r="I14" s="43">
        <f>SUM(I6:I13)</f>
        <v>2357</v>
      </c>
      <c r="J14" s="45">
        <f>I14/B14%</f>
        <v>17.977270993821978</v>
      </c>
    </row>
    <row r="15" spans="1:10">
      <c r="A15" s="46"/>
      <c r="B15" s="47"/>
      <c r="C15" s="48"/>
      <c r="D15" s="49"/>
      <c r="E15" s="47"/>
      <c r="F15" s="49"/>
      <c r="G15" s="47"/>
      <c r="H15" s="49"/>
      <c r="I15" s="47"/>
      <c r="J15" s="49"/>
    </row>
    <row r="16" spans="1:10" ht="36.75" customHeight="1">
      <c r="A16" s="89" t="s">
        <v>156</v>
      </c>
      <c r="B16" s="89"/>
      <c r="C16" s="89"/>
      <c r="D16" s="89"/>
      <c r="E16" s="89"/>
      <c r="F16" s="89"/>
      <c r="G16" s="89"/>
      <c r="H16" s="89"/>
      <c r="I16" s="89"/>
      <c r="J16" s="89"/>
    </row>
  </sheetData>
  <mergeCells count="10">
    <mergeCell ref="A16:J16"/>
    <mergeCell ref="A1:J1"/>
    <mergeCell ref="A2:J2"/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zoomScaleNormal="100" workbookViewId="0">
      <selection activeCell="A21" sqref="A21"/>
    </sheetView>
  </sheetViews>
  <sheetFormatPr defaultColWidth="9.140625" defaultRowHeight="12.75"/>
  <cols>
    <col min="1" max="1" width="12.7109375" style="51" customWidth="1"/>
    <col min="2" max="2" width="13" style="51" customWidth="1"/>
    <col min="3" max="10" width="12.7109375" style="51" customWidth="1"/>
    <col min="11" max="13" width="9.42578125" style="51" customWidth="1"/>
    <col min="14" max="16384" width="9.140625" style="51"/>
  </cols>
  <sheetData>
    <row r="1" spans="1:22" ht="30" customHeight="1">
      <c r="A1" s="96" t="s">
        <v>157</v>
      </c>
      <c r="B1" s="96"/>
      <c r="C1" s="96"/>
      <c r="D1" s="96"/>
      <c r="E1" s="96"/>
      <c r="F1" s="96"/>
      <c r="G1" s="96"/>
      <c r="H1" s="96"/>
      <c r="I1" s="96"/>
      <c r="J1" s="96"/>
      <c r="K1" s="50"/>
      <c r="L1" s="50"/>
      <c r="M1" s="50"/>
    </row>
    <row r="2" spans="1:22">
      <c r="A2" s="103" t="s">
        <v>149</v>
      </c>
      <c r="B2" s="103"/>
      <c r="C2" s="103"/>
      <c r="D2" s="103"/>
      <c r="E2" s="103"/>
      <c r="F2" s="103"/>
      <c r="G2" s="103"/>
      <c r="H2" s="103"/>
      <c r="I2" s="103"/>
      <c r="J2" s="103"/>
      <c r="K2" s="52"/>
      <c r="L2" s="52"/>
      <c r="M2" s="52"/>
    </row>
    <row r="3" spans="1:22">
      <c r="A3" s="103" t="s">
        <v>3</v>
      </c>
      <c r="B3" s="103" t="s">
        <v>150</v>
      </c>
      <c r="C3" s="103" t="s">
        <v>151</v>
      </c>
      <c r="D3" s="103"/>
      <c r="E3" s="103"/>
      <c r="F3" s="103"/>
      <c r="G3" s="103"/>
      <c r="H3" s="103"/>
      <c r="I3" s="103"/>
      <c r="J3" s="103"/>
    </row>
    <row r="4" spans="1:22">
      <c r="A4" s="103"/>
      <c r="B4" s="103"/>
      <c r="C4" s="104" t="s">
        <v>158</v>
      </c>
      <c r="D4" s="104"/>
      <c r="E4" s="104" t="s">
        <v>153</v>
      </c>
      <c r="F4" s="104"/>
      <c r="G4" s="104" t="s">
        <v>154</v>
      </c>
      <c r="H4" s="104"/>
      <c r="I4" s="104" t="s">
        <v>36</v>
      </c>
      <c r="J4" s="104"/>
    </row>
    <row r="5" spans="1:22">
      <c r="A5" s="103"/>
      <c r="B5" s="103"/>
      <c r="C5" s="37" t="s">
        <v>37</v>
      </c>
      <c r="D5" s="37" t="s">
        <v>38</v>
      </c>
      <c r="E5" s="37" t="s">
        <v>37</v>
      </c>
      <c r="F5" s="37" t="s">
        <v>38</v>
      </c>
      <c r="G5" s="37" t="s">
        <v>37</v>
      </c>
      <c r="H5" s="37" t="s">
        <v>38</v>
      </c>
      <c r="I5" s="37" t="s">
        <v>37</v>
      </c>
      <c r="J5" s="37" t="s">
        <v>38</v>
      </c>
    </row>
    <row r="6" spans="1:22">
      <c r="A6" s="38" t="s">
        <v>63</v>
      </c>
      <c r="B6" s="39">
        <v>1614</v>
      </c>
      <c r="C6" s="39">
        <v>871</v>
      </c>
      <c r="D6" s="40">
        <f t="shared" ref="D6:D13" si="0">C6/$B6*100</f>
        <v>53.965303593556378</v>
      </c>
      <c r="E6" s="39">
        <v>57</v>
      </c>
      <c r="F6" s="40">
        <f>E6/$B6*100</f>
        <v>3.5315985130111525</v>
      </c>
      <c r="G6" s="39">
        <v>209</v>
      </c>
      <c r="H6" s="40">
        <f>G6/$B6*100</f>
        <v>12.94919454770756</v>
      </c>
      <c r="I6" s="39">
        <v>477</v>
      </c>
      <c r="J6" s="40">
        <f>I6/$B6*100</f>
        <v>29.553903345724908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2">
      <c r="A7" s="38" t="s">
        <v>64</v>
      </c>
      <c r="B7" s="39">
        <v>12</v>
      </c>
      <c r="C7" s="39">
        <v>1</v>
      </c>
      <c r="D7" s="40">
        <f t="shared" si="0"/>
        <v>8.3333333333333321</v>
      </c>
      <c r="E7" s="39">
        <v>0</v>
      </c>
      <c r="F7" s="40">
        <f t="shared" ref="F7:F13" si="1">E7/$B7*100</f>
        <v>0</v>
      </c>
      <c r="G7" s="39">
        <v>1</v>
      </c>
      <c r="H7" s="40">
        <f t="shared" ref="H7:H13" si="2">G7/$B7*100</f>
        <v>8.3333333333333321</v>
      </c>
      <c r="I7" s="39">
        <v>10</v>
      </c>
      <c r="J7" s="40">
        <f t="shared" ref="J7:J13" si="3">I7/$B7*100</f>
        <v>83.333333333333343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>
      <c r="A8" s="38" t="s">
        <v>65</v>
      </c>
      <c r="B8" s="39">
        <v>0</v>
      </c>
      <c r="C8" s="39">
        <v>0</v>
      </c>
      <c r="D8" s="40">
        <v>0</v>
      </c>
      <c r="E8" s="39">
        <v>0</v>
      </c>
      <c r="F8" s="40">
        <v>0</v>
      </c>
      <c r="G8" s="39">
        <v>0</v>
      </c>
      <c r="H8" s="40">
        <v>0</v>
      </c>
      <c r="I8" s="39">
        <v>0</v>
      </c>
      <c r="J8" s="40">
        <v>0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>
      <c r="A9" s="38" t="s">
        <v>66</v>
      </c>
      <c r="B9" s="39">
        <v>0</v>
      </c>
      <c r="C9" s="39">
        <v>0</v>
      </c>
      <c r="D9" s="40">
        <v>0</v>
      </c>
      <c r="E9" s="39">
        <v>0</v>
      </c>
      <c r="F9" s="40">
        <v>0</v>
      </c>
      <c r="G9" s="39">
        <v>0</v>
      </c>
      <c r="H9" s="40">
        <v>0</v>
      </c>
      <c r="I9" s="39">
        <v>0</v>
      </c>
      <c r="J9" s="40">
        <v>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>
      <c r="A10" s="38" t="s">
        <v>67</v>
      </c>
      <c r="B10" s="39">
        <v>13</v>
      </c>
      <c r="C10" s="39">
        <v>0</v>
      </c>
      <c r="D10" s="40">
        <f t="shared" si="0"/>
        <v>0</v>
      </c>
      <c r="E10" s="39">
        <v>0</v>
      </c>
      <c r="F10" s="40">
        <f t="shared" si="1"/>
        <v>0</v>
      </c>
      <c r="G10" s="39">
        <v>0</v>
      </c>
      <c r="H10" s="40">
        <f t="shared" si="2"/>
        <v>0</v>
      </c>
      <c r="I10" s="39">
        <v>13</v>
      </c>
      <c r="J10" s="40">
        <f t="shared" si="3"/>
        <v>100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2">
      <c r="A11" s="38" t="s">
        <v>68</v>
      </c>
      <c r="B11" s="39">
        <v>637</v>
      </c>
      <c r="C11" s="39">
        <v>321</v>
      </c>
      <c r="D11" s="40">
        <f t="shared" si="0"/>
        <v>50.39246467817896</v>
      </c>
      <c r="E11" s="39">
        <v>46</v>
      </c>
      <c r="F11" s="40">
        <f t="shared" si="1"/>
        <v>7.2213500784929359</v>
      </c>
      <c r="G11" s="39">
        <v>77</v>
      </c>
      <c r="H11" s="40">
        <f t="shared" si="2"/>
        <v>12.087912087912088</v>
      </c>
      <c r="I11" s="39">
        <v>193</v>
      </c>
      <c r="J11" s="40">
        <f t="shared" si="3"/>
        <v>30.298273155416013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2">
      <c r="A12" s="38" t="s">
        <v>69</v>
      </c>
      <c r="B12" s="39">
        <v>34</v>
      </c>
      <c r="C12" s="39">
        <v>8</v>
      </c>
      <c r="D12" s="40">
        <f t="shared" si="0"/>
        <v>23.52941176470588</v>
      </c>
      <c r="E12" s="39">
        <v>1</v>
      </c>
      <c r="F12" s="40">
        <f t="shared" si="1"/>
        <v>2.9411764705882351</v>
      </c>
      <c r="G12" s="39">
        <v>0</v>
      </c>
      <c r="H12" s="40">
        <f t="shared" si="2"/>
        <v>0</v>
      </c>
      <c r="I12" s="39">
        <v>25</v>
      </c>
      <c r="J12" s="40">
        <f t="shared" si="3"/>
        <v>73.529411764705884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>
      <c r="A13" s="38" t="s">
        <v>70</v>
      </c>
      <c r="B13" s="39">
        <v>651</v>
      </c>
      <c r="C13" s="39">
        <v>359</v>
      </c>
      <c r="D13" s="40">
        <f t="shared" si="0"/>
        <v>55.145929339477732</v>
      </c>
      <c r="E13" s="39">
        <v>40</v>
      </c>
      <c r="F13" s="40">
        <f t="shared" si="1"/>
        <v>6.1443932411674345</v>
      </c>
      <c r="G13" s="39">
        <v>95</v>
      </c>
      <c r="H13" s="40">
        <f t="shared" si="2"/>
        <v>14.592933947772657</v>
      </c>
      <c r="I13" s="39">
        <v>157</v>
      </c>
      <c r="J13" s="40">
        <f t="shared" si="3"/>
        <v>24.116743471582179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>
      <c r="A14" s="42" t="s">
        <v>4</v>
      </c>
      <c r="B14" s="43">
        <f>SUM(B6:B13)</f>
        <v>2961</v>
      </c>
      <c r="C14" s="43">
        <f>SUM(C6:C13)</f>
        <v>1560</v>
      </c>
      <c r="D14" s="44">
        <f>C14/B14%</f>
        <v>52.684903748733539</v>
      </c>
      <c r="E14" s="43">
        <f>SUM(E6:E13)</f>
        <v>144</v>
      </c>
      <c r="F14" s="44">
        <f>E14/$B14*100</f>
        <v>4.86322188449848</v>
      </c>
      <c r="G14" s="43">
        <f>SUM(G6:G13)</f>
        <v>382</v>
      </c>
      <c r="H14" s="45">
        <f>G14/$B14*100</f>
        <v>12.901046943600136</v>
      </c>
      <c r="I14" s="43">
        <f>SUM(I6:I13)</f>
        <v>875</v>
      </c>
      <c r="J14" s="45">
        <f>I14/B14%</f>
        <v>29.550827423167849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22">
      <c r="A15" s="46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>
      <c r="A16" s="89" t="s">
        <v>159</v>
      </c>
      <c r="B16" s="89"/>
      <c r="C16" s="89"/>
      <c r="D16" s="89"/>
      <c r="E16" s="89"/>
      <c r="F16" s="89"/>
      <c r="G16" s="89"/>
      <c r="H16" s="89"/>
      <c r="I16" s="89"/>
      <c r="J16" s="89"/>
      <c r="K16" s="53"/>
    </row>
    <row r="17" spans="2:11">
      <c r="B17" s="105"/>
      <c r="C17" s="105"/>
      <c r="D17" s="105"/>
      <c r="E17" s="105"/>
      <c r="F17" s="105"/>
      <c r="G17" s="105"/>
      <c r="H17" s="105"/>
      <c r="I17" s="105"/>
      <c r="J17" s="105"/>
      <c r="K17" s="53"/>
    </row>
    <row r="18" spans="2:11">
      <c r="B18" s="47"/>
      <c r="C18" s="47"/>
      <c r="D18" s="49"/>
      <c r="E18" s="47"/>
      <c r="F18" s="49"/>
      <c r="G18" s="47"/>
      <c r="H18" s="49"/>
      <c r="I18" s="47"/>
      <c r="J18" s="49"/>
      <c r="K18" s="53"/>
    </row>
    <row r="19" spans="2:11">
      <c r="B19" s="54"/>
    </row>
  </sheetData>
  <mergeCells count="11">
    <mergeCell ref="A16:J16"/>
    <mergeCell ref="B17:J17"/>
    <mergeCell ref="A1:J1"/>
    <mergeCell ref="A2:J2"/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1" sqref="A21"/>
    </sheetView>
  </sheetViews>
  <sheetFormatPr defaultRowHeight="15"/>
  <cols>
    <col min="1" max="1" width="30.5703125" customWidth="1"/>
    <col min="2" max="2" width="13" customWidth="1"/>
    <col min="3" max="10" width="10.5703125" customWidth="1"/>
  </cols>
  <sheetData>
    <row r="1" spans="1:19">
      <c r="A1" s="96" t="s">
        <v>160</v>
      </c>
      <c r="B1" s="96"/>
      <c r="C1" s="96"/>
      <c r="D1" s="96"/>
      <c r="E1" s="96"/>
      <c r="F1" s="96"/>
      <c r="G1" s="96"/>
      <c r="H1" s="96"/>
      <c r="I1" s="96"/>
      <c r="J1" s="96"/>
      <c r="K1" s="5"/>
    </row>
    <row r="2" spans="1:19">
      <c r="A2" s="82" t="s">
        <v>2</v>
      </c>
      <c r="B2" s="82" t="s">
        <v>161</v>
      </c>
      <c r="C2" s="82" t="s">
        <v>162</v>
      </c>
      <c r="D2" s="82"/>
      <c r="E2" s="82"/>
      <c r="F2" s="82"/>
      <c r="G2" s="82"/>
      <c r="H2" s="82"/>
      <c r="I2" s="82"/>
      <c r="J2" s="106" t="s">
        <v>163</v>
      </c>
      <c r="K2" s="55"/>
    </row>
    <row r="3" spans="1:19" ht="25.5">
      <c r="A3" s="82"/>
      <c r="B3" s="82"/>
      <c r="C3" s="17" t="s">
        <v>164</v>
      </c>
      <c r="D3" s="17" t="s">
        <v>165</v>
      </c>
      <c r="E3" s="17" t="s">
        <v>166</v>
      </c>
      <c r="F3" s="17" t="s">
        <v>167</v>
      </c>
      <c r="G3" s="17" t="s">
        <v>168</v>
      </c>
      <c r="H3" s="17" t="s">
        <v>169</v>
      </c>
      <c r="I3" s="17" t="s">
        <v>170</v>
      </c>
      <c r="J3" s="106"/>
      <c r="K3" s="55"/>
    </row>
    <row r="4" spans="1:19">
      <c r="A4" s="7" t="s">
        <v>14</v>
      </c>
      <c r="B4" s="11">
        <v>6458</v>
      </c>
      <c r="C4" s="11">
        <v>32</v>
      </c>
      <c r="D4" s="11">
        <v>100</v>
      </c>
      <c r="E4" s="11">
        <v>1081</v>
      </c>
      <c r="F4" s="11">
        <v>2139</v>
      </c>
      <c r="G4" s="11">
        <v>1931</v>
      </c>
      <c r="H4" s="11">
        <v>465</v>
      </c>
      <c r="I4" s="11">
        <v>710</v>
      </c>
      <c r="J4" s="56">
        <v>20.41</v>
      </c>
      <c r="K4" s="57"/>
      <c r="M4" s="58"/>
      <c r="N4" s="58"/>
      <c r="O4" s="58"/>
      <c r="P4" s="58"/>
      <c r="Q4" s="58"/>
      <c r="R4" s="58"/>
      <c r="S4" s="58"/>
    </row>
    <row r="5" spans="1:19">
      <c r="A5" s="7" t="s">
        <v>15</v>
      </c>
      <c r="B5" s="11">
        <v>523</v>
      </c>
      <c r="C5" s="11">
        <v>6</v>
      </c>
      <c r="D5" s="11">
        <v>9</v>
      </c>
      <c r="E5" s="11">
        <v>44</v>
      </c>
      <c r="F5" s="11">
        <v>165</v>
      </c>
      <c r="G5" s="11">
        <v>163</v>
      </c>
      <c r="H5" s="11">
        <v>59</v>
      </c>
      <c r="I5" s="11">
        <v>77</v>
      </c>
      <c r="J5" s="56">
        <v>26.29</v>
      </c>
      <c r="K5" s="57"/>
      <c r="M5" s="58"/>
      <c r="N5" s="58"/>
      <c r="O5" s="58"/>
      <c r="P5" s="58"/>
      <c r="Q5" s="58"/>
      <c r="R5" s="58"/>
      <c r="S5" s="58"/>
    </row>
    <row r="6" spans="1:19">
      <c r="A6" s="7" t="s">
        <v>16</v>
      </c>
      <c r="B6" s="11">
        <v>2394</v>
      </c>
      <c r="C6" s="11">
        <v>20</v>
      </c>
      <c r="D6" s="11">
        <v>674</v>
      </c>
      <c r="E6" s="11">
        <v>918</v>
      </c>
      <c r="F6" s="11">
        <v>518</v>
      </c>
      <c r="G6" s="11">
        <v>185</v>
      </c>
      <c r="H6" s="11">
        <v>59</v>
      </c>
      <c r="I6" s="11">
        <v>20</v>
      </c>
      <c r="J6" s="56">
        <v>6.73</v>
      </c>
      <c r="K6" s="57"/>
      <c r="M6" s="58"/>
      <c r="N6" s="58"/>
      <c r="O6" s="58"/>
      <c r="P6" s="58"/>
      <c r="Q6" s="58"/>
      <c r="R6" s="58"/>
      <c r="S6" s="58"/>
    </row>
    <row r="7" spans="1:19" ht="25.5">
      <c r="A7" s="7" t="s">
        <v>17</v>
      </c>
      <c r="B7" s="11">
        <v>29044</v>
      </c>
      <c r="C7" s="11">
        <v>114</v>
      </c>
      <c r="D7" s="11">
        <v>1169</v>
      </c>
      <c r="E7" s="11">
        <v>6218</v>
      </c>
      <c r="F7" s="11">
        <v>11305</v>
      </c>
      <c r="G7" s="11">
        <v>5861</v>
      </c>
      <c r="H7" s="11">
        <v>2546</v>
      </c>
      <c r="I7" s="11">
        <v>1831</v>
      </c>
      <c r="J7" s="56">
        <v>16.239999999999998</v>
      </c>
      <c r="K7" s="57"/>
      <c r="M7" s="58"/>
      <c r="N7" s="58"/>
      <c r="O7" s="58"/>
      <c r="P7" s="58"/>
      <c r="Q7" s="58"/>
      <c r="R7" s="58"/>
      <c r="S7" s="58"/>
    </row>
    <row r="8" spans="1:19">
      <c r="A8" s="7" t="s">
        <v>18</v>
      </c>
      <c r="B8" s="11">
        <v>3677</v>
      </c>
      <c r="C8" s="11">
        <v>15</v>
      </c>
      <c r="D8" s="11">
        <v>247</v>
      </c>
      <c r="E8" s="11">
        <v>577</v>
      </c>
      <c r="F8" s="11">
        <v>873</v>
      </c>
      <c r="G8" s="11">
        <v>725</v>
      </c>
      <c r="H8" s="11">
        <v>644</v>
      </c>
      <c r="I8" s="11">
        <v>596</v>
      </c>
      <c r="J8" s="56">
        <v>27.16</v>
      </c>
      <c r="K8" s="57"/>
      <c r="M8" s="58"/>
      <c r="N8" s="58"/>
      <c r="O8" s="58"/>
      <c r="P8" s="58"/>
      <c r="Q8" s="58"/>
      <c r="R8" s="58"/>
      <c r="S8" s="58"/>
    </row>
    <row r="9" spans="1:19">
      <c r="A9" s="12" t="s">
        <v>19</v>
      </c>
      <c r="B9" s="11">
        <v>1144</v>
      </c>
      <c r="C9" s="11">
        <v>4</v>
      </c>
      <c r="D9" s="11">
        <v>22</v>
      </c>
      <c r="E9" s="11">
        <v>136</v>
      </c>
      <c r="F9" s="11">
        <v>316</v>
      </c>
      <c r="G9" s="11">
        <v>291</v>
      </c>
      <c r="H9" s="11">
        <v>180</v>
      </c>
      <c r="I9" s="11">
        <v>195</v>
      </c>
      <c r="J9" s="56">
        <v>28</v>
      </c>
      <c r="K9" s="57"/>
      <c r="N9" s="21"/>
    </row>
    <row r="10" spans="1:19">
      <c r="A10" s="12" t="s">
        <v>20</v>
      </c>
      <c r="B10" s="11">
        <v>746</v>
      </c>
      <c r="C10" s="11">
        <v>2</v>
      </c>
      <c r="D10" s="11">
        <v>16</v>
      </c>
      <c r="E10" s="11">
        <v>98</v>
      </c>
      <c r="F10" s="11">
        <v>247</v>
      </c>
      <c r="G10" s="11">
        <v>185</v>
      </c>
      <c r="H10" s="11">
        <v>114</v>
      </c>
      <c r="I10" s="11">
        <v>84</v>
      </c>
      <c r="J10" s="56">
        <v>23.89</v>
      </c>
      <c r="K10" s="57"/>
      <c r="N10" s="21"/>
    </row>
    <row r="11" spans="1:19">
      <c r="A11" s="7" t="s">
        <v>21</v>
      </c>
      <c r="B11" s="11">
        <v>171</v>
      </c>
      <c r="C11" s="11">
        <v>1</v>
      </c>
      <c r="D11" s="11">
        <v>6</v>
      </c>
      <c r="E11" s="11">
        <v>32</v>
      </c>
      <c r="F11" s="11">
        <v>84</v>
      </c>
      <c r="G11" s="11">
        <v>19</v>
      </c>
      <c r="H11" s="11">
        <v>17</v>
      </c>
      <c r="I11" s="11">
        <v>12</v>
      </c>
      <c r="J11" s="56">
        <v>15.06</v>
      </c>
      <c r="K11" s="57"/>
      <c r="M11" s="58"/>
      <c r="N11" s="58"/>
      <c r="O11" s="58"/>
      <c r="P11" s="58"/>
      <c r="Q11" s="58"/>
      <c r="R11" s="58"/>
      <c r="S11" s="58"/>
    </row>
    <row r="12" spans="1:19">
      <c r="A12" s="13" t="s">
        <v>22</v>
      </c>
      <c r="B12" s="28">
        <f>SUM(B4:B7)+B11</f>
        <v>38590</v>
      </c>
      <c r="C12" s="28">
        <f t="shared" ref="C12:I12" si="0">SUM(C4:C7)+C11</f>
        <v>173</v>
      </c>
      <c r="D12" s="28">
        <f t="shared" si="0"/>
        <v>1958</v>
      </c>
      <c r="E12" s="28">
        <f t="shared" si="0"/>
        <v>8293</v>
      </c>
      <c r="F12" s="28">
        <f t="shared" si="0"/>
        <v>14211</v>
      </c>
      <c r="G12" s="28">
        <f t="shared" si="0"/>
        <v>8159</v>
      </c>
      <c r="H12" s="28">
        <f t="shared" si="0"/>
        <v>3146</v>
      </c>
      <c r="I12" s="28">
        <f t="shared" si="0"/>
        <v>2650</v>
      </c>
      <c r="J12" s="59">
        <v>16.476569529999999</v>
      </c>
      <c r="K12" s="57"/>
    </row>
    <row r="13" spans="1:19">
      <c r="A13" s="60"/>
      <c r="B13" s="21"/>
      <c r="C13" s="61"/>
      <c r="D13" s="61"/>
      <c r="E13" s="61"/>
      <c r="F13" s="61"/>
      <c r="G13" s="61"/>
      <c r="H13" s="61"/>
      <c r="I13" s="61"/>
      <c r="K13" s="62"/>
    </row>
    <row r="14" spans="1:19">
      <c r="A14" s="55"/>
      <c r="B14" s="21"/>
      <c r="E14" s="63"/>
      <c r="F14" s="63"/>
      <c r="G14" s="63"/>
      <c r="H14" s="63"/>
      <c r="I14" s="63"/>
      <c r="J14" s="63"/>
      <c r="K14" s="64"/>
    </row>
    <row r="15" spans="1:19">
      <c r="A15" s="55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9">
      <c r="A16" s="55"/>
      <c r="B16" s="65"/>
      <c r="C16" s="66"/>
      <c r="D16" s="66"/>
      <c r="E16" s="66"/>
      <c r="F16" s="66"/>
      <c r="G16" s="66"/>
      <c r="H16" s="66"/>
      <c r="I16" s="66"/>
      <c r="J16" s="66"/>
      <c r="K16" s="66"/>
    </row>
    <row r="17" spans="1:11">
      <c r="A17" s="55"/>
      <c r="B17" s="65"/>
      <c r="C17" s="66"/>
      <c r="D17" s="66"/>
      <c r="E17" s="66"/>
      <c r="F17" s="66"/>
      <c r="G17" s="66"/>
      <c r="H17" s="66"/>
      <c r="I17" s="66"/>
      <c r="J17" s="66"/>
      <c r="K17" s="66"/>
    </row>
    <row r="18" spans="1:11">
      <c r="A18" s="55"/>
      <c r="B18" s="65"/>
      <c r="C18" s="67"/>
      <c r="D18" s="67"/>
      <c r="E18" s="67"/>
      <c r="F18" s="67"/>
      <c r="G18" s="67"/>
      <c r="H18" s="67"/>
      <c r="I18" s="67"/>
      <c r="J18" s="67"/>
      <c r="K18" s="67"/>
    </row>
    <row r="19" spans="1:11">
      <c r="B19" s="68"/>
      <c r="C19" s="69"/>
      <c r="D19" s="69"/>
      <c r="E19" s="69"/>
      <c r="F19" s="69"/>
      <c r="G19" s="69"/>
      <c r="H19" s="69"/>
      <c r="I19" s="69"/>
      <c r="J19" s="69"/>
      <c r="K19" s="69"/>
    </row>
  </sheetData>
  <mergeCells count="5">
    <mergeCell ref="A1:J1"/>
    <mergeCell ref="A2:A3"/>
    <mergeCell ref="B2:B3"/>
    <mergeCell ref="C2:I2"/>
    <mergeCell ref="J2:J3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>
      <selection activeCell="E8" sqref="E8"/>
    </sheetView>
  </sheetViews>
  <sheetFormatPr defaultRowHeight="15"/>
  <cols>
    <col min="1" max="1" width="30.5703125" customWidth="1"/>
    <col min="2" max="2" width="13" customWidth="1"/>
    <col min="3" max="3" width="11.7109375" customWidth="1"/>
    <col min="4" max="4" width="13" customWidth="1"/>
    <col min="5" max="9" width="10.5703125" customWidth="1"/>
    <col min="10" max="10" width="11.5703125" customWidth="1"/>
    <col min="11" max="11" width="10.5703125" customWidth="1"/>
  </cols>
  <sheetData>
    <row r="1" spans="1:26">
      <c r="A1" s="107" t="s">
        <v>171</v>
      </c>
      <c r="B1" s="107"/>
      <c r="C1" s="107"/>
      <c r="D1" s="107"/>
      <c r="E1" s="107"/>
      <c r="F1" s="107"/>
      <c r="G1" s="107"/>
      <c r="H1" s="107"/>
      <c r="I1" s="107"/>
      <c r="J1" s="107"/>
      <c r="K1" s="55"/>
    </row>
    <row r="2" spans="1:26">
      <c r="A2" s="82" t="s">
        <v>3</v>
      </c>
      <c r="B2" s="82" t="s">
        <v>161</v>
      </c>
      <c r="C2" s="82" t="s">
        <v>162</v>
      </c>
      <c r="D2" s="82"/>
      <c r="E2" s="82"/>
      <c r="F2" s="82"/>
      <c r="G2" s="82"/>
      <c r="H2" s="82"/>
      <c r="I2" s="82"/>
      <c r="J2" s="82"/>
    </row>
    <row r="3" spans="1:26" ht="38.25" customHeight="1">
      <c r="A3" s="82"/>
      <c r="B3" s="82"/>
      <c r="C3" s="17" t="s">
        <v>172</v>
      </c>
      <c r="D3" s="17" t="s">
        <v>173</v>
      </c>
      <c r="E3" s="17" t="s">
        <v>174</v>
      </c>
      <c r="F3" s="17" t="s">
        <v>175</v>
      </c>
      <c r="G3" s="17" t="s">
        <v>176</v>
      </c>
      <c r="H3" s="17" t="s">
        <v>169</v>
      </c>
      <c r="I3" s="17" t="s">
        <v>170</v>
      </c>
      <c r="J3" s="13" t="s">
        <v>163</v>
      </c>
    </row>
    <row r="4" spans="1:26">
      <c r="A4" s="26" t="s">
        <v>63</v>
      </c>
      <c r="B4" s="11">
        <v>9236</v>
      </c>
      <c r="C4" s="11">
        <v>43</v>
      </c>
      <c r="D4" s="11">
        <v>141</v>
      </c>
      <c r="E4" s="11">
        <v>970</v>
      </c>
      <c r="F4" s="11">
        <v>4238</v>
      </c>
      <c r="G4" s="11">
        <v>3139</v>
      </c>
      <c r="H4" s="11">
        <v>377</v>
      </c>
      <c r="I4" s="11">
        <v>328</v>
      </c>
      <c r="J4" s="56">
        <v>14.6243278</v>
      </c>
      <c r="K4" s="70"/>
      <c r="M4" s="58"/>
      <c r="N4" s="58"/>
      <c r="O4" s="58"/>
      <c r="P4" s="58"/>
      <c r="Q4" s="58"/>
      <c r="R4" s="58"/>
      <c r="S4" s="58"/>
      <c r="T4" s="70"/>
      <c r="U4" s="70"/>
      <c r="V4" s="70"/>
      <c r="W4" s="70"/>
      <c r="X4" s="70"/>
      <c r="Y4" s="70"/>
      <c r="Z4" s="70"/>
    </row>
    <row r="5" spans="1:26">
      <c r="A5" s="26" t="s">
        <v>64</v>
      </c>
      <c r="B5" s="11">
        <v>3946</v>
      </c>
      <c r="C5" s="11">
        <v>5</v>
      </c>
      <c r="D5" s="11">
        <v>187</v>
      </c>
      <c r="E5" s="11">
        <v>821</v>
      </c>
      <c r="F5" s="11">
        <v>1283</v>
      </c>
      <c r="G5" s="11">
        <v>721</v>
      </c>
      <c r="H5" s="11">
        <v>326</v>
      </c>
      <c r="I5" s="11">
        <v>603</v>
      </c>
      <c r="J5" s="56">
        <v>22.870276449999999</v>
      </c>
      <c r="K5" s="70"/>
      <c r="M5" s="58"/>
      <c r="N5" s="58"/>
      <c r="O5" s="58"/>
      <c r="P5" s="58"/>
      <c r="Q5" s="58"/>
      <c r="R5" s="58"/>
      <c r="S5" s="58"/>
      <c r="T5" s="70"/>
      <c r="U5" s="70"/>
      <c r="V5" s="70"/>
      <c r="W5" s="70"/>
      <c r="X5" s="70"/>
      <c r="Y5" s="70"/>
      <c r="Z5" s="70"/>
    </row>
    <row r="6" spans="1:26">
      <c r="A6" s="26" t="s">
        <v>65</v>
      </c>
      <c r="B6" s="11">
        <v>2559</v>
      </c>
      <c r="C6" s="11">
        <v>11</v>
      </c>
      <c r="D6" s="11">
        <v>131</v>
      </c>
      <c r="E6" s="11">
        <v>420</v>
      </c>
      <c r="F6" s="11">
        <v>908</v>
      </c>
      <c r="G6" s="11">
        <v>545</v>
      </c>
      <c r="H6" s="11">
        <v>344</v>
      </c>
      <c r="I6" s="11">
        <v>200</v>
      </c>
      <c r="J6" s="56">
        <v>18.345975429999999</v>
      </c>
      <c r="K6" s="70"/>
      <c r="M6" s="58"/>
      <c r="N6" s="58"/>
      <c r="O6" s="58"/>
      <c r="P6" s="58"/>
      <c r="Q6" s="58"/>
      <c r="R6" s="58"/>
      <c r="S6" s="58"/>
      <c r="T6" s="70"/>
      <c r="U6" s="70"/>
      <c r="V6" s="70"/>
      <c r="W6" s="70"/>
      <c r="X6" s="70"/>
      <c r="Y6" s="70"/>
      <c r="Z6" s="70"/>
    </row>
    <row r="7" spans="1:26">
      <c r="A7" s="26" t="s">
        <v>66</v>
      </c>
      <c r="B7" s="11">
        <v>3794</v>
      </c>
      <c r="C7" s="11">
        <v>18</v>
      </c>
      <c r="D7" s="11">
        <v>338</v>
      </c>
      <c r="E7" s="11">
        <v>1336</v>
      </c>
      <c r="F7" s="11">
        <v>1211</v>
      </c>
      <c r="G7" s="11">
        <v>417</v>
      </c>
      <c r="H7" s="11">
        <v>242</v>
      </c>
      <c r="I7" s="11">
        <v>232</v>
      </c>
      <c r="J7" s="56">
        <v>13.485172199999999</v>
      </c>
      <c r="K7" s="70"/>
      <c r="M7" s="58"/>
      <c r="N7" s="58"/>
      <c r="O7" s="58"/>
      <c r="P7" s="58"/>
      <c r="Q7" s="58"/>
      <c r="R7" s="58"/>
      <c r="S7" s="58"/>
      <c r="T7" s="70"/>
      <c r="U7" s="70"/>
      <c r="V7" s="70"/>
      <c r="W7" s="70"/>
      <c r="X7" s="70"/>
      <c r="Y7" s="70"/>
      <c r="Z7" s="70"/>
    </row>
    <row r="8" spans="1:26">
      <c r="A8" s="26" t="s">
        <v>67</v>
      </c>
      <c r="B8" s="11">
        <v>3129</v>
      </c>
      <c r="C8" s="11">
        <v>34</v>
      </c>
      <c r="D8" s="11">
        <v>156</v>
      </c>
      <c r="E8" s="11">
        <v>650</v>
      </c>
      <c r="F8" s="11">
        <v>1087</v>
      </c>
      <c r="G8" s="11">
        <v>652</v>
      </c>
      <c r="H8" s="11">
        <v>334</v>
      </c>
      <c r="I8" s="11">
        <v>216</v>
      </c>
      <c r="J8" s="56">
        <v>17.293714560000002</v>
      </c>
      <c r="K8" s="70"/>
      <c r="M8" s="58"/>
      <c r="N8" s="58"/>
      <c r="O8" s="58"/>
      <c r="P8" s="58"/>
      <c r="Q8" s="58"/>
      <c r="R8" s="58"/>
      <c r="S8" s="58"/>
      <c r="T8" s="70"/>
      <c r="U8" s="70"/>
      <c r="V8" s="70"/>
      <c r="W8" s="70"/>
      <c r="X8" s="70"/>
      <c r="Y8" s="70"/>
      <c r="Z8" s="70"/>
    </row>
    <row r="9" spans="1:26">
      <c r="A9" s="26" t="s">
        <v>68</v>
      </c>
      <c r="B9" s="11">
        <v>4385</v>
      </c>
      <c r="C9" s="11">
        <v>19</v>
      </c>
      <c r="D9" s="11">
        <v>489</v>
      </c>
      <c r="E9" s="11">
        <v>1320</v>
      </c>
      <c r="F9" s="11">
        <v>1224</v>
      </c>
      <c r="G9" s="11">
        <v>806</v>
      </c>
      <c r="H9" s="11">
        <v>316</v>
      </c>
      <c r="I9" s="11">
        <v>211</v>
      </c>
      <c r="J9" s="56">
        <v>13.377507319999999</v>
      </c>
      <c r="K9" s="70"/>
      <c r="M9" s="58"/>
      <c r="N9" s="58"/>
      <c r="O9" s="58"/>
      <c r="P9" s="58"/>
      <c r="Q9" s="58"/>
      <c r="R9" s="58"/>
      <c r="S9" s="58"/>
      <c r="T9" s="70"/>
      <c r="U9" s="70"/>
      <c r="V9" s="70"/>
      <c r="W9" s="70"/>
      <c r="X9" s="70"/>
      <c r="Y9" s="70"/>
      <c r="Z9" s="70"/>
    </row>
    <row r="10" spans="1:26">
      <c r="A10" s="26" t="s">
        <v>69</v>
      </c>
      <c r="B10" s="11">
        <v>4697</v>
      </c>
      <c r="C10" s="11">
        <v>12</v>
      </c>
      <c r="D10" s="11">
        <v>213</v>
      </c>
      <c r="E10" s="11">
        <v>1294</v>
      </c>
      <c r="F10" s="11">
        <v>1474</v>
      </c>
      <c r="G10" s="11">
        <v>941</v>
      </c>
      <c r="H10" s="11">
        <v>498</v>
      </c>
      <c r="I10" s="11">
        <v>265</v>
      </c>
      <c r="J10" s="56">
        <v>15.811261419999999</v>
      </c>
      <c r="K10" s="70"/>
      <c r="M10" s="58"/>
      <c r="N10" s="58"/>
      <c r="O10" s="58"/>
      <c r="P10" s="58"/>
      <c r="Q10" s="58"/>
      <c r="R10" s="58"/>
      <c r="S10" s="58"/>
      <c r="T10" s="70"/>
      <c r="U10" s="70"/>
      <c r="V10" s="70"/>
      <c r="W10" s="70"/>
      <c r="X10" s="70"/>
      <c r="Y10" s="70"/>
      <c r="Z10" s="70"/>
    </row>
    <row r="11" spans="1:26">
      <c r="A11" s="26" t="s">
        <v>70</v>
      </c>
      <c r="B11" s="11">
        <v>6839</v>
      </c>
      <c r="C11" s="11">
        <v>31</v>
      </c>
      <c r="D11" s="11">
        <v>303</v>
      </c>
      <c r="E11" s="11">
        <v>1482</v>
      </c>
      <c r="F11" s="11">
        <v>2785</v>
      </c>
      <c r="G11" s="11">
        <v>937</v>
      </c>
      <c r="H11" s="11">
        <v>707</v>
      </c>
      <c r="I11" s="11">
        <v>594</v>
      </c>
      <c r="J11" s="56">
        <v>18.319058500000001</v>
      </c>
      <c r="K11" s="70"/>
      <c r="M11" s="58"/>
      <c r="N11" s="58"/>
      <c r="O11" s="58"/>
      <c r="P11" s="58"/>
      <c r="Q11" s="58"/>
      <c r="R11" s="58"/>
      <c r="S11" s="58"/>
      <c r="T11" s="70"/>
      <c r="U11" s="70"/>
      <c r="V11" s="70"/>
      <c r="W11" s="70"/>
      <c r="X11" s="70"/>
      <c r="Y11" s="70"/>
      <c r="Z11" s="70"/>
    </row>
    <row r="12" spans="1:26">
      <c r="A12" s="13" t="s">
        <v>4</v>
      </c>
      <c r="B12" s="28">
        <f t="shared" ref="B12:I12" si="0">SUM(B4:B11)</f>
        <v>38585</v>
      </c>
      <c r="C12" s="28">
        <f t="shared" si="0"/>
        <v>173</v>
      </c>
      <c r="D12" s="28">
        <f t="shared" si="0"/>
        <v>1958</v>
      </c>
      <c r="E12" s="28">
        <f t="shared" si="0"/>
        <v>8293</v>
      </c>
      <c r="F12" s="28">
        <f t="shared" si="0"/>
        <v>14210</v>
      </c>
      <c r="G12" s="28">
        <f t="shared" si="0"/>
        <v>8158</v>
      </c>
      <c r="H12" s="28">
        <f t="shared" si="0"/>
        <v>3144</v>
      </c>
      <c r="I12" s="28">
        <f t="shared" si="0"/>
        <v>2649</v>
      </c>
      <c r="J12" s="59">
        <v>16.476569529999999</v>
      </c>
      <c r="K12" s="70"/>
      <c r="L12" s="70"/>
      <c r="M12" s="70"/>
      <c r="N12" s="70"/>
      <c r="O12" s="70"/>
      <c r="P12" s="70"/>
      <c r="Q12" s="70"/>
      <c r="R12" s="70"/>
      <c r="S12" s="70"/>
    </row>
    <row r="13" spans="1:26">
      <c r="B13" s="108"/>
      <c r="C13" s="108"/>
      <c r="D13" s="108"/>
      <c r="E13" s="63"/>
      <c r="F13" s="63"/>
      <c r="G13" s="63"/>
      <c r="H13" s="63"/>
      <c r="I13" s="63"/>
      <c r="J13" s="63"/>
    </row>
    <row r="14" spans="1:26">
      <c r="B14" s="21"/>
    </row>
    <row r="15" spans="1:26">
      <c r="B15" s="23"/>
    </row>
    <row r="16" spans="1:26">
      <c r="B16" s="23"/>
    </row>
    <row r="17" spans="2:3">
      <c r="B17" s="21"/>
      <c r="C17" s="21"/>
    </row>
    <row r="18" spans="2:3">
      <c r="B18" s="21"/>
    </row>
    <row r="19" spans="2:3">
      <c r="B19" s="21"/>
    </row>
    <row r="20" spans="2:3">
      <c r="B20" s="21"/>
    </row>
    <row r="21" spans="2:3">
      <c r="B21" s="21"/>
    </row>
    <row r="22" spans="2:3">
      <c r="B22" s="21"/>
    </row>
    <row r="23" spans="2:3">
      <c r="B23" s="21"/>
    </row>
  </sheetData>
  <mergeCells count="5">
    <mergeCell ref="A1:J1"/>
    <mergeCell ref="A2:A3"/>
    <mergeCell ref="B2:B3"/>
    <mergeCell ref="C2:J2"/>
    <mergeCell ref="B13:D13"/>
  </mergeCells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60" zoomScaleNormal="100" workbookViewId="0">
      <selection activeCell="A21" sqref="A21"/>
    </sheetView>
  </sheetViews>
  <sheetFormatPr defaultColWidth="9.140625" defaultRowHeight="12.75"/>
  <cols>
    <col min="1" max="1" width="27.7109375" style="5" customWidth="1"/>
    <col min="2" max="2" width="14.5703125" style="5" customWidth="1"/>
    <col min="3" max="3" width="13.140625" style="5" customWidth="1"/>
    <col min="4" max="4" width="11" style="5" bestFit="1" customWidth="1"/>
    <col min="5" max="5" width="14.5703125" style="5" customWidth="1"/>
    <col min="6" max="6" width="10.7109375" style="5" customWidth="1"/>
    <col min="7" max="7" width="13.85546875" style="5" bestFit="1" customWidth="1"/>
    <col min="8" max="8" width="13.28515625" style="5" bestFit="1" customWidth="1"/>
    <col min="9" max="9" width="11" style="5" bestFit="1" customWidth="1"/>
    <col min="10" max="10" width="6.5703125" style="5" bestFit="1" customWidth="1"/>
    <col min="11" max="16384" width="9.140625" style="5"/>
  </cols>
  <sheetData>
    <row r="1" spans="1:11" ht="15">
      <c r="A1" s="80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11">
      <c r="A2" s="82" t="s">
        <v>2</v>
      </c>
      <c r="B2" s="83" t="s">
        <v>189</v>
      </c>
      <c r="C2" s="83"/>
      <c r="D2" s="83"/>
      <c r="E2" s="83"/>
      <c r="F2" s="83"/>
      <c r="G2" s="83"/>
      <c r="H2" s="83"/>
      <c r="I2" s="83"/>
      <c r="J2" s="84" t="s">
        <v>4</v>
      </c>
    </row>
    <row r="3" spans="1:11" ht="24">
      <c r="A3" s="82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5"/>
    </row>
    <row r="4" spans="1:11">
      <c r="A4" s="82"/>
      <c r="B4" s="87" t="s">
        <v>13</v>
      </c>
      <c r="C4" s="88"/>
      <c r="D4" s="88"/>
      <c r="E4" s="88"/>
      <c r="F4" s="88"/>
      <c r="G4" s="88"/>
      <c r="H4" s="88"/>
      <c r="I4" s="88"/>
      <c r="J4" s="86"/>
    </row>
    <row r="5" spans="1:11">
      <c r="A5" s="7" t="s">
        <v>14</v>
      </c>
      <c r="B5" s="8">
        <v>1936</v>
      </c>
      <c r="C5" s="8">
        <v>957</v>
      </c>
      <c r="D5" s="8">
        <v>401</v>
      </c>
      <c r="E5" s="8">
        <v>807</v>
      </c>
      <c r="F5" s="8">
        <v>603</v>
      </c>
      <c r="G5" s="8">
        <v>566</v>
      </c>
      <c r="H5" s="8">
        <v>464</v>
      </c>
      <c r="I5" s="8">
        <v>739</v>
      </c>
      <c r="J5" s="9">
        <f>SUM(B5:I5)</f>
        <v>6473</v>
      </c>
      <c r="K5" s="10"/>
    </row>
    <row r="6" spans="1:11">
      <c r="A6" s="7" t="s">
        <v>15</v>
      </c>
      <c r="B6" s="8">
        <v>181</v>
      </c>
      <c r="C6" s="8">
        <v>47</v>
      </c>
      <c r="D6" s="8">
        <v>24</v>
      </c>
      <c r="E6" s="8">
        <v>33</v>
      </c>
      <c r="F6" s="8">
        <v>19</v>
      </c>
      <c r="G6" s="8">
        <v>44</v>
      </c>
      <c r="H6" s="8">
        <v>65</v>
      </c>
      <c r="I6" s="8">
        <v>110</v>
      </c>
      <c r="J6" s="9">
        <f t="shared" ref="J6:J12" si="0">SUM(B6:I6)</f>
        <v>523</v>
      </c>
    </row>
    <row r="7" spans="1:11">
      <c r="A7" s="7" t="s">
        <v>16</v>
      </c>
      <c r="B7" s="8">
        <v>299</v>
      </c>
      <c r="C7" s="8">
        <v>278</v>
      </c>
      <c r="D7" s="8">
        <v>251</v>
      </c>
      <c r="E7" s="8">
        <v>276</v>
      </c>
      <c r="F7" s="8">
        <v>266</v>
      </c>
      <c r="G7" s="8">
        <v>299</v>
      </c>
      <c r="H7" s="8">
        <v>319</v>
      </c>
      <c r="I7" s="8">
        <v>406</v>
      </c>
      <c r="J7" s="9">
        <f t="shared" si="0"/>
        <v>2394</v>
      </c>
    </row>
    <row r="8" spans="1:11" ht="25.5">
      <c r="A8" s="7" t="s">
        <v>17</v>
      </c>
      <c r="B8" s="8">
        <v>6718</v>
      </c>
      <c r="C8" s="8">
        <v>2668</v>
      </c>
      <c r="D8" s="8">
        <v>1882</v>
      </c>
      <c r="E8" s="8">
        <v>2679</v>
      </c>
      <c r="F8" s="8">
        <v>2241</v>
      </c>
      <c r="G8" s="8">
        <v>3435</v>
      </c>
      <c r="H8" s="8">
        <v>3850</v>
      </c>
      <c r="I8" s="8">
        <v>5576</v>
      </c>
      <c r="J8" s="9">
        <f t="shared" si="0"/>
        <v>29049</v>
      </c>
    </row>
    <row r="9" spans="1:11">
      <c r="A9" s="7" t="s">
        <v>18</v>
      </c>
      <c r="B9" s="8">
        <v>388</v>
      </c>
      <c r="C9" s="8">
        <v>310</v>
      </c>
      <c r="D9" s="8">
        <v>396</v>
      </c>
      <c r="E9" s="8">
        <v>314</v>
      </c>
      <c r="F9" s="8">
        <v>755</v>
      </c>
      <c r="G9" s="8">
        <v>408</v>
      </c>
      <c r="H9" s="8">
        <v>476</v>
      </c>
      <c r="I9" s="8">
        <v>630</v>
      </c>
      <c r="J9" s="9">
        <f t="shared" si="0"/>
        <v>3677</v>
      </c>
    </row>
    <row r="10" spans="1:11" ht="25.5">
      <c r="A10" s="12" t="s">
        <v>19</v>
      </c>
      <c r="B10" s="8">
        <v>241</v>
      </c>
      <c r="C10" s="8">
        <v>118</v>
      </c>
      <c r="D10" s="8">
        <v>88</v>
      </c>
      <c r="E10" s="8">
        <v>72</v>
      </c>
      <c r="F10" s="8">
        <v>90</v>
      </c>
      <c r="G10" s="8">
        <v>131</v>
      </c>
      <c r="H10" s="8">
        <v>161</v>
      </c>
      <c r="I10" s="8">
        <v>243</v>
      </c>
      <c r="J10" s="9">
        <f t="shared" si="0"/>
        <v>1144</v>
      </c>
    </row>
    <row r="11" spans="1:11">
      <c r="A11" s="12" t="s">
        <v>20</v>
      </c>
      <c r="B11" s="8">
        <v>165</v>
      </c>
      <c r="C11" s="8">
        <v>85</v>
      </c>
      <c r="D11" s="8">
        <v>84</v>
      </c>
      <c r="E11" s="8">
        <v>79</v>
      </c>
      <c r="F11" s="8">
        <v>63</v>
      </c>
      <c r="G11" s="8">
        <v>54</v>
      </c>
      <c r="H11" s="8">
        <v>85</v>
      </c>
      <c r="I11" s="8">
        <v>131</v>
      </c>
      <c r="J11" s="9">
        <f t="shared" si="0"/>
        <v>746</v>
      </c>
    </row>
    <row r="12" spans="1:11" ht="25.5">
      <c r="A12" s="7" t="s">
        <v>21</v>
      </c>
      <c r="B12" s="8">
        <v>114</v>
      </c>
      <c r="C12" s="8">
        <v>0</v>
      </c>
      <c r="D12" s="8">
        <v>1</v>
      </c>
      <c r="E12" s="8">
        <v>0</v>
      </c>
      <c r="F12" s="8">
        <v>0</v>
      </c>
      <c r="G12" s="8">
        <v>45</v>
      </c>
      <c r="H12" s="8">
        <v>0</v>
      </c>
      <c r="I12" s="8">
        <v>11</v>
      </c>
      <c r="J12" s="9">
        <f t="shared" si="0"/>
        <v>171</v>
      </c>
    </row>
    <row r="13" spans="1:11">
      <c r="A13" s="13" t="s">
        <v>22</v>
      </c>
      <c r="B13" s="9">
        <f>SUM(B5:B8)+B12</f>
        <v>9248</v>
      </c>
      <c r="C13" s="9">
        <f t="shared" ref="C13:I13" si="1">SUM(C5:C8)+C12</f>
        <v>3950</v>
      </c>
      <c r="D13" s="9">
        <f t="shared" si="1"/>
        <v>2559</v>
      </c>
      <c r="E13" s="9">
        <f t="shared" si="1"/>
        <v>3795</v>
      </c>
      <c r="F13" s="9">
        <f t="shared" si="1"/>
        <v>3129</v>
      </c>
      <c r="G13" s="9">
        <f t="shared" si="1"/>
        <v>4389</v>
      </c>
      <c r="H13" s="9">
        <f t="shared" si="1"/>
        <v>4698</v>
      </c>
      <c r="I13" s="9">
        <f t="shared" si="1"/>
        <v>6842</v>
      </c>
      <c r="J13" s="9">
        <f>SUM(B13:I13)</f>
        <v>38610</v>
      </c>
    </row>
    <row r="18" spans="10:10">
      <c r="J18" s="10"/>
    </row>
  </sheetData>
  <mergeCells count="5">
    <mergeCell ref="A1:J1"/>
    <mergeCell ref="A2:A4"/>
    <mergeCell ref="B2:I2"/>
    <mergeCell ref="J2:J4"/>
    <mergeCell ref="B4:I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view="pageBreakPreview" zoomScale="60" zoomScaleNormal="100" workbookViewId="0">
      <selection activeCell="A21" sqref="A21"/>
    </sheetView>
  </sheetViews>
  <sheetFormatPr defaultColWidth="9.140625" defaultRowHeight="12.75"/>
  <cols>
    <col min="1" max="1" width="30.5703125" style="5" customWidth="1"/>
    <col min="2" max="9" width="14.5703125" style="5" customWidth="1"/>
    <col min="10" max="10" width="12.7109375" style="5" customWidth="1"/>
    <col min="11" max="16384" width="9.140625" style="5"/>
  </cols>
  <sheetData>
    <row r="1" spans="1:32" ht="15">
      <c r="A1" s="80" t="s">
        <v>1</v>
      </c>
      <c r="B1" s="81"/>
      <c r="C1" s="81"/>
      <c r="D1" s="81"/>
      <c r="E1" s="81"/>
      <c r="F1" s="81"/>
      <c r="G1" s="81"/>
      <c r="H1" s="81"/>
      <c r="I1" s="81"/>
      <c r="J1" s="81"/>
    </row>
    <row r="2" spans="1:32">
      <c r="A2" s="90" t="s">
        <v>2</v>
      </c>
      <c r="B2" s="82" t="s">
        <v>3</v>
      </c>
      <c r="C2" s="82"/>
      <c r="D2" s="82"/>
      <c r="E2" s="82"/>
      <c r="F2" s="82"/>
      <c r="G2" s="82"/>
      <c r="H2" s="82"/>
      <c r="I2" s="82"/>
      <c r="J2" s="93" t="s">
        <v>4</v>
      </c>
    </row>
    <row r="3" spans="1:32" ht="24">
      <c r="A3" s="91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4"/>
    </row>
    <row r="4" spans="1:32">
      <c r="A4" s="92"/>
      <c r="B4" s="87" t="s">
        <v>23</v>
      </c>
      <c r="C4" s="88"/>
      <c r="D4" s="88"/>
      <c r="E4" s="88"/>
      <c r="F4" s="88"/>
      <c r="G4" s="88"/>
      <c r="H4" s="88"/>
      <c r="I4" s="88"/>
      <c r="J4" s="94"/>
    </row>
    <row r="5" spans="1:32" ht="15">
      <c r="A5" s="7" t="s">
        <v>14</v>
      </c>
      <c r="B5" s="14">
        <v>2150</v>
      </c>
      <c r="C5" s="14">
        <v>985</v>
      </c>
      <c r="D5" s="14">
        <v>418</v>
      </c>
      <c r="E5" s="14">
        <v>834</v>
      </c>
      <c r="F5" s="14">
        <v>644</v>
      </c>
      <c r="G5" s="14">
        <v>659</v>
      </c>
      <c r="H5" s="14">
        <v>838</v>
      </c>
      <c r="I5" s="14">
        <v>797</v>
      </c>
      <c r="J5" s="9">
        <f>SUM(B5:I5)</f>
        <v>7325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5">
      <c r="A6" s="7" t="s">
        <v>15</v>
      </c>
      <c r="B6" s="14">
        <v>194</v>
      </c>
      <c r="C6" s="14">
        <v>60</v>
      </c>
      <c r="D6" s="14">
        <v>26</v>
      </c>
      <c r="E6" s="14">
        <v>37</v>
      </c>
      <c r="F6" s="14">
        <v>19</v>
      </c>
      <c r="G6" s="14">
        <v>45</v>
      </c>
      <c r="H6" s="14">
        <v>77</v>
      </c>
      <c r="I6" s="14">
        <v>167</v>
      </c>
      <c r="J6" s="9">
        <f t="shared" ref="J6:J12" si="0">SUM(B6:I6)</f>
        <v>625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15">
      <c r="A7" s="7" t="s">
        <v>16</v>
      </c>
      <c r="B7" s="14">
        <v>312</v>
      </c>
      <c r="C7" s="14">
        <v>295</v>
      </c>
      <c r="D7" s="14">
        <v>267</v>
      </c>
      <c r="E7" s="14">
        <v>282</v>
      </c>
      <c r="F7" s="14">
        <v>279</v>
      </c>
      <c r="G7" s="14">
        <v>320</v>
      </c>
      <c r="H7" s="14">
        <v>337</v>
      </c>
      <c r="I7" s="14">
        <v>426</v>
      </c>
      <c r="J7" s="9">
        <f t="shared" si="0"/>
        <v>2518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25.5">
      <c r="A8" s="7" t="s">
        <v>17</v>
      </c>
      <c r="B8" s="14">
        <v>8893</v>
      </c>
      <c r="C8" s="14">
        <v>3939</v>
      </c>
      <c r="D8" s="14">
        <v>3977</v>
      </c>
      <c r="E8" s="14">
        <v>6417</v>
      </c>
      <c r="F8" s="14">
        <v>7210</v>
      </c>
      <c r="G8" s="14">
        <v>5329</v>
      </c>
      <c r="H8" s="14">
        <v>9092</v>
      </c>
      <c r="I8" s="14">
        <v>8246</v>
      </c>
      <c r="J8" s="9">
        <f t="shared" si="0"/>
        <v>53103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15">
      <c r="A9" s="7" t="s">
        <v>18</v>
      </c>
      <c r="B9" s="14">
        <v>1010</v>
      </c>
      <c r="C9" s="14">
        <v>1075</v>
      </c>
      <c r="D9" s="14">
        <v>1431</v>
      </c>
      <c r="E9" s="14">
        <v>1692</v>
      </c>
      <c r="F9" s="14">
        <v>4372</v>
      </c>
      <c r="G9" s="14">
        <v>1575</v>
      </c>
      <c r="H9" s="14">
        <v>3954</v>
      </c>
      <c r="I9" s="14">
        <v>2561</v>
      </c>
      <c r="J9" s="9">
        <f t="shared" si="0"/>
        <v>17670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5">
      <c r="A10" s="12" t="s">
        <v>19</v>
      </c>
      <c r="B10" s="14">
        <v>342</v>
      </c>
      <c r="C10" s="14">
        <v>140</v>
      </c>
      <c r="D10" s="14">
        <v>122</v>
      </c>
      <c r="E10" s="14">
        <v>105</v>
      </c>
      <c r="F10" s="14">
        <v>145</v>
      </c>
      <c r="G10" s="14">
        <v>210</v>
      </c>
      <c r="H10" s="14">
        <v>218</v>
      </c>
      <c r="I10" s="14">
        <v>358</v>
      </c>
      <c r="J10" s="9">
        <f t="shared" si="0"/>
        <v>1640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5">
      <c r="A11" s="12" t="s">
        <v>20</v>
      </c>
      <c r="B11" s="14">
        <v>510</v>
      </c>
      <c r="C11" s="14">
        <v>211</v>
      </c>
      <c r="D11" s="14">
        <v>173</v>
      </c>
      <c r="E11" s="14">
        <v>104</v>
      </c>
      <c r="F11" s="14">
        <v>216</v>
      </c>
      <c r="G11" s="14">
        <v>201</v>
      </c>
      <c r="H11" s="14">
        <v>593</v>
      </c>
      <c r="I11" s="14">
        <v>213</v>
      </c>
      <c r="J11" s="9">
        <f t="shared" si="0"/>
        <v>2221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5">
      <c r="A12" s="7" t="s">
        <v>21</v>
      </c>
      <c r="B12" s="14">
        <v>121</v>
      </c>
      <c r="C12" s="14">
        <v>0</v>
      </c>
      <c r="D12" s="14">
        <v>1</v>
      </c>
      <c r="E12" s="14">
        <v>0</v>
      </c>
      <c r="F12" s="14">
        <v>0</v>
      </c>
      <c r="G12" s="14">
        <v>71</v>
      </c>
      <c r="H12" s="14">
        <v>0</v>
      </c>
      <c r="I12" s="14">
        <v>12</v>
      </c>
      <c r="J12" s="9">
        <f t="shared" si="0"/>
        <v>205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>
      <c r="A13" s="13" t="s">
        <v>22</v>
      </c>
      <c r="B13" s="9">
        <f>SUM(B5:B8)+B12</f>
        <v>11670</v>
      </c>
      <c r="C13" s="9">
        <f t="shared" ref="C13:I13" si="1">SUM(C5:C8)+C12</f>
        <v>5279</v>
      </c>
      <c r="D13" s="9">
        <f t="shared" si="1"/>
        <v>4689</v>
      </c>
      <c r="E13" s="9">
        <f t="shared" si="1"/>
        <v>7570</v>
      </c>
      <c r="F13" s="9">
        <f t="shared" si="1"/>
        <v>8152</v>
      </c>
      <c r="G13" s="9">
        <f t="shared" si="1"/>
        <v>6424</v>
      </c>
      <c r="H13" s="9">
        <f t="shared" si="1"/>
        <v>10344</v>
      </c>
      <c r="I13" s="9">
        <f t="shared" si="1"/>
        <v>9648</v>
      </c>
      <c r="J13" s="9">
        <f>SUM(B13:I13)</f>
        <v>63776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32" ht="15"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32" ht="15">
      <c r="A15" s="89" t="s">
        <v>24</v>
      </c>
      <c r="B15" s="89"/>
      <c r="C15" s="89"/>
      <c r="D15" s="89"/>
      <c r="E15" s="89"/>
      <c r="F15" s="89"/>
      <c r="G15" s="89"/>
      <c r="H15" s="89"/>
      <c r="I15" s="89"/>
      <c r="J15" s="89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32">
      <c r="H16" s="15"/>
    </row>
  </sheetData>
  <mergeCells count="6">
    <mergeCell ref="A15:J15"/>
    <mergeCell ref="A1:J1"/>
    <mergeCell ref="A2:A4"/>
    <mergeCell ref="B2:I2"/>
    <mergeCell ref="J2:J4"/>
    <mergeCell ref="B4:I4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view="pageBreakPreview" zoomScale="60" zoomScaleNormal="100" workbookViewId="0">
      <selection activeCell="A21" sqref="A21"/>
    </sheetView>
  </sheetViews>
  <sheetFormatPr defaultRowHeight="30" customHeight="1"/>
  <cols>
    <col min="1" max="1" width="31.7109375" bestFit="1" customWidth="1"/>
    <col min="2" max="2" width="11.140625" bestFit="1" customWidth="1"/>
    <col min="3" max="3" width="8" customWidth="1"/>
    <col min="4" max="4" width="11.7109375" customWidth="1"/>
    <col min="5" max="5" width="8.28515625" customWidth="1"/>
    <col min="6" max="6" width="12.85546875" customWidth="1"/>
    <col min="7" max="7" width="7.42578125" customWidth="1"/>
    <col min="8" max="8" width="15.28515625" customWidth="1"/>
    <col min="9" max="9" width="7.85546875" customWidth="1"/>
    <col min="10" max="10" width="18.140625" bestFit="1" customWidth="1"/>
    <col min="11" max="11" width="9.5703125" customWidth="1"/>
    <col min="12" max="12" width="14.140625" customWidth="1"/>
    <col min="13" max="13" width="9.42578125" customWidth="1"/>
    <col min="14" max="14" width="13.42578125" customWidth="1"/>
    <col min="15" max="15" width="9" customWidth="1"/>
    <col min="16" max="16" width="15.5703125" customWidth="1"/>
    <col min="17" max="17" width="15.5703125" bestFit="1" customWidth="1"/>
    <col min="18" max="18" width="10.42578125" bestFit="1" customWidth="1"/>
  </cols>
  <sheetData>
    <row r="1" spans="1:21" ht="30" customHeigh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1" ht="30" customHeight="1">
      <c r="A2" s="82" t="s">
        <v>26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1" ht="30" customHeight="1">
      <c r="A3" s="82"/>
      <c r="B3" s="82"/>
      <c r="C3" s="82" t="s">
        <v>30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7" t="s">
        <v>35</v>
      </c>
      <c r="N3" s="95"/>
      <c r="O3" s="82" t="s">
        <v>36</v>
      </c>
      <c r="P3" s="82"/>
      <c r="Q3" s="82"/>
    </row>
    <row r="4" spans="1:21" ht="30" customHeight="1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82"/>
    </row>
    <row r="5" spans="1:21" ht="30" customHeight="1">
      <c r="A5" s="7" t="s">
        <v>14</v>
      </c>
      <c r="B5" s="11">
        <v>6474</v>
      </c>
      <c r="C5" s="11">
        <v>4902</v>
      </c>
      <c r="D5" s="18">
        <f>C5/$Q5*100</f>
        <v>66.91236691236692</v>
      </c>
      <c r="E5" s="11">
        <v>707</v>
      </c>
      <c r="F5" s="18">
        <f>E5/$Q5*100</f>
        <v>9.65055965055965</v>
      </c>
      <c r="G5" s="11">
        <v>323</v>
      </c>
      <c r="H5" s="18">
        <f>G5/$Q5*100</f>
        <v>4.4089544089544086</v>
      </c>
      <c r="I5" s="11">
        <v>664</v>
      </c>
      <c r="J5" s="18">
        <f>I5/$Q5*100</f>
        <v>9.0636090636090643</v>
      </c>
      <c r="K5" s="11">
        <v>176</v>
      </c>
      <c r="L5" s="18">
        <f>K5/$Q5*100</f>
        <v>2.4024024024024024</v>
      </c>
      <c r="M5" s="11">
        <v>185</v>
      </c>
      <c r="N5" s="18">
        <f>M5/$Q5*100</f>
        <v>2.5252525252525251</v>
      </c>
      <c r="O5" s="11">
        <v>369</v>
      </c>
      <c r="P5" s="18">
        <f>O5/$Q5*100</f>
        <v>5.0368550368550373</v>
      </c>
      <c r="Q5" s="19">
        <v>7326</v>
      </c>
      <c r="T5" s="20"/>
    </row>
    <row r="6" spans="1:21" ht="30" customHeight="1">
      <c r="A6" s="7" t="s">
        <v>15</v>
      </c>
      <c r="B6" s="11">
        <v>523</v>
      </c>
      <c r="C6" s="11">
        <v>219</v>
      </c>
      <c r="D6" s="18">
        <f>C6/$Q6*100</f>
        <v>35.04</v>
      </c>
      <c r="E6" s="11">
        <v>88</v>
      </c>
      <c r="F6" s="18">
        <f>E6/$Q6*100</f>
        <v>14.08</v>
      </c>
      <c r="G6" s="11">
        <v>45</v>
      </c>
      <c r="H6" s="18">
        <f>G6/$Q6*100</f>
        <v>7.1999999999999993</v>
      </c>
      <c r="I6" s="11">
        <v>162</v>
      </c>
      <c r="J6" s="18">
        <f>I6/$Q6*100</f>
        <v>25.919999999999998</v>
      </c>
      <c r="K6" s="11">
        <v>52</v>
      </c>
      <c r="L6" s="18">
        <f>K6/$Q6*100</f>
        <v>8.32</v>
      </c>
      <c r="M6" s="11">
        <v>57</v>
      </c>
      <c r="N6" s="18">
        <f>M6/$Q6*100</f>
        <v>9.120000000000001</v>
      </c>
      <c r="O6" s="11">
        <v>2</v>
      </c>
      <c r="P6" s="18">
        <f>O6/$Q6*100</f>
        <v>0.32</v>
      </c>
      <c r="Q6" s="19">
        <v>625</v>
      </c>
      <c r="T6" s="20"/>
    </row>
    <row r="7" spans="1:21" ht="30" customHeight="1">
      <c r="A7" s="7" t="s">
        <v>16</v>
      </c>
      <c r="B7" s="11">
        <v>2394</v>
      </c>
      <c r="C7" s="11">
        <v>1503</v>
      </c>
      <c r="D7" s="18">
        <f t="shared" ref="D7:D8" si="0">C7/$Q7*100</f>
        <v>59.690230341540904</v>
      </c>
      <c r="E7" s="11">
        <v>247</v>
      </c>
      <c r="F7" s="18">
        <f t="shared" ref="F7:F12" si="1">E7/$Q7*100</f>
        <v>9.809372517871326</v>
      </c>
      <c r="G7" s="11">
        <v>487</v>
      </c>
      <c r="H7" s="18">
        <f t="shared" ref="H7:H12" si="2">G7/$Q7*100</f>
        <v>19.340746624305005</v>
      </c>
      <c r="I7" s="11">
        <v>207</v>
      </c>
      <c r="J7" s="18">
        <f t="shared" ref="J7:J12" si="3">I7/$Q7*100</f>
        <v>8.2208101667990476</v>
      </c>
      <c r="K7" s="11">
        <v>64</v>
      </c>
      <c r="L7" s="18">
        <f t="shared" ref="L7:L12" si="4">K7/$Q7*100</f>
        <v>2.5416997617156474</v>
      </c>
      <c r="M7" s="11">
        <v>2</v>
      </c>
      <c r="N7" s="18">
        <f t="shared" ref="N7:N12" si="5">M7/$Q7*100</f>
        <v>7.9428117553613981E-2</v>
      </c>
      <c r="O7" s="11">
        <v>8</v>
      </c>
      <c r="P7" s="18">
        <f t="shared" ref="P7:P12" si="6">O7/$Q7*100</f>
        <v>0.31771247021445592</v>
      </c>
      <c r="Q7" s="19">
        <v>2518</v>
      </c>
      <c r="T7" s="20"/>
    </row>
    <row r="8" spans="1:21" ht="30" customHeight="1">
      <c r="A8" s="7" t="s">
        <v>17</v>
      </c>
      <c r="B8" s="11">
        <v>29049</v>
      </c>
      <c r="C8" s="11">
        <v>28182</v>
      </c>
      <c r="D8" s="18">
        <f t="shared" si="0"/>
        <v>53.070447997288284</v>
      </c>
      <c r="E8" s="11">
        <v>5811</v>
      </c>
      <c r="F8" s="18">
        <f t="shared" si="1"/>
        <v>10.942884582791933</v>
      </c>
      <c r="G8" s="11">
        <v>1857</v>
      </c>
      <c r="H8" s="18">
        <f t="shared" si="2"/>
        <v>3.496977571888594</v>
      </c>
      <c r="I8" s="11">
        <v>12127</v>
      </c>
      <c r="J8" s="18">
        <f t="shared" si="3"/>
        <v>22.836751219328473</v>
      </c>
      <c r="K8" s="11">
        <v>4126</v>
      </c>
      <c r="L8" s="18">
        <f t="shared" si="4"/>
        <v>7.7698058490104138</v>
      </c>
      <c r="M8" s="11">
        <v>856</v>
      </c>
      <c r="N8" s="18">
        <f t="shared" si="5"/>
        <v>1.6119616594166053</v>
      </c>
      <c r="O8" s="11">
        <v>144</v>
      </c>
      <c r="P8" s="18">
        <f t="shared" si="6"/>
        <v>0.27117112027569062</v>
      </c>
      <c r="Q8" s="19">
        <v>53103</v>
      </c>
      <c r="T8" s="20"/>
    </row>
    <row r="9" spans="1:21" ht="30" customHeight="1">
      <c r="A9" s="7" t="s">
        <v>18</v>
      </c>
      <c r="B9" s="11">
        <v>3677</v>
      </c>
      <c r="C9" s="11">
        <v>8949</v>
      </c>
      <c r="D9" s="18">
        <f>C9/$Q9*100</f>
        <v>50.645161290322584</v>
      </c>
      <c r="E9" s="11">
        <v>759</v>
      </c>
      <c r="F9" s="18">
        <f>E9/$Q9*100</f>
        <v>4.2954159592529715</v>
      </c>
      <c r="G9" s="11">
        <v>833</v>
      </c>
      <c r="H9" s="18">
        <f>G9/$Q9*100</f>
        <v>4.7142048670062255</v>
      </c>
      <c r="I9" s="11">
        <v>5403</v>
      </c>
      <c r="J9" s="18">
        <f>I9/$Q9*100</f>
        <v>30.577249575551786</v>
      </c>
      <c r="K9" s="11">
        <v>1427</v>
      </c>
      <c r="L9" s="18">
        <f>K9/$Q9*100</f>
        <v>8.0758347481607249</v>
      </c>
      <c r="M9" s="11">
        <v>262</v>
      </c>
      <c r="N9" s="18">
        <f>M9/$Q9*100</f>
        <v>1.4827391058290889</v>
      </c>
      <c r="O9" s="11">
        <v>37</v>
      </c>
      <c r="P9" s="18">
        <f>O9/$Q9*100</f>
        <v>0.20939445387662706</v>
      </c>
      <c r="Q9" s="19">
        <v>17670</v>
      </c>
      <c r="R9" s="21"/>
      <c r="T9" s="20"/>
    </row>
    <row r="10" spans="1:21" ht="30" customHeight="1">
      <c r="A10" s="12" t="s">
        <v>19</v>
      </c>
      <c r="B10" s="11">
        <v>1144</v>
      </c>
      <c r="C10" s="11">
        <v>574</v>
      </c>
      <c r="D10" s="18">
        <f>C10/$Q10*100</f>
        <v>35</v>
      </c>
      <c r="E10" s="11">
        <v>469</v>
      </c>
      <c r="F10" s="18">
        <f>E10/$Q10*100</f>
        <v>28.597560975609753</v>
      </c>
      <c r="G10" s="11">
        <v>69</v>
      </c>
      <c r="H10" s="18">
        <f>G10/$Q10*100</f>
        <v>4.2073170731707323</v>
      </c>
      <c r="I10" s="11">
        <v>426</v>
      </c>
      <c r="J10" s="18">
        <f>I10/$Q10*100</f>
        <v>25.975609756097562</v>
      </c>
      <c r="K10" s="11">
        <v>74</v>
      </c>
      <c r="L10" s="18">
        <f>K10/$Q10*100</f>
        <v>4.5121951219512191</v>
      </c>
      <c r="M10" s="11">
        <v>19</v>
      </c>
      <c r="N10" s="18">
        <f>M10/$Q10*100</f>
        <v>1.1585365853658536</v>
      </c>
      <c r="O10" s="11">
        <v>9</v>
      </c>
      <c r="P10" s="18">
        <f>O10/$Q10*100</f>
        <v>0.54878048780487798</v>
      </c>
      <c r="Q10" s="19">
        <v>1640</v>
      </c>
      <c r="R10" s="21"/>
      <c r="T10" s="20"/>
    </row>
    <row r="11" spans="1:21" ht="30" customHeight="1">
      <c r="A11" s="12" t="s">
        <v>20</v>
      </c>
      <c r="B11" s="11">
        <v>746</v>
      </c>
      <c r="C11" s="11">
        <v>895</v>
      </c>
      <c r="D11" s="18">
        <f>C11/$Q11*100</f>
        <v>40.297163439891939</v>
      </c>
      <c r="E11" s="11">
        <v>195</v>
      </c>
      <c r="F11" s="18">
        <f>E11/$Q11*100</f>
        <v>8.7798289058982437</v>
      </c>
      <c r="G11" s="11">
        <v>66</v>
      </c>
      <c r="H11" s="18">
        <f>G11/$Q11*100</f>
        <v>2.9716343989194054</v>
      </c>
      <c r="I11" s="11">
        <v>940</v>
      </c>
      <c r="J11" s="18">
        <f>I11/$Q11*100</f>
        <v>42.323277802791537</v>
      </c>
      <c r="K11" s="11">
        <v>102</v>
      </c>
      <c r="L11" s="18">
        <f>K11/$Q11*100</f>
        <v>4.5925258892390817</v>
      </c>
      <c r="M11" s="11">
        <v>14</v>
      </c>
      <c r="N11" s="18">
        <f>M11/$Q11*100</f>
        <v>0.63034669067987392</v>
      </c>
      <c r="O11" s="11">
        <v>9</v>
      </c>
      <c r="P11" s="18">
        <f>O11/$Q11*100</f>
        <v>0.40522287257991896</v>
      </c>
      <c r="Q11" s="19">
        <v>2221</v>
      </c>
      <c r="R11" s="21"/>
      <c r="T11" s="20"/>
    </row>
    <row r="12" spans="1:21" ht="30" customHeight="1">
      <c r="A12" s="7" t="s">
        <v>21</v>
      </c>
      <c r="B12" s="11">
        <v>171</v>
      </c>
      <c r="C12" s="11">
        <v>143</v>
      </c>
      <c r="D12" s="18">
        <f>C12/$Q12*100</f>
        <v>69.756097560975604</v>
      </c>
      <c r="E12" s="11">
        <v>19</v>
      </c>
      <c r="F12" s="18">
        <f t="shared" si="1"/>
        <v>9.2682926829268286</v>
      </c>
      <c r="G12" s="11">
        <v>7</v>
      </c>
      <c r="H12" s="18">
        <f t="shared" si="2"/>
        <v>3.4146341463414638</v>
      </c>
      <c r="I12" s="11">
        <v>21</v>
      </c>
      <c r="J12" s="18">
        <f t="shared" si="3"/>
        <v>10.24390243902439</v>
      </c>
      <c r="K12" s="11">
        <v>7</v>
      </c>
      <c r="L12" s="18">
        <f t="shared" si="4"/>
        <v>3.4146341463414638</v>
      </c>
      <c r="M12" s="11">
        <v>8</v>
      </c>
      <c r="N12" s="18">
        <f t="shared" si="5"/>
        <v>3.9024390243902438</v>
      </c>
      <c r="O12" s="11">
        <v>0</v>
      </c>
      <c r="P12" s="18">
        <f t="shared" si="6"/>
        <v>0</v>
      </c>
      <c r="Q12" s="19">
        <v>205</v>
      </c>
      <c r="T12" s="20"/>
    </row>
    <row r="13" spans="1:21" ht="30" customHeight="1">
      <c r="B13" s="21"/>
    </row>
    <row r="14" spans="1:21" ht="30" customHeight="1">
      <c r="B14" s="22"/>
      <c r="U14" s="20"/>
    </row>
    <row r="15" spans="1:21" ht="30" customHeight="1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21" ht="30" customHeight="1">
      <c r="B16" s="23"/>
      <c r="C16" s="22"/>
      <c r="D16" s="22"/>
      <c r="E16" s="22"/>
      <c r="F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S16" s="20"/>
      <c r="T16" s="20"/>
    </row>
    <row r="17" spans="2:20" ht="30" customHeight="1">
      <c r="B17" s="23"/>
      <c r="S17" s="20"/>
      <c r="T17" s="20"/>
    </row>
    <row r="18" spans="2:20" ht="30" customHeight="1">
      <c r="B18" s="23"/>
      <c r="S18" s="20"/>
      <c r="T18" s="20"/>
    </row>
    <row r="19" spans="2:20" ht="30" customHeight="1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S19" s="20"/>
      <c r="T19" s="20"/>
    </row>
    <row r="20" spans="2:20" ht="30" customHeight="1"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S20" s="20"/>
      <c r="T20" s="20"/>
    </row>
    <row r="21" spans="2:20" ht="30" customHeight="1"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S21" s="20"/>
      <c r="T21" s="20"/>
    </row>
    <row r="22" spans="2:20" ht="30" customHeight="1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S22" s="20"/>
      <c r="T22" s="20"/>
    </row>
    <row r="23" spans="2:20" ht="30" customHeight="1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S23" s="20"/>
      <c r="T23" s="20"/>
    </row>
    <row r="24" spans="2:20" ht="30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2:20" ht="30" customHeight="1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2:20" ht="30" customHeight="1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workbookViewId="0">
      <selection sqref="A1:Q11"/>
    </sheetView>
  </sheetViews>
  <sheetFormatPr defaultRowHeight="27.75" customHeight="1"/>
  <cols>
    <col min="1" max="1" width="28.42578125" bestFit="1" customWidth="1"/>
    <col min="2" max="2" width="12.5703125" bestFit="1" customWidth="1"/>
    <col min="3" max="3" width="5.5703125" bestFit="1" customWidth="1"/>
    <col min="4" max="4" width="6.85546875" bestFit="1" customWidth="1"/>
    <col min="5" max="5" width="5.5703125" bestFit="1" customWidth="1"/>
    <col min="6" max="6" width="6.85546875" bestFit="1" customWidth="1"/>
    <col min="7" max="7" width="5.5703125" bestFit="1" customWidth="1"/>
    <col min="8" max="8" width="6.85546875" bestFit="1" customWidth="1"/>
    <col min="9" max="9" width="5.5703125" bestFit="1" customWidth="1"/>
    <col min="10" max="10" width="6.85546875" bestFit="1" customWidth="1"/>
    <col min="11" max="11" width="5.5703125" bestFit="1" customWidth="1"/>
    <col min="12" max="12" width="6.85546875" bestFit="1" customWidth="1"/>
    <col min="13" max="13" width="5.5703125" bestFit="1" customWidth="1"/>
    <col min="14" max="14" width="5.85546875" bestFit="1" customWidth="1"/>
    <col min="15" max="15" width="5.5703125" bestFit="1" customWidth="1"/>
    <col min="16" max="16" width="6.85546875" bestFit="1" customWidth="1"/>
    <col min="17" max="17" width="22.28515625" bestFit="1" customWidth="1"/>
  </cols>
  <sheetData>
    <row r="1" spans="1:17" ht="27.75" customHeight="1">
      <c r="A1" s="82" t="s">
        <v>26</v>
      </c>
      <c r="B1" s="82" t="s">
        <v>27</v>
      </c>
      <c r="C1" s="82" t="s">
        <v>28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 t="s">
        <v>29</v>
      </c>
    </row>
    <row r="2" spans="1:17" ht="27.75" customHeight="1">
      <c r="A2" s="82"/>
      <c r="B2" s="82"/>
      <c r="C2" s="82" t="s">
        <v>30</v>
      </c>
      <c r="D2" s="82"/>
      <c r="E2" s="82" t="s">
        <v>31</v>
      </c>
      <c r="F2" s="82"/>
      <c r="G2" s="82" t="s">
        <v>32</v>
      </c>
      <c r="H2" s="82"/>
      <c r="I2" s="82" t="s">
        <v>33</v>
      </c>
      <c r="J2" s="82"/>
      <c r="K2" s="82" t="s">
        <v>34</v>
      </c>
      <c r="L2" s="82"/>
      <c r="M2" s="87" t="s">
        <v>35</v>
      </c>
      <c r="N2" s="95"/>
      <c r="O2" s="82" t="s">
        <v>36</v>
      </c>
      <c r="P2" s="82"/>
      <c r="Q2" s="82"/>
    </row>
    <row r="3" spans="1:17" ht="27.75" customHeight="1">
      <c r="A3" s="16" t="s">
        <v>2</v>
      </c>
      <c r="B3" s="82"/>
      <c r="C3" s="17" t="s">
        <v>37</v>
      </c>
      <c r="D3" s="17" t="s">
        <v>38</v>
      </c>
      <c r="E3" s="17" t="s">
        <v>37</v>
      </c>
      <c r="F3" s="17" t="s">
        <v>38</v>
      </c>
      <c r="G3" s="17" t="s">
        <v>37</v>
      </c>
      <c r="H3" s="17" t="s">
        <v>38</v>
      </c>
      <c r="I3" s="17" t="s">
        <v>37</v>
      </c>
      <c r="J3" s="17" t="s">
        <v>38</v>
      </c>
      <c r="K3" s="17" t="s">
        <v>37</v>
      </c>
      <c r="L3" s="17" t="s">
        <v>38</v>
      </c>
      <c r="M3" s="17" t="s">
        <v>37</v>
      </c>
      <c r="N3" s="17" t="s">
        <v>38</v>
      </c>
      <c r="O3" s="17" t="s">
        <v>37</v>
      </c>
      <c r="P3" s="17" t="s">
        <v>38</v>
      </c>
      <c r="Q3" s="82"/>
    </row>
    <row r="4" spans="1:17" ht="27.75" customHeight="1">
      <c r="A4" s="7" t="s">
        <v>14</v>
      </c>
      <c r="B4" s="11">
        <v>1936</v>
      </c>
      <c r="C4" s="11">
        <v>1230</v>
      </c>
      <c r="D4" s="18">
        <f>C4/$Q4*100</f>
        <v>57.20930232558139</v>
      </c>
      <c r="E4" s="11">
        <v>140</v>
      </c>
      <c r="F4" s="18">
        <f>E4/$Q4*100</f>
        <v>6.5116279069767442</v>
      </c>
      <c r="G4" s="11">
        <v>90</v>
      </c>
      <c r="H4" s="18">
        <f>G4/$Q4*100</f>
        <v>4.1860465116279073</v>
      </c>
      <c r="I4" s="11">
        <v>236</v>
      </c>
      <c r="J4" s="18">
        <f>I4/$Q4*100</f>
        <v>10.976744186046512</v>
      </c>
      <c r="K4" s="11">
        <v>94</v>
      </c>
      <c r="L4" s="18">
        <f>K4/$Q4*100</f>
        <v>4.3720930232558137</v>
      </c>
      <c r="M4" s="11">
        <v>84</v>
      </c>
      <c r="N4" s="18">
        <f>M4/$Q4*100</f>
        <v>3.9069767441860463</v>
      </c>
      <c r="O4" s="11">
        <v>276</v>
      </c>
      <c r="P4" s="18">
        <f>O4/$Q4*100</f>
        <v>12.837209302325581</v>
      </c>
      <c r="Q4" s="19">
        <v>2150</v>
      </c>
    </row>
    <row r="5" spans="1:17" ht="27.75" customHeight="1">
      <c r="A5" s="7" t="s">
        <v>15</v>
      </c>
      <c r="B5" s="11">
        <v>181</v>
      </c>
      <c r="C5" s="11">
        <v>57</v>
      </c>
      <c r="D5" s="18">
        <f>C5/$Q5*100</f>
        <v>29.381443298969074</v>
      </c>
      <c r="E5" s="11">
        <v>36</v>
      </c>
      <c r="F5" s="18">
        <f>E5/$Q5*100</f>
        <v>18.556701030927837</v>
      </c>
      <c r="G5" s="11">
        <v>5</v>
      </c>
      <c r="H5" s="18">
        <f>G5/$Q5*100</f>
        <v>2.5773195876288657</v>
      </c>
      <c r="I5" s="11">
        <v>76</v>
      </c>
      <c r="J5" s="18">
        <f>I5/$Q5*100</f>
        <v>39.175257731958766</v>
      </c>
      <c r="K5" s="11">
        <v>18</v>
      </c>
      <c r="L5" s="18">
        <f>K5/$Q5*100</f>
        <v>9.2783505154639183</v>
      </c>
      <c r="M5" s="11">
        <v>2</v>
      </c>
      <c r="N5" s="18">
        <f>M5/$Q5*100</f>
        <v>1.0309278350515463</v>
      </c>
      <c r="O5" s="11">
        <v>0</v>
      </c>
      <c r="P5" s="18">
        <f>O5/$Q5*100</f>
        <v>0</v>
      </c>
      <c r="Q5" s="19">
        <v>194</v>
      </c>
    </row>
    <row r="6" spans="1:17" ht="27.75" customHeight="1">
      <c r="A6" s="7" t="s">
        <v>16</v>
      </c>
      <c r="B6" s="11">
        <v>299</v>
      </c>
      <c r="C6" s="11">
        <v>157</v>
      </c>
      <c r="D6" s="18">
        <f t="shared" ref="D6:D7" si="0">C6/$Q6*100</f>
        <v>50.320512820512818</v>
      </c>
      <c r="E6" s="11">
        <v>26</v>
      </c>
      <c r="F6" s="18">
        <f t="shared" ref="F6:F11" si="1">E6/$Q6*100</f>
        <v>8.3333333333333321</v>
      </c>
      <c r="G6" s="11">
        <v>99</v>
      </c>
      <c r="H6" s="18">
        <f t="shared" ref="H6:H11" si="2">G6/$Q6*100</f>
        <v>31.73076923076923</v>
      </c>
      <c r="I6" s="11">
        <v>16</v>
      </c>
      <c r="J6" s="18">
        <f t="shared" ref="J6:J11" si="3">I6/$Q6*100</f>
        <v>5.1282051282051277</v>
      </c>
      <c r="K6" s="11">
        <v>11</v>
      </c>
      <c r="L6" s="18">
        <f t="shared" ref="L6:L11" si="4">K6/$Q6*100</f>
        <v>3.5256410256410255</v>
      </c>
      <c r="M6" s="11">
        <v>0</v>
      </c>
      <c r="N6" s="18">
        <f t="shared" ref="N6:N11" si="5">M6/$Q6*100</f>
        <v>0</v>
      </c>
      <c r="O6" s="11">
        <v>3</v>
      </c>
      <c r="P6" s="18">
        <f t="shared" ref="P6:P11" si="6">O6/$Q6*100</f>
        <v>0.96153846153846156</v>
      </c>
      <c r="Q6" s="19">
        <v>312</v>
      </c>
    </row>
    <row r="7" spans="1:17" ht="27.75" customHeight="1">
      <c r="A7" s="7" t="s">
        <v>17</v>
      </c>
      <c r="B7" s="11">
        <v>6718</v>
      </c>
      <c r="C7" s="11">
        <v>5887</v>
      </c>
      <c r="D7" s="18">
        <f t="shared" si="0"/>
        <v>66.198133363319471</v>
      </c>
      <c r="E7" s="11">
        <v>905</v>
      </c>
      <c r="F7" s="18">
        <f t="shared" si="1"/>
        <v>10.176543348701225</v>
      </c>
      <c r="G7" s="11">
        <v>301</v>
      </c>
      <c r="H7" s="18">
        <f t="shared" si="2"/>
        <v>3.3846845833801869</v>
      </c>
      <c r="I7" s="11">
        <v>1354</v>
      </c>
      <c r="J7" s="18">
        <f t="shared" si="3"/>
        <v>15.225458225570673</v>
      </c>
      <c r="K7" s="11">
        <v>331</v>
      </c>
      <c r="L7" s="18">
        <f t="shared" si="4"/>
        <v>3.7220285617901721</v>
      </c>
      <c r="M7" s="11">
        <v>93</v>
      </c>
      <c r="N7" s="18">
        <f t="shared" si="5"/>
        <v>1.0457663330709548</v>
      </c>
      <c r="O7" s="11">
        <v>22</v>
      </c>
      <c r="P7" s="18">
        <f t="shared" si="6"/>
        <v>0.24738558416732259</v>
      </c>
      <c r="Q7" s="19">
        <v>8893</v>
      </c>
    </row>
    <row r="8" spans="1:17" ht="27.75" customHeight="1">
      <c r="A8" s="7" t="s">
        <v>18</v>
      </c>
      <c r="B8" s="11">
        <v>388</v>
      </c>
      <c r="C8" s="11">
        <v>465</v>
      </c>
      <c r="D8" s="18">
        <f>C8/$Q8*100</f>
        <v>46.039603960396043</v>
      </c>
      <c r="E8" s="11">
        <v>77</v>
      </c>
      <c r="F8" s="18">
        <f>E8/$Q8*100</f>
        <v>7.6237623762376234</v>
      </c>
      <c r="G8" s="11">
        <v>89</v>
      </c>
      <c r="H8" s="18">
        <f>G8/$Q8*100</f>
        <v>8.8118811881188108</v>
      </c>
      <c r="I8" s="11">
        <v>165</v>
      </c>
      <c r="J8" s="18">
        <f>I8/$Q8*100</f>
        <v>16.336633663366339</v>
      </c>
      <c r="K8" s="11">
        <v>202</v>
      </c>
      <c r="L8" s="18">
        <f t="shared" si="4"/>
        <v>20</v>
      </c>
      <c r="M8" s="11">
        <v>9</v>
      </c>
      <c r="N8" s="18">
        <f>M8/$Q8*100</f>
        <v>0.89108910891089099</v>
      </c>
      <c r="O8" s="11">
        <v>3</v>
      </c>
      <c r="P8" s="18">
        <f>O8/$Q8*100</f>
        <v>0.29702970297029702</v>
      </c>
      <c r="Q8" s="19">
        <v>1010</v>
      </c>
    </row>
    <row r="9" spans="1:17" ht="27.75" customHeight="1">
      <c r="A9" s="12" t="s">
        <v>19</v>
      </c>
      <c r="B9" s="11">
        <v>241</v>
      </c>
      <c r="C9" s="11">
        <v>105</v>
      </c>
      <c r="D9" s="18">
        <f>C9/$Q9*100</f>
        <v>30.701754385964914</v>
      </c>
      <c r="E9" s="11">
        <v>89</v>
      </c>
      <c r="F9" s="18">
        <f>E9/$Q9*100</f>
        <v>26.023391812865498</v>
      </c>
      <c r="G9" s="11">
        <v>15</v>
      </c>
      <c r="H9" s="18">
        <f>G9/$Q9*100</f>
        <v>4.3859649122807012</v>
      </c>
      <c r="I9" s="11">
        <v>123</v>
      </c>
      <c r="J9" s="18">
        <f>I9/$Q9*100</f>
        <v>35.964912280701753</v>
      </c>
      <c r="K9" s="11">
        <v>7</v>
      </c>
      <c r="L9" s="18">
        <f>K9/$Q9*100</f>
        <v>2.0467836257309941</v>
      </c>
      <c r="M9" s="11">
        <v>1</v>
      </c>
      <c r="N9" s="18">
        <f>M9/$Q9*100</f>
        <v>0.29239766081871343</v>
      </c>
      <c r="O9" s="11">
        <v>2</v>
      </c>
      <c r="P9" s="18">
        <f>O9/$Q9*100</f>
        <v>0.58479532163742687</v>
      </c>
      <c r="Q9" s="19">
        <v>342</v>
      </c>
    </row>
    <row r="10" spans="1:17" ht="27.75" customHeight="1">
      <c r="A10" s="12" t="s">
        <v>20</v>
      </c>
      <c r="B10" s="11">
        <v>165</v>
      </c>
      <c r="C10" s="11">
        <v>423</v>
      </c>
      <c r="D10" s="18">
        <f>C10/$Q10*100</f>
        <v>82.941176470588246</v>
      </c>
      <c r="E10" s="11">
        <v>29</v>
      </c>
      <c r="F10" s="18">
        <f>E10/$Q10*100</f>
        <v>5.6862745098039218</v>
      </c>
      <c r="G10" s="11">
        <v>7</v>
      </c>
      <c r="H10" s="18">
        <f>G10/$Q10*100</f>
        <v>1.3725490196078431</v>
      </c>
      <c r="I10" s="11">
        <v>28</v>
      </c>
      <c r="J10" s="18">
        <f>I10/$Q10*100</f>
        <v>5.4901960784313726</v>
      </c>
      <c r="K10" s="11">
        <v>19</v>
      </c>
      <c r="L10" s="18">
        <f>K10/$Q10*100</f>
        <v>3.7254901960784315</v>
      </c>
      <c r="M10" s="11">
        <v>4</v>
      </c>
      <c r="N10" s="18">
        <f>M10/$Q10*100</f>
        <v>0.78431372549019607</v>
      </c>
      <c r="O10" s="11">
        <v>0</v>
      </c>
      <c r="P10" s="18">
        <f>O10/$Q10*100</f>
        <v>0</v>
      </c>
      <c r="Q10" s="19">
        <v>510</v>
      </c>
    </row>
    <row r="11" spans="1:17" ht="27.75" customHeight="1">
      <c r="A11" s="7" t="s">
        <v>21</v>
      </c>
      <c r="B11" s="11">
        <v>114</v>
      </c>
      <c r="C11" s="11">
        <v>105</v>
      </c>
      <c r="D11" s="18">
        <f>C11/$Q11*100</f>
        <v>86.776859504132233</v>
      </c>
      <c r="E11" s="11">
        <v>6</v>
      </c>
      <c r="F11" s="18">
        <f t="shared" si="1"/>
        <v>4.9586776859504136</v>
      </c>
      <c r="G11" s="11">
        <v>1</v>
      </c>
      <c r="H11" s="18">
        <f t="shared" si="2"/>
        <v>0.82644628099173556</v>
      </c>
      <c r="I11" s="11">
        <v>6</v>
      </c>
      <c r="J11" s="18">
        <f t="shared" si="3"/>
        <v>4.9586776859504136</v>
      </c>
      <c r="K11" s="11">
        <v>0</v>
      </c>
      <c r="L11" s="18">
        <f t="shared" si="4"/>
        <v>0</v>
      </c>
      <c r="M11" s="11">
        <v>3</v>
      </c>
      <c r="N11" s="18">
        <f t="shared" si="5"/>
        <v>2.4793388429752068</v>
      </c>
      <c r="O11" s="11">
        <v>0</v>
      </c>
      <c r="P11" s="18">
        <f t="shared" si="6"/>
        <v>0</v>
      </c>
      <c r="Q11" s="19">
        <v>121</v>
      </c>
    </row>
  </sheetData>
  <mergeCells count="11">
    <mergeCell ref="O2:P2"/>
    <mergeCell ref="A1:A2"/>
    <mergeCell ref="B1:B3"/>
    <mergeCell ref="C1:P1"/>
    <mergeCell ref="Q1:Q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view="pageBreakPreview" zoomScale="60" zoomScaleNormal="100" workbookViewId="0">
      <selection activeCell="A21" sqref="A21"/>
    </sheetView>
  </sheetViews>
  <sheetFormatPr defaultRowHeight="27.75" customHeight="1"/>
  <cols>
    <col min="1" max="1" width="24.5703125" bestFit="1" customWidth="1"/>
    <col min="2" max="2" width="17" bestFit="1" customWidth="1"/>
    <col min="3" max="3" width="6.5703125" bestFit="1" customWidth="1"/>
    <col min="4" max="4" width="6.85546875" bestFit="1" customWidth="1"/>
    <col min="5" max="5" width="5.5703125" bestFit="1" customWidth="1"/>
    <col min="6" max="6" width="6.85546875" bestFit="1" customWidth="1"/>
    <col min="7" max="7" width="5.5703125" bestFit="1" customWidth="1"/>
    <col min="8" max="8" width="6.85546875" bestFit="1" customWidth="1"/>
    <col min="9" max="9" width="6.5703125" bestFit="1" customWidth="1"/>
    <col min="10" max="10" width="6.85546875" bestFit="1" customWidth="1"/>
    <col min="11" max="11" width="5.5703125" bestFit="1" customWidth="1"/>
    <col min="12" max="12" width="7" customWidth="1"/>
    <col min="13" max="13" width="5.5703125" bestFit="1" customWidth="1"/>
    <col min="14" max="14" width="5.85546875" bestFit="1" customWidth="1"/>
    <col min="15" max="15" width="5.5703125" bestFit="1" customWidth="1"/>
    <col min="16" max="16" width="8.7109375" customWidth="1"/>
    <col min="17" max="17" width="30.140625" bestFit="1" customWidth="1"/>
  </cols>
  <sheetData>
    <row r="1" spans="1:17" ht="27.75" customHeight="1">
      <c r="A1" s="82" t="s">
        <v>26</v>
      </c>
      <c r="B1" s="82" t="s">
        <v>27</v>
      </c>
      <c r="C1" s="82" t="s">
        <v>28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 t="s">
        <v>29</v>
      </c>
    </row>
    <row r="2" spans="1:17" ht="27.75" customHeight="1">
      <c r="A2" s="82"/>
      <c r="B2" s="82"/>
      <c r="C2" s="82" t="s">
        <v>30</v>
      </c>
      <c r="D2" s="82"/>
      <c r="E2" s="82" t="s">
        <v>31</v>
      </c>
      <c r="F2" s="82"/>
      <c r="G2" s="82" t="s">
        <v>32</v>
      </c>
      <c r="H2" s="82"/>
      <c r="I2" s="82" t="s">
        <v>33</v>
      </c>
      <c r="J2" s="82"/>
      <c r="K2" s="82" t="s">
        <v>34</v>
      </c>
      <c r="L2" s="82"/>
      <c r="M2" s="87" t="s">
        <v>35</v>
      </c>
      <c r="N2" s="95"/>
      <c r="O2" s="82" t="s">
        <v>36</v>
      </c>
      <c r="P2" s="82"/>
      <c r="Q2" s="82"/>
    </row>
    <row r="3" spans="1:17" ht="27.75" customHeight="1">
      <c r="A3" s="16" t="s">
        <v>2</v>
      </c>
      <c r="B3" s="82"/>
      <c r="C3" s="17" t="s">
        <v>37</v>
      </c>
      <c r="D3" s="17" t="s">
        <v>38</v>
      </c>
      <c r="E3" s="17" t="s">
        <v>37</v>
      </c>
      <c r="F3" s="17" t="s">
        <v>38</v>
      </c>
      <c r="G3" s="17" t="s">
        <v>37</v>
      </c>
      <c r="H3" s="17" t="s">
        <v>38</v>
      </c>
      <c r="I3" s="17" t="s">
        <v>37</v>
      </c>
      <c r="J3" s="17" t="s">
        <v>38</v>
      </c>
      <c r="K3" s="17" t="s">
        <v>37</v>
      </c>
      <c r="L3" s="17" t="s">
        <v>38</v>
      </c>
      <c r="M3" s="17" t="s">
        <v>37</v>
      </c>
      <c r="N3" s="17" t="s">
        <v>38</v>
      </c>
      <c r="O3" s="17" t="s">
        <v>37</v>
      </c>
      <c r="P3" s="17" t="s">
        <v>38</v>
      </c>
      <c r="Q3" s="82"/>
    </row>
    <row r="4" spans="1:17" ht="27.75" customHeight="1">
      <c r="A4" s="7" t="s">
        <v>14</v>
      </c>
      <c r="B4" s="11">
        <v>957</v>
      </c>
      <c r="C4" s="11">
        <v>830</v>
      </c>
      <c r="D4" s="18">
        <f>C4/$Q4*100</f>
        <v>84.263959390862937</v>
      </c>
      <c r="E4" s="11">
        <v>21</v>
      </c>
      <c r="F4" s="18">
        <f>E4/$Q4*100</f>
        <v>2.1319796954314718</v>
      </c>
      <c r="G4" s="11">
        <v>46</v>
      </c>
      <c r="H4" s="18">
        <f>G4/$Q4*100</f>
        <v>4.6700507614213196</v>
      </c>
      <c r="I4" s="11">
        <v>22</v>
      </c>
      <c r="J4" s="18">
        <f>I4/$Q4*100</f>
        <v>2.233502538071066</v>
      </c>
      <c r="K4" s="11">
        <v>6</v>
      </c>
      <c r="L4" s="18">
        <f>K4/$Q4*100</f>
        <v>0.60913705583756339</v>
      </c>
      <c r="M4" s="11">
        <v>39</v>
      </c>
      <c r="N4" s="18">
        <f>M4/$Q4*100</f>
        <v>3.9593908629441623</v>
      </c>
      <c r="O4" s="11">
        <v>21</v>
      </c>
      <c r="P4" s="18">
        <f>O4/$Q4*100</f>
        <v>2.1319796954314718</v>
      </c>
      <c r="Q4" s="19">
        <v>985</v>
      </c>
    </row>
    <row r="5" spans="1:17" ht="27.75" customHeight="1">
      <c r="A5" s="7" t="s">
        <v>15</v>
      </c>
      <c r="B5" s="11">
        <v>47</v>
      </c>
      <c r="C5" s="11">
        <v>32</v>
      </c>
      <c r="D5" s="18">
        <f>C5/$Q5*100</f>
        <v>53.333333333333336</v>
      </c>
      <c r="E5" s="11">
        <v>4</v>
      </c>
      <c r="F5" s="18">
        <f>E5/$Q5*100</f>
        <v>6.666666666666667</v>
      </c>
      <c r="G5" s="11">
        <v>9</v>
      </c>
      <c r="H5" s="18">
        <f>G5/$Q5*100</f>
        <v>15</v>
      </c>
      <c r="I5" s="11">
        <v>8</v>
      </c>
      <c r="J5" s="18">
        <f>I5/$Q5*100</f>
        <v>13.333333333333334</v>
      </c>
      <c r="K5" s="11">
        <v>4</v>
      </c>
      <c r="L5" s="18">
        <f>K5/$Q5*100</f>
        <v>6.666666666666667</v>
      </c>
      <c r="M5" s="11">
        <v>3</v>
      </c>
      <c r="N5" s="18">
        <f>M5/$Q5*100</f>
        <v>5</v>
      </c>
      <c r="O5" s="11">
        <v>0</v>
      </c>
      <c r="P5" s="18">
        <f>O5/$Q5*100</f>
        <v>0</v>
      </c>
      <c r="Q5" s="19">
        <v>60</v>
      </c>
    </row>
    <row r="6" spans="1:17" ht="27.75" customHeight="1">
      <c r="A6" s="7" t="s">
        <v>16</v>
      </c>
      <c r="B6" s="11">
        <v>278</v>
      </c>
      <c r="C6" s="11">
        <v>142</v>
      </c>
      <c r="D6" s="18">
        <f t="shared" ref="D6:D7" si="0">C6/$Q6*100</f>
        <v>48.135593220338983</v>
      </c>
      <c r="E6" s="11">
        <v>20</v>
      </c>
      <c r="F6" s="18">
        <f t="shared" ref="F6:F7" si="1">E6/$Q6*100</f>
        <v>6.7796610169491522</v>
      </c>
      <c r="G6" s="11">
        <v>105</v>
      </c>
      <c r="H6" s="18">
        <f t="shared" ref="H6:H7" si="2">G6/$Q6*100</f>
        <v>35.593220338983052</v>
      </c>
      <c r="I6" s="11">
        <v>9</v>
      </c>
      <c r="J6" s="18">
        <f t="shared" ref="J6:J7" si="3">I6/$Q6*100</f>
        <v>3.050847457627119</v>
      </c>
      <c r="K6" s="11">
        <v>19</v>
      </c>
      <c r="L6" s="18">
        <f t="shared" ref="L6:L8" si="4">K6/$Q6*100</f>
        <v>6.4406779661016946</v>
      </c>
      <c r="M6" s="11">
        <v>0</v>
      </c>
      <c r="N6" s="18">
        <f t="shared" ref="N6:N7" si="5">M6/$Q6*100</f>
        <v>0</v>
      </c>
      <c r="O6" s="11">
        <v>0</v>
      </c>
      <c r="P6" s="18">
        <f t="shared" ref="P6:P7" si="6">O6/$Q6*100</f>
        <v>0</v>
      </c>
      <c r="Q6" s="19">
        <v>295</v>
      </c>
    </row>
    <row r="7" spans="1:17" ht="27.75" customHeight="1">
      <c r="A7" s="7" t="s">
        <v>17</v>
      </c>
      <c r="B7" s="11">
        <v>2668</v>
      </c>
      <c r="C7" s="11">
        <v>2396</v>
      </c>
      <c r="D7" s="18">
        <f t="shared" si="0"/>
        <v>60.827621223660834</v>
      </c>
      <c r="E7" s="11">
        <v>444</v>
      </c>
      <c r="F7" s="18">
        <f t="shared" si="1"/>
        <v>11.271896420411272</v>
      </c>
      <c r="G7" s="11">
        <v>343</v>
      </c>
      <c r="H7" s="18">
        <f t="shared" si="2"/>
        <v>8.7077938563087081</v>
      </c>
      <c r="I7" s="11">
        <v>559</v>
      </c>
      <c r="J7" s="18">
        <f t="shared" si="3"/>
        <v>14.19141914191419</v>
      </c>
      <c r="K7" s="11">
        <v>117</v>
      </c>
      <c r="L7" s="18">
        <f t="shared" si="4"/>
        <v>2.9702970297029703</v>
      </c>
      <c r="M7" s="11">
        <v>76</v>
      </c>
      <c r="N7" s="18">
        <f t="shared" si="5"/>
        <v>1.9294237116019293</v>
      </c>
      <c r="O7" s="11">
        <v>4</v>
      </c>
      <c r="P7" s="18">
        <f t="shared" si="6"/>
        <v>0.10154861640010156</v>
      </c>
      <c r="Q7" s="19">
        <v>3939</v>
      </c>
    </row>
    <row r="8" spans="1:17" ht="27.75" customHeight="1">
      <c r="A8" s="7" t="s">
        <v>18</v>
      </c>
      <c r="B8" s="11">
        <v>310</v>
      </c>
      <c r="C8" s="11">
        <v>637</v>
      </c>
      <c r="D8" s="18">
        <f>C8/$Q8*100</f>
        <v>59.255813953488371</v>
      </c>
      <c r="E8" s="11">
        <v>51</v>
      </c>
      <c r="F8" s="18">
        <f>E8/$Q8*100</f>
        <v>4.7441860465116283</v>
      </c>
      <c r="G8" s="11">
        <v>175</v>
      </c>
      <c r="H8" s="18">
        <f>G8/$Q8*100</f>
        <v>16.279069767441861</v>
      </c>
      <c r="I8" s="11">
        <v>130</v>
      </c>
      <c r="J8" s="18">
        <f>I8/$Q8*100</f>
        <v>12.093023255813954</v>
      </c>
      <c r="K8" s="11">
        <v>50</v>
      </c>
      <c r="L8" s="18">
        <f t="shared" si="4"/>
        <v>4.6511627906976747</v>
      </c>
      <c r="M8" s="11">
        <v>29</v>
      </c>
      <c r="N8" s="18">
        <f>M8/$Q8*100</f>
        <v>2.6976744186046511</v>
      </c>
      <c r="O8" s="11">
        <v>3</v>
      </c>
      <c r="P8" s="18">
        <f>O8/$Q8*100</f>
        <v>0.27906976744186046</v>
      </c>
      <c r="Q8" s="19">
        <v>1075</v>
      </c>
    </row>
    <row r="9" spans="1:17" ht="27.75" customHeight="1">
      <c r="A9" s="12" t="s">
        <v>19</v>
      </c>
      <c r="B9" s="11">
        <v>118</v>
      </c>
      <c r="C9" s="11">
        <v>85</v>
      </c>
      <c r="D9" s="18">
        <f>C9/$Q9*100</f>
        <v>60.714285714285708</v>
      </c>
      <c r="E9" s="11">
        <v>22</v>
      </c>
      <c r="F9" s="18">
        <f>E9/$Q9*100</f>
        <v>15.714285714285714</v>
      </c>
      <c r="G9" s="11">
        <v>9</v>
      </c>
      <c r="H9" s="18">
        <f>G9/$Q9*100</f>
        <v>6.4285714285714279</v>
      </c>
      <c r="I9" s="11">
        <v>15</v>
      </c>
      <c r="J9" s="18">
        <f>I9/$Q9*100</f>
        <v>10.714285714285714</v>
      </c>
      <c r="K9" s="11">
        <v>9</v>
      </c>
      <c r="L9" s="18">
        <f>K9/$Q9*100</f>
        <v>6.4285714285714279</v>
      </c>
      <c r="M9" s="11">
        <v>0</v>
      </c>
      <c r="N9" s="18">
        <f>M9/$Q9*100</f>
        <v>0</v>
      </c>
      <c r="O9" s="11">
        <v>0</v>
      </c>
      <c r="P9" s="18">
        <f>O9/$Q9*100</f>
        <v>0</v>
      </c>
      <c r="Q9" s="19">
        <v>140</v>
      </c>
    </row>
    <row r="10" spans="1:17" ht="27.75" customHeight="1">
      <c r="A10" s="12" t="s">
        <v>20</v>
      </c>
      <c r="B10" s="11">
        <v>85</v>
      </c>
      <c r="C10" s="11">
        <v>66</v>
      </c>
      <c r="D10" s="18">
        <f>C10/$Q10*100</f>
        <v>31.279620853080569</v>
      </c>
      <c r="E10" s="11">
        <v>20</v>
      </c>
      <c r="F10" s="18">
        <f>E10/$Q10*100</f>
        <v>9.4786729857819907</v>
      </c>
      <c r="G10" s="11">
        <v>10</v>
      </c>
      <c r="H10" s="18">
        <f>G10/$Q10*100</f>
        <v>4.7393364928909953</v>
      </c>
      <c r="I10" s="11">
        <v>109</v>
      </c>
      <c r="J10" s="18">
        <f>I10/$Q10*100</f>
        <v>51.658767772511851</v>
      </c>
      <c r="K10" s="11">
        <v>6</v>
      </c>
      <c r="L10" s="18">
        <f>K10/$Q10*100</f>
        <v>2.8436018957345972</v>
      </c>
      <c r="M10" s="11">
        <v>0</v>
      </c>
      <c r="N10" s="18">
        <f>M10/$Q10*100</f>
        <v>0</v>
      </c>
      <c r="O10" s="11">
        <v>0</v>
      </c>
      <c r="P10" s="18">
        <f>O10/$Q10*100</f>
        <v>0</v>
      </c>
      <c r="Q10" s="19">
        <v>211</v>
      </c>
    </row>
    <row r="11" spans="1:17" ht="27.75" customHeight="1">
      <c r="A11" s="7" t="s">
        <v>21</v>
      </c>
      <c r="B11" s="11">
        <v>0</v>
      </c>
      <c r="C11" s="11">
        <v>0</v>
      </c>
      <c r="D11" s="18">
        <v>0</v>
      </c>
      <c r="E11" s="11">
        <v>0</v>
      </c>
      <c r="F11" s="18">
        <v>0</v>
      </c>
      <c r="G11" s="11">
        <v>0</v>
      </c>
      <c r="H11" s="18">
        <v>0</v>
      </c>
      <c r="I11" s="11">
        <v>0</v>
      </c>
      <c r="J11" s="18">
        <v>0</v>
      </c>
      <c r="K11" s="11">
        <v>0</v>
      </c>
      <c r="L11" s="18">
        <v>0</v>
      </c>
      <c r="M11" s="11">
        <v>0</v>
      </c>
      <c r="N11" s="18">
        <v>0</v>
      </c>
      <c r="O11" s="11">
        <v>0</v>
      </c>
      <c r="P11" s="18">
        <v>0</v>
      </c>
      <c r="Q11" s="19">
        <v>0</v>
      </c>
    </row>
  </sheetData>
  <mergeCells count="11">
    <mergeCell ref="O2:P2"/>
    <mergeCell ref="A1:A2"/>
    <mergeCell ref="B1:B3"/>
    <mergeCell ref="C1:P1"/>
    <mergeCell ref="Q1:Q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view="pageBreakPreview" zoomScale="60" zoomScaleNormal="100" workbookViewId="0">
      <selection activeCell="A21" sqref="A21"/>
    </sheetView>
  </sheetViews>
  <sheetFormatPr defaultRowHeight="15"/>
  <cols>
    <col min="1" max="1" width="30.5703125" customWidth="1"/>
    <col min="2" max="2" width="8.5703125" customWidth="1"/>
    <col min="3" max="4" width="7.42578125" customWidth="1"/>
    <col min="5" max="5" width="6.85546875" customWidth="1"/>
    <col min="6" max="6" width="7.42578125" customWidth="1"/>
    <col min="7" max="7" width="7.5703125" customWidth="1"/>
    <col min="8" max="16" width="8.5703125" customWidth="1"/>
    <col min="17" max="17" width="10.7109375" customWidth="1"/>
  </cols>
  <sheetData>
    <row r="1" spans="1:22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2">
      <c r="A2" s="82" t="s">
        <v>39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2" ht="31.5" customHeight="1">
      <c r="A3" s="82"/>
      <c r="B3" s="82"/>
      <c r="C3" s="82" t="s">
        <v>40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2" t="s">
        <v>35</v>
      </c>
      <c r="N3" s="82"/>
      <c r="O3" s="82" t="s">
        <v>36</v>
      </c>
      <c r="P3" s="82"/>
      <c r="Q3" s="82"/>
    </row>
    <row r="4" spans="1:22" ht="35.25" customHeight="1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/>
      <c r="P4" s="17" t="s">
        <v>38</v>
      </c>
      <c r="Q4" s="82"/>
    </row>
    <row r="5" spans="1:22">
      <c r="A5" s="7" t="s">
        <v>14</v>
      </c>
      <c r="B5" s="11">
        <v>401</v>
      </c>
      <c r="C5" s="11">
        <v>318</v>
      </c>
      <c r="D5" s="18">
        <f>C5/$Q5*100</f>
        <v>76.076555023923447</v>
      </c>
      <c r="E5" s="11">
        <v>19</v>
      </c>
      <c r="F5" s="18">
        <f>E5/$Q5*100</f>
        <v>4.5454545454545459</v>
      </c>
      <c r="G5" s="11">
        <v>28</v>
      </c>
      <c r="H5" s="18">
        <f>G5/$Q5*100</f>
        <v>6.6985645933014357</v>
      </c>
      <c r="I5" s="11">
        <v>41</v>
      </c>
      <c r="J5" s="18">
        <f>I5/$Q5*100</f>
        <v>9.8086124401913874</v>
      </c>
      <c r="K5" s="11">
        <v>5</v>
      </c>
      <c r="L5" s="18">
        <f>K5/$Q5*100</f>
        <v>1.1961722488038278</v>
      </c>
      <c r="M5" s="11">
        <v>6</v>
      </c>
      <c r="N5" s="18">
        <f>M5/$Q5*100</f>
        <v>1.4354066985645932</v>
      </c>
      <c r="O5" s="11">
        <v>1</v>
      </c>
      <c r="P5" s="18">
        <f>O5/$Q5*100</f>
        <v>0.23923444976076555</v>
      </c>
      <c r="Q5" s="11">
        <v>418</v>
      </c>
      <c r="T5" s="20"/>
      <c r="V5" s="24"/>
    </row>
    <row r="6" spans="1:22">
      <c r="A6" s="7" t="s">
        <v>15</v>
      </c>
      <c r="B6" s="11">
        <v>24</v>
      </c>
      <c r="C6" s="11">
        <v>13</v>
      </c>
      <c r="D6" s="18">
        <f>C6/$Q6*100</f>
        <v>50</v>
      </c>
      <c r="E6" s="11">
        <v>2</v>
      </c>
      <c r="F6" s="18">
        <f>E6/$Q6*100</f>
        <v>7.6923076923076925</v>
      </c>
      <c r="G6" s="11">
        <v>2</v>
      </c>
      <c r="H6" s="18">
        <f>G6/$Q6*100</f>
        <v>7.6923076923076925</v>
      </c>
      <c r="I6" s="11">
        <v>9</v>
      </c>
      <c r="J6" s="18">
        <f>I6/$Q6*100</f>
        <v>34.615384615384613</v>
      </c>
      <c r="K6" s="11">
        <v>0</v>
      </c>
      <c r="L6" s="18">
        <f>K6/$Q6*100</f>
        <v>0</v>
      </c>
      <c r="M6" s="11">
        <v>0</v>
      </c>
      <c r="N6" s="18">
        <f>M6/$Q6*100</f>
        <v>0</v>
      </c>
      <c r="O6" s="11">
        <v>0</v>
      </c>
      <c r="P6" s="18">
        <f>O6/$Q6*100</f>
        <v>0</v>
      </c>
      <c r="Q6" s="11">
        <v>26</v>
      </c>
      <c r="T6" s="20"/>
      <c r="V6" s="24"/>
    </row>
    <row r="7" spans="1:22">
      <c r="A7" s="7" t="s">
        <v>16</v>
      </c>
      <c r="B7" s="11">
        <v>251</v>
      </c>
      <c r="C7" s="11">
        <v>156</v>
      </c>
      <c r="D7" s="18">
        <f t="shared" ref="D7:D11" si="0">C7/$Q7*100</f>
        <v>58.426966292134829</v>
      </c>
      <c r="E7" s="11">
        <v>20</v>
      </c>
      <c r="F7" s="18">
        <f t="shared" ref="F7:F12" si="1">E7/$Q7*100</f>
        <v>7.4906367041198507</v>
      </c>
      <c r="G7" s="11">
        <v>68</v>
      </c>
      <c r="H7" s="18">
        <f t="shared" ref="H7:H11" si="2">G7/$Q7*100</f>
        <v>25.468164794007492</v>
      </c>
      <c r="I7" s="11">
        <v>13</v>
      </c>
      <c r="J7" s="18">
        <f t="shared" ref="J7:J11" si="3">I7/$Q7*100</f>
        <v>4.868913857677903</v>
      </c>
      <c r="K7" s="11">
        <v>9</v>
      </c>
      <c r="L7" s="18">
        <f t="shared" ref="L7:L11" si="4">K7/$Q7*100</f>
        <v>3.3707865168539324</v>
      </c>
      <c r="M7" s="11">
        <v>1</v>
      </c>
      <c r="N7" s="18">
        <f t="shared" ref="N7:N11" si="5">M7/$Q7*100</f>
        <v>0.37453183520599254</v>
      </c>
      <c r="O7" s="11">
        <v>0</v>
      </c>
      <c r="P7" s="18">
        <f t="shared" ref="P7:P11" si="6">O7/$Q7*100</f>
        <v>0</v>
      </c>
      <c r="Q7" s="11">
        <v>267</v>
      </c>
      <c r="T7" s="20"/>
      <c r="V7" s="24"/>
    </row>
    <row r="8" spans="1:22" ht="25.5">
      <c r="A8" s="7" t="s">
        <v>17</v>
      </c>
      <c r="B8" s="11">
        <v>1882</v>
      </c>
      <c r="C8" s="11">
        <v>2139</v>
      </c>
      <c r="D8" s="18">
        <f t="shared" si="0"/>
        <v>53.784259492079457</v>
      </c>
      <c r="E8" s="11">
        <v>536</v>
      </c>
      <c r="F8" s="18">
        <f t="shared" si="1"/>
        <v>13.477495599698264</v>
      </c>
      <c r="G8" s="11">
        <v>164</v>
      </c>
      <c r="H8" s="18">
        <f t="shared" si="2"/>
        <v>4.1237113402061851</v>
      </c>
      <c r="I8" s="11">
        <v>930</v>
      </c>
      <c r="J8" s="18">
        <f t="shared" si="3"/>
        <v>23.384460648730197</v>
      </c>
      <c r="K8" s="11">
        <v>166</v>
      </c>
      <c r="L8" s="18">
        <f t="shared" si="4"/>
        <v>4.1740005028916265</v>
      </c>
      <c r="M8" s="11">
        <v>40</v>
      </c>
      <c r="N8" s="18">
        <f t="shared" si="5"/>
        <v>1.0057832537088256</v>
      </c>
      <c r="O8" s="11">
        <v>2</v>
      </c>
      <c r="P8" s="18">
        <f t="shared" si="6"/>
        <v>5.0289162685441285E-2</v>
      </c>
      <c r="Q8" s="11">
        <v>3977</v>
      </c>
      <c r="T8" s="20"/>
      <c r="V8" s="24"/>
    </row>
    <row r="9" spans="1:22">
      <c r="A9" s="7" t="s">
        <v>18</v>
      </c>
      <c r="B9" s="11">
        <v>396</v>
      </c>
      <c r="C9" s="11">
        <v>820</v>
      </c>
      <c r="D9" s="18">
        <f t="shared" si="0"/>
        <v>57.302585604472398</v>
      </c>
      <c r="E9" s="11">
        <v>89</v>
      </c>
      <c r="F9" s="18">
        <f t="shared" si="1"/>
        <v>6.2194269741439552</v>
      </c>
      <c r="G9" s="11">
        <v>76</v>
      </c>
      <c r="H9" s="18">
        <f t="shared" si="2"/>
        <v>5.3109713487071977</v>
      </c>
      <c r="I9" s="11">
        <v>335</v>
      </c>
      <c r="J9" s="18">
        <f t="shared" si="3"/>
        <v>23.410202655485673</v>
      </c>
      <c r="K9" s="11">
        <v>100</v>
      </c>
      <c r="L9" s="18">
        <f t="shared" si="4"/>
        <v>6.9881201956673662</v>
      </c>
      <c r="M9" s="11">
        <v>10</v>
      </c>
      <c r="N9" s="18">
        <f t="shared" si="5"/>
        <v>0.69881201956673655</v>
      </c>
      <c r="O9" s="11">
        <v>1</v>
      </c>
      <c r="P9" s="18">
        <f t="shared" si="6"/>
        <v>6.9881201956673647E-2</v>
      </c>
      <c r="Q9" s="11">
        <v>1431</v>
      </c>
      <c r="T9" s="20"/>
      <c r="V9" s="24"/>
    </row>
    <row r="10" spans="1:22">
      <c r="A10" s="12" t="s">
        <v>19</v>
      </c>
      <c r="B10" s="11">
        <v>88</v>
      </c>
      <c r="C10" s="11">
        <v>37</v>
      </c>
      <c r="D10" s="18">
        <f t="shared" si="0"/>
        <v>30.327868852459016</v>
      </c>
      <c r="E10" s="11">
        <v>38</v>
      </c>
      <c r="F10" s="18">
        <f t="shared" si="1"/>
        <v>31.147540983606557</v>
      </c>
      <c r="G10" s="11">
        <v>8</v>
      </c>
      <c r="H10" s="18">
        <f t="shared" si="2"/>
        <v>6.557377049180328</v>
      </c>
      <c r="I10" s="11">
        <v>30</v>
      </c>
      <c r="J10" s="18">
        <f t="shared" si="3"/>
        <v>24.590163934426229</v>
      </c>
      <c r="K10" s="11">
        <v>3</v>
      </c>
      <c r="L10" s="18">
        <f t="shared" si="4"/>
        <v>2.459016393442623</v>
      </c>
      <c r="M10" s="11">
        <v>6</v>
      </c>
      <c r="N10" s="18">
        <f t="shared" si="5"/>
        <v>4.918032786885246</v>
      </c>
      <c r="O10" s="11">
        <v>0</v>
      </c>
      <c r="P10" s="18">
        <f t="shared" si="6"/>
        <v>0</v>
      </c>
      <c r="Q10" s="11">
        <v>122</v>
      </c>
      <c r="T10" s="20"/>
      <c r="V10" s="24"/>
    </row>
    <row r="11" spans="1:22">
      <c r="A11" s="12" t="s">
        <v>20</v>
      </c>
      <c r="B11" s="11">
        <v>84</v>
      </c>
      <c r="C11" s="11">
        <v>47</v>
      </c>
      <c r="D11" s="18">
        <f t="shared" si="0"/>
        <v>27.167630057803464</v>
      </c>
      <c r="E11" s="11">
        <v>72</v>
      </c>
      <c r="F11" s="18">
        <f t="shared" si="1"/>
        <v>41.618497109826592</v>
      </c>
      <c r="G11" s="11">
        <v>19</v>
      </c>
      <c r="H11" s="18">
        <f t="shared" si="2"/>
        <v>10.982658959537572</v>
      </c>
      <c r="I11" s="11">
        <v>18</v>
      </c>
      <c r="J11" s="18">
        <f t="shared" si="3"/>
        <v>10.404624277456648</v>
      </c>
      <c r="K11" s="11">
        <v>16</v>
      </c>
      <c r="L11" s="18">
        <f t="shared" si="4"/>
        <v>9.2485549132947966</v>
      </c>
      <c r="M11" s="11">
        <v>1</v>
      </c>
      <c r="N11" s="18">
        <f t="shared" si="5"/>
        <v>0.57803468208092479</v>
      </c>
      <c r="O11" s="11">
        <v>0</v>
      </c>
      <c r="P11" s="18">
        <f t="shared" si="6"/>
        <v>0</v>
      </c>
      <c r="Q11" s="11">
        <v>173</v>
      </c>
      <c r="T11" s="20"/>
      <c r="V11" s="24"/>
    </row>
    <row r="12" spans="1:22">
      <c r="A12" s="7" t="s">
        <v>21</v>
      </c>
      <c r="B12" s="11">
        <v>1</v>
      </c>
      <c r="C12" s="11">
        <v>0</v>
      </c>
      <c r="D12" s="18">
        <v>0</v>
      </c>
      <c r="E12" s="11">
        <v>1</v>
      </c>
      <c r="F12" s="18">
        <f t="shared" si="1"/>
        <v>100</v>
      </c>
      <c r="G12" s="11">
        <v>0</v>
      </c>
      <c r="H12" s="18">
        <v>0</v>
      </c>
      <c r="I12" s="11">
        <v>0</v>
      </c>
      <c r="J12" s="18">
        <v>0</v>
      </c>
      <c r="K12" s="11">
        <v>0</v>
      </c>
      <c r="L12" s="18">
        <v>0</v>
      </c>
      <c r="M12" s="11">
        <v>0</v>
      </c>
      <c r="N12" s="18">
        <v>0</v>
      </c>
      <c r="O12" s="11">
        <v>0</v>
      </c>
      <c r="P12" s="18">
        <v>0</v>
      </c>
      <c r="Q12" s="11">
        <v>1</v>
      </c>
      <c r="T12" s="20"/>
      <c r="V12" s="24"/>
    </row>
    <row r="13" spans="1:22">
      <c r="K13" s="21"/>
      <c r="L13" s="21"/>
      <c r="O13" s="21"/>
    </row>
    <row r="14" spans="1:22">
      <c r="K14" s="22"/>
      <c r="L14" s="22"/>
    </row>
    <row r="15" spans="1:22">
      <c r="K15" s="22"/>
      <c r="L15" s="22"/>
      <c r="M15" s="22"/>
      <c r="N15" s="22"/>
    </row>
    <row r="16" spans="1:22">
      <c r="B16" s="21"/>
      <c r="C16" s="21"/>
      <c r="D16" s="21"/>
      <c r="E16" s="21"/>
      <c r="F16" s="21"/>
      <c r="G16" s="21"/>
      <c r="H16" s="21"/>
      <c r="I16" s="21"/>
      <c r="J16" s="21"/>
      <c r="K16" s="22"/>
      <c r="L16" s="22"/>
      <c r="M16" s="22"/>
      <c r="N16" s="22"/>
      <c r="O16" s="21"/>
      <c r="P16" s="21"/>
      <c r="Q16" s="21"/>
    </row>
    <row r="17" spans="11:14">
      <c r="K17" s="22"/>
      <c r="L17" s="22"/>
      <c r="M17" s="22"/>
      <c r="N17" s="22"/>
    </row>
    <row r="18" spans="11:14">
      <c r="K18" s="22"/>
      <c r="L18" s="22"/>
      <c r="M18" s="22"/>
      <c r="N18" s="22"/>
    </row>
    <row r="19" spans="11:14">
      <c r="K19" s="22"/>
      <c r="L19" s="22"/>
      <c r="M19" s="22"/>
      <c r="N19" s="22"/>
    </row>
    <row r="20" spans="11:14">
      <c r="K20" s="22"/>
      <c r="L20" s="22"/>
      <c r="M20" s="22"/>
      <c r="N20" s="22"/>
    </row>
    <row r="21" spans="11:14">
      <c r="K21" s="22"/>
      <c r="L21" s="22"/>
      <c r="M21" s="22"/>
      <c r="N21" s="22"/>
    </row>
    <row r="22" spans="11:14">
      <c r="K22" s="22"/>
      <c r="L22" s="22"/>
      <c r="M22" s="22"/>
      <c r="N22" s="22"/>
    </row>
    <row r="23" spans="11:14">
      <c r="K23" s="22"/>
      <c r="L23" s="22"/>
      <c r="M23" s="22"/>
      <c r="N23" s="22"/>
    </row>
    <row r="24" spans="11:14">
      <c r="K24" s="22"/>
      <c r="L24" s="22"/>
      <c r="M24" s="22"/>
      <c r="N24" s="22"/>
    </row>
    <row r="25" spans="11:14">
      <c r="K25" s="22"/>
      <c r="L25" s="22"/>
      <c r="M25" s="22"/>
      <c r="N25" s="22"/>
    </row>
    <row r="26" spans="11:14">
      <c r="K26" s="22"/>
      <c r="L26" s="22"/>
      <c r="M26" s="22"/>
      <c r="N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view="pageBreakPreview" zoomScale="60" zoomScaleNormal="100" workbookViewId="0">
      <selection activeCell="A21" sqref="A21"/>
    </sheetView>
  </sheetViews>
  <sheetFormatPr defaultRowHeight="24" customHeight="1"/>
  <cols>
    <col min="1" max="1" width="30.5703125" customWidth="1"/>
    <col min="2" max="17" width="8.5703125" customWidth="1"/>
    <col min="18" max="18" width="10.42578125" bestFit="1" customWidth="1"/>
  </cols>
  <sheetData>
    <row r="1" spans="1:20" s="25" customFormat="1" ht="24" customHeigh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0" ht="24" customHeight="1">
      <c r="A2" s="82" t="s">
        <v>41</v>
      </c>
      <c r="B2" s="82" t="s">
        <v>27</v>
      </c>
      <c r="C2" s="82" t="s">
        <v>28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 t="s">
        <v>29</v>
      </c>
    </row>
    <row r="3" spans="1:20" ht="24" customHeight="1">
      <c r="A3" s="82"/>
      <c r="B3" s="82"/>
      <c r="C3" s="82" t="s">
        <v>40</v>
      </c>
      <c r="D3" s="82"/>
      <c r="E3" s="82" t="s">
        <v>31</v>
      </c>
      <c r="F3" s="82"/>
      <c r="G3" s="82" t="s">
        <v>32</v>
      </c>
      <c r="H3" s="82"/>
      <c r="I3" s="82" t="s">
        <v>33</v>
      </c>
      <c r="J3" s="82"/>
      <c r="K3" s="82" t="s">
        <v>34</v>
      </c>
      <c r="L3" s="82"/>
      <c r="M3" s="82" t="s">
        <v>35</v>
      </c>
      <c r="N3" s="82"/>
      <c r="O3" s="82" t="s">
        <v>36</v>
      </c>
      <c r="P3" s="82"/>
      <c r="Q3" s="82"/>
    </row>
    <row r="4" spans="1:20" ht="24" customHeight="1">
      <c r="A4" s="16" t="s">
        <v>2</v>
      </c>
      <c r="B4" s="82"/>
      <c r="C4" s="17" t="s">
        <v>37</v>
      </c>
      <c r="D4" s="17" t="s">
        <v>38</v>
      </c>
      <c r="E4" s="17" t="s">
        <v>37</v>
      </c>
      <c r="F4" s="17" t="s">
        <v>38</v>
      </c>
      <c r="G4" s="17" t="s">
        <v>37</v>
      </c>
      <c r="H4" s="17" t="s">
        <v>38</v>
      </c>
      <c r="I4" s="17" t="s">
        <v>37</v>
      </c>
      <c r="J4" s="17" t="s">
        <v>38</v>
      </c>
      <c r="K4" s="17" t="s">
        <v>37</v>
      </c>
      <c r="L4" s="17" t="s">
        <v>38</v>
      </c>
      <c r="M4" s="17" t="s">
        <v>37</v>
      </c>
      <c r="N4" s="17" t="s">
        <v>38</v>
      </c>
      <c r="O4" s="17" t="s">
        <v>37</v>
      </c>
      <c r="P4" s="17" t="s">
        <v>38</v>
      </c>
      <c r="Q4" s="82"/>
    </row>
    <row r="5" spans="1:20" ht="24" customHeight="1">
      <c r="A5" s="7" t="s">
        <v>14</v>
      </c>
      <c r="B5" s="11">
        <v>807</v>
      </c>
      <c r="C5" s="11">
        <v>753</v>
      </c>
      <c r="D5" s="18">
        <f>C5/$Q5*100</f>
        <v>90.287769784172667</v>
      </c>
      <c r="E5" s="11">
        <v>8</v>
      </c>
      <c r="F5" s="18">
        <f>E5/$Q5*100</f>
        <v>0.95923261390887282</v>
      </c>
      <c r="G5" s="11">
        <v>21</v>
      </c>
      <c r="H5" s="18">
        <f>G5/$Q5*100</f>
        <v>2.5179856115107913</v>
      </c>
      <c r="I5" s="11">
        <v>31</v>
      </c>
      <c r="J5" s="18">
        <f>I5/$Q5*100</f>
        <v>3.7170263788968825</v>
      </c>
      <c r="K5" s="11">
        <v>14</v>
      </c>
      <c r="L5" s="18">
        <f>K5/$Q5*100</f>
        <v>1.6786570743405276</v>
      </c>
      <c r="M5" s="11">
        <v>5</v>
      </c>
      <c r="N5" s="18">
        <f>M5/$Q5*100</f>
        <v>0.59952038369304561</v>
      </c>
      <c r="O5" s="11">
        <v>2</v>
      </c>
      <c r="P5" s="18">
        <f>O5/$Q5*100</f>
        <v>0.23980815347721821</v>
      </c>
      <c r="Q5" s="11">
        <v>834</v>
      </c>
      <c r="T5" s="20"/>
    </row>
    <row r="6" spans="1:20" ht="24" customHeight="1">
      <c r="A6" s="7" t="s">
        <v>15</v>
      </c>
      <c r="B6" s="11">
        <v>33</v>
      </c>
      <c r="C6" s="11">
        <v>11</v>
      </c>
      <c r="D6" s="18">
        <f>C6/$Q6*100</f>
        <v>29.72972972972973</v>
      </c>
      <c r="E6" s="11">
        <v>6</v>
      </c>
      <c r="F6" s="18">
        <f>E6/$Q6*100</f>
        <v>16.216216216216218</v>
      </c>
      <c r="G6" s="11">
        <v>5</v>
      </c>
      <c r="H6" s="18">
        <f>G6/$Q6*100</f>
        <v>13.513513513513514</v>
      </c>
      <c r="I6" s="11">
        <v>7</v>
      </c>
      <c r="J6" s="18">
        <f>I6/$Q6*100</f>
        <v>18.918918918918919</v>
      </c>
      <c r="K6" s="11">
        <v>8</v>
      </c>
      <c r="L6" s="18">
        <f>K6/$Q6*100</f>
        <v>21.621621621621621</v>
      </c>
      <c r="M6" s="11">
        <v>0</v>
      </c>
      <c r="N6" s="18">
        <f>M6/$Q6*100</f>
        <v>0</v>
      </c>
      <c r="O6" s="11">
        <v>0</v>
      </c>
      <c r="P6" s="18">
        <f>O6/$Q6*100</f>
        <v>0</v>
      </c>
      <c r="Q6" s="11">
        <v>37</v>
      </c>
      <c r="T6" s="20"/>
    </row>
    <row r="7" spans="1:20" ht="24" customHeight="1">
      <c r="A7" s="7" t="s">
        <v>16</v>
      </c>
      <c r="B7" s="11">
        <v>276</v>
      </c>
      <c r="C7" s="11">
        <v>190</v>
      </c>
      <c r="D7" s="18">
        <f t="shared" ref="D7:D11" si="0">C7/$Q7*100</f>
        <v>67.37588652482269</v>
      </c>
      <c r="E7" s="11">
        <v>31</v>
      </c>
      <c r="F7" s="18">
        <f t="shared" ref="F7:F11" si="1">E7/$Q7*100</f>
        <v>10.99290780141844</v>
      </c>
      <c r="G7" s="11">
        <v>35</v>
      </c>
      <c r="H7" s="18">
        <f t="shared" ref="H7:H11" si="2">G7/$Q7*100</f>
        <v>12.411347517730496</v>
      </c>
      <c r="I7" s="11">
        <v>15</v>
      </c>
      <c r="J7" s="18">
        <f t="shared" ref="J7:J11" si="3">I7/$Q7*100</f>
        <v>5.3191489361702127</v>
      </c>
      <c r="K7" s="11">
        <v>8</v>
      </c>
      <c r="L7" s="18">
        <f t="shared" ref="L7:L11" si="4">K7/$Q7*100</f>
        <v>2.8368794326241136</v>
      </c>
      <c r="M7" s="11">
        <v>0</v>
      </c>
      <c r="N7" s="18">
        <f t="shared" ref="N7:N11" si="5">M7/$Q7*100</f>
        <v>0</v>
      </c>
      <c r="O7" s="11">
        <v>3</v>
      </c>
      <c r="P7" s="18">
        <f t="shared" ref="P7:P11" si="6">O7/$Q7*100</f>
        <v>1.0638297872340425</v>
      </c>
      <c r="Q7" s="11">
        <v>282</v>
      </c>
      <c r="T7" s="20"/>
    </row>
    <row r="8" spans="1:20" ht="24" customHeight="1">
      <c r="A8" s="7" t="s">
        <v>17</v>
      </c>
      <c r="B8" s="11">
        <v>2679</v>
      </c>
      <c r="C8" s="11">
        <v>2702</v>
      </c>
      <c r="D8" s="18">
        <f t="shared" si="0"/>
        <v>42.106903537478573</v>
      </c>
      <c r="E8" s="11">
        <v>528</v>
      </c>
      <c r="F8" s="18">
        <f t="shared" si="1"/>
        <v>8.2281439925198701</v>
      </c>
      <c r="G8" s="11">
        <v>271</v>
      </c>
      <c r="H8" s="18">
        <f t="shared" si="2"/>
        <v>4.2231572385850082</v>
      </c>
      <c r="I8" s="11">
        <v>920</v>
      </c>
      <c r="J8" s="18">
        <f t="shared" si="3"/>
        <v>14.336917562724013</v>
      </c>
      <c r="K8" s="11">
        <v>1934</v>
      </c>
      <c r="L8" s="18">
        <f t="shared" si="4"/>
        <v>30.138694093813307</v>
      </c>
      <c r="M8" s="11">
        <v>46</v>
      </c>
      <c r="N8" s="18">
        <f t="shared" si="5"/>
        <v>0.71684587813620071</v>
      </c>
      <c r="O8" s="11">
        <v>16</v>
      </c>
      <c r="P8" s="18">
        <f t="shared" si="6"/>
        <v>0.24933769674302633</v>
      </c>
      <c r="Q8" s="11">
        <v>6417</v>
      </c>
      <c r="T8" s="20"/>
    </row>
    <row r="9" spans="1:20" ht="24" customHeight="1">
      <c r="A9" s="7" t="s">
        <v>18</v>
      </c>
      <c r="B9" s="11">
        <v>314</v>
      </c>
      <c r="C9" s="11">
        <v>755</v>
      </c>
      <c r="D9" s="18">
        <f t="shared" si="0"/>
        <v>44.621749408983455</v>
      </c>
      <c r="E9" s="11">
        <v>194</v>
      </c>
      <c r="F9" s="18">
        <f t="shared" si="1"/>
        <v>11.465721040189125</v>
      </c>
      <c r="G9" s="11">
        <v>166</v>
      </c>
      <c r="H9" s="18">
        <f t="shared" si="2"/>
        <v>9.8108747044917255</v>
      </c>
      <c r="I9" s="11">
        <v>480</v>
      </c>
      <c r="J9" s="18">
        <f t="shared" si="3"/>
        <v>28.368794326241137</v>
      </c>
      <c r="K9" s="11">
        <v>92</v>
      </c>
      <c r="L9" s="18">
        <f t="shared" si="4"/>
        <v>5.4373522458628845</v>
      </c>
      <c r="M9" s="11">
        <v>5</v>
      </c>
      <c r="N9" s="18">
        <f t="shared" si="5"/>
        <v>0.29550827423167847</v>
      </c>
      <c r="O9" s="11">
        <v>0</v>
      </c>
      <c r="P9" s="18">
        <f t="shared" si="6"/>
        <v>0</v>
      </c>
      <c r="Q9" s="11">
        <v>1692</v>
      </c>
      <c r="T9" s="20"/>
    </row>
    <row r="10" spans="1:20" ht="24" customHeight="1">
      <c r="A10" s="12" t="s">
        <v>19</v>
      </c>
      <c r="B10" s="11">
        <v>72</v>
      </c>
      <c r="C10" s="11">
        <v>35</v>
      </c>
      <c r="D10" s="18">
        <f t="shared" si="0"/>
        <v>33.333333333333329</v>
      </c>
      <c r="E10" s="11">
        <v>28</v>
      </c>
      <c r="F10" s="18">
        <f t="shared" si="1"/>
        <v>26.666666666666668</v>
      </c>
      <c r="G10" s="11">
        <v>5</v>
      </c>
      <c r="H10" s="18">
        <f t="shared" si="2"/>
        <v>4.7619047619047619</v>
      </c>
      <c r="I10" s="11">
        <v>23</v>
      </c>
      <c r="J10" s="18">
        <f t="shared" si="3"/>
        <v>21.904761904761905</v>
      </c>
      <c r="K10" s="11">
        <v>14</v>
      </c>
      <c r="L10" s="18">
        <f t="shared" si="4"/>
        <v>13.333333333333334</v>
      </c>
      <c r="M10" s="11">
        <v>0</v>
      </c>
      <c r="N10" s="18">
        <f t="shared" si="5"/>
        <v>0</v>
      </c>
      <c r="O10" s="11">
        <v>0</v>
      </c>
      <c r="P10" s="18">
        <f t="shared" si="6"/>
        <v>0</v>
      </c>
      <c r="Q10" s="11">
        <v>105</v>
      </c>
      <c r="T10" s="20"/>
    </row>
    <row r="11" spans="1:20" ht="24" customHeight="1">
      <c r="A11" s="12" t="s">
        <v>20</v>
      </c>
      <c r="B11" s="11">
        <v>79</v>
      </c>
      <c r="C11" s="11">
        <v>78</v>
      </c>
      <c r="D11" s="18">
        <f t="shared" si="0"/>
        <v>75</v>
      </c>
      <c r="E11" s="11">
        <v>7</v>
      </c>
      <c r="F11" s="18">
        <f t="shared" si="1"/>
        <v>6.7307692307692308</v>
      </c>
      <c r="G11" s="11">
        <v>6</v>
      </c>
      <c r="H11" s="18">
        <f t="shared" si="2"/>
        <v>5.7692307692307692</v>
      </c>
      <c r="I11" s="11">
        <v>8</v>
      </c>
      <c r="J11" s="18">
        <f t="shared" si="3"/>
        <v>7.6923076923076925</v>
      </c>
      <c r="K11" s="11">
        <v>5</v>
      </c>
      <c r="L11" s="18">
        <f t="shared" si="4"/>
        <v>4.8076923076923084</v>
      </c>
      <c r="M11" s="11">
        <v>0</v>
      </c>
      <c r="N11" s="18">
        <f t="shared" si="5"/>
        <v>0</v>
      </c>
      <c r="O11" s="11">
        <v>0</v>
      </c>
      <c r="P11" s="18">
        <f t="shared" si="6"/>
        <v>0</v>
      </c>
      <c r="Q11" s="11">
        <v>104</v>
      </c>
      <c r="T11" s="20"/>
    </row>
    <row r="12" spans="1:20" ht="24" customHeight="1">
      <c r="A12" s="7" t="s">
        <v>21</v>
      </c>
      <c r="B12" s="11">
        <v>0</v>
      </c>
      <c r="C12" s="11">
        <v>0</v>
      </c>
      <c r="D12" s="18">
        <v>0</v>
      </c>
      <c r="E12" s="11">
        <v>0</v>
      </c>
      <c r="F12" s="18">
        <v>0</v>
      </c>
      <c r="G12" s="11">
        <v>0</v>
      </c>
      <c r="H12" s="18">
        <v>0</v>
      </c>
      <c r="I12" s="11">
        <v>0</v>
      </c>
      <c r="J12" s="18">
        <v>0</v>
      </c>
      <c r="K12" s="11">
        <v>0</v>
      </c>
      <c r="L12" s="18">
        <v>0</v>
      </c>
      <c r="M12" s="11">
        <v>0</v>
      </c>
      <c r="N12" s="18">
        <v>0</v>
      </c>
      <c r="O12" s="11">
        <v>0</v>
      </c>
      <c r="P12" s="18">
        <v>0</v>
      </c>
      <c r="Q12" s="11">
        <v>0</v>
      </c>
      <c r="T12" s="20"/>
    </row>
    <row r="13" spans="1:20" ht="24" customHeight="1">
      <c r="K13" s="21"/>
      <c r="L13" s="21"/>
      <c r="O13" s="21"/>
    </row>
    <row r="14" spans="1:20" ht="24" customHeight="1">
      <c r="K14" s="22"/>
      <c r="L14" s="22"/>
    </row>
    <row r="15" spans="1:20" ht="24" customHeight="1">
      <c r="B15" s="21"/>
      <c r="C15" s="21"/>
      <c r="D15" s="21"/>
      <c r="E15" s="21"/>
      <c r="F15" s="21"/>
      <c r="G15" s="21"/>
      <c r="H15" s="21"/>
      <c r="I15" s="21"/>
      <c r="J15" s="21"/>
      <c r="K15" s="22"/>
      <c r="L15" s="22"/>
      <c r="M15" s="22"/>
      <c r="N15" s="22"/>
      <c r="O15" s="21"/>
      <c r="Q15" s="21"/>
    </row>
    <row r="16" spans="1:20" ht="24" customHeight="1">
      <c r="K16" s="22"/>
      <c r="L16" s="22"/>
      <c r="M16" s="22"/>
      <c r="N16" s="22"/>
    </row>
    <row r="17" spans="11:14" ht="24" customHeight="1">
      <c r="K17" s="22"/>
      <c r="L17" s="22"/>
      <c r="M17" s="22"/>
      <c r="N17" s="22"/>
    </row>
    <row r="18" spans="11:14" ht="24" customHeight="1">
      <c r="K18" s="22"/>
      <c r="L18" s="22"/>
      <c r="M18" s="22"/>
      <c r="N18" s="22"/>
    </row>
    <row r="19" spans="11:14" ht="24" customHeight="1">
      <c r="K19" s="22"/>
      <c r="L19" s="22"/>
      <c r="M19" s="22"/>
      <c r="N19" s="22"/>
    </row>
    <row r="20" spans="11:14" ht="24" customHeight="1">
      <c r="K20" s="22"/>
      <c r="L20" s="22"/>
      <c r="M20" s="22"/>
      <c r="N20" s="22"/>
    </row>
    <row r="21" spans="11:14" ht="24" customHeight="1">
      <c r="K21" s="22"/>
      <c r="L21" s="22"/>
      <c r="M21" s="22"/>
      <c r="N21" s="22"/>
    </row>
    <row r="22" spans="11:14" ht="24" customHeight="1">
      <c r="K22" s="22"/>
      <c r="L22" s="22"/>
      <c r="M22" s="22"/>
      <c r="N22" s="22"/>
    </row>
    <row r="23" spans="11:14" ht="24" customHeight="1">
      <c r="K23" s="22"/>
      <c r="L23" s="22"/>
      <c r="M23" s="22"/>
      <c r="N23" s="22"/>
    </row>
    <row r="24" spans="11:14" ht="24" customHeight="1">
      <c r="K24" s="22"/>
      <c r="L24" s="22"/>
      <c r="M24" s="22"/>
      <c r="N24" s="22"/>
    </row>
    <row r="25" spans="11:14" ht="24" customHeight="1">
      <c r="K25" s="22"/>
      <c r="L25" s="22"/>
      <c r="M25" s="22"/>
      <c r="N25" s="22"/>
    </row>
    <row r="26" spans="11:14" ht="24" customHeight="1">
      <c r="K26" s="22"/>
      <c r="L26" s="22"/>
      <c r="M26" s="22"/>
      <c r="N26" s="22"/>
    </row>
  </sheetData>
  <mergeCells count="12">
    <mergeCell ref="M3:N3"/>
    <mergeCell ref="O3:P3"/>
    <mergeCell ref="A1:Q1"/>
    <mergeCell ref="A2:A3"/>
    <mergeCell ref="B2:B4"/>
    <mergeCell ref="C2:P2"/>
    <mergeCell ref="Q2:Q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26</vt:i4>
      </vt:variant>
      <vt:variant>
        <vt:lpstr>Pomenované rozsahy</vt:lpstr>
      </vt:variant>
      <vt:variant>
        <vt:i4>4</vt:i4>
      </vt:variant>
    </vt:vector>
  </HeadingPairs>
  <TitlesOfParts>
    <vt:vector size="30" baseType="lpstr">
      <vt:lpstr>titul</vt:lpstr>
      <vt:lpstr>Komentár</vt:lpstr>
      <vt:lpstr>1b.PR-Vybavene veci</vt:lpstr>
      <vt:lpstr>1a.PR-Vybavene spor</vt:lpstr>
      <vt:lpstr>2.PR-pocet,sp_vybav.(SR)</vt:lpstr>
      <vt:lpstr>2a.PR-pocet,sp_vyb.(BA)</vt:lpstr>
      <vt:lpstr>2b.PR-pocet,sp_vyb.(TT)</vt:lpstr>
      <vt:lpstr>2c.PR-pocet,sp_vyb.(TN)</vt:lpstr>
      <vt:lpstr>2d.PR-pocet,sp_vyb.(NR)</vt:lpstr>
      <vt:lpstr>2e.PR-pocet,sp_vyb.(ZA)</vt:lpstr>
      <vt:lpstr>2f.PR-pocet,sp_vyb.(BB)</vt:lpstr>
      <vt:lpstr>2g.PR-pocet,sp_vyb.(PO)</vt:lpstr>
      <vt:lpstr>2h.PR-pocet,sp_vyb.(KE)</vt:lpstr>
      <vt:lpstr>3.A-Obchod.spory</vt:lpstr>
      <vt:lpstr>4.B-Prac.spory</vt:lpstr>
      <vt:lpstr>5.C-Rod_pravo</vt:lpstr>
      <vt:lpstr>6.D-Spory obč.práv.pov</vt:lpstr>
      <vt:lpstr>7.E-vec.práva</vt:lpstr>
      <vt:lpstr>8.F-Spory o náhr.škody</vt:lpstr>
      <vt:lpstr>9.G-Nároky byty</vt:lpstr>
      <vt:lpstr>10.H-duš.vlast</vt:lpstr>
      <vt:lpstr>11.I-Ostatné</vt:lpstr>
      <vt:lpstr>12.PR_Co</vt:lpstr>
      <vt:lpstr>13.PR_Cob</vt:lpstr>
      <vt:lpstr>14.PR - rychl.kon</vt:lpstr>
      <vt:lpstr>15.PR-Rychl.kon(Kraje)</vt:lpstr>
      <vt:lpstr>'1b.PR-Vybavene veci'!Oblasť_tlače</vt:lpstr>
      <vt:lpstr>'4.B-Prac.spory'!Oblasť_tlače</vt:lpstr>
      <vt:lpstr>Komentár!Oblasť_tlače</vt:lpstr>
      <vt:lpstr>titul!Oblasť_tlače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2025-05-28T08:16:43Z</dcterms:modified>
</cp:coreProperties>
</file>