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_4_Rezortná_štatistika_a_výkazníctvo\Požiadavky_na_informácie_export\Exporty_pravidelné\18_MS SR_Štatistická ročenka\Štatistická_ročenka_2023\predzverejnením_DG\"/>
    </mc:Choice>
  </mc:AlternateContent>
  <bookViews>
    <workbookView xWindow="0" yWindow="0" windowWidth="23040" windowHeight="8904" tabRatio="845"/>
  </bookViews>
  <sheets>
    <sheet name="titul" sheetId="121" r:id="rId1"/>
    <sheet name="Komentár" sheetId="117" r:id="rId2"/>
    <sheet name="1b.PR-Vybavene veci" sheetId="119" r:id="rId3"/>
    <sheet name="1a.PR-Vybavene spor" sheetId="46" r:id="rId4"/>
    <sheet name="2.PR-pocet,sp_vybav.(SR)" sheetId="50" r:id="rId5"/>
    <sheet name="2a.PR-pocet,sp_vyb.(BA)" sheetId="61" r:id="rId6"/>
    <sheet name="2b.PR-pocet,sp_vyb.(TT)" sheetId="62" r:id="rId7"/>
    <sheet name="2c.PR-pocet,sp_vyb.(TN)" sheetId="63" r:id="rId8"/>
    <sheet name="2d.PR-pocet,sp_vyb.(NR)" sheetId="64" r:id="rId9"/>
    <sheet name="2e.PR-pocet,sp_vyb.(ZA)" sheetId="65" r:id="rId10"/>
    <sheet name="2f.PR-pocet,sp_vyb.(BB)" sheetId="66" r:id="rId11"/>
    <sheet name="2g.PR-pocet,sp_vyb.(PO)" sheetId="67" r:id="rId12"/>
    <sheet name="2h.PR-pocet,sp_vyb.(KE)" sheetId="68" r:id="rId13"/>
    <sheet name="3.A-Obchod.spory" sheetId="70" r:id="rId14"/>
    <sheet name="4.B-Prac.spory" sheetId="71" r:id="rId15"/>
    <sheet name="5.C-Rod_pravo" sheetId="72" r:id="rId16"/>
    <sheet name="6.D-Spory obč.práv.pov" sheetId="73" r:id="rId17"/>
    <sheet name="7.E-vec.práva" sheetId="74" r:id="rId18"/>
    <sheet name="8.F-Spory o náhr.škody" sheetId="75" r:id="rId19"/>
    <sheet name="9.G-Nároky byty" sheetId="76" r:id="rId20"/>
    <sheet name="10.H-duš.vlast" sheetId="97" r:id="rId21"/>
    <sheet name="11.I-Ostatné" sheetId="77" r:id="rId22"/>
    <sheet name="12.PR_Co" sheetId="114" r:id="rId23"/>
    <sheet name="13.PR_Cob" sheetId="115" r:id="rId24"/>
    <sheet name="14.PR - rychl.kon" sheetId="47" r:id="rId25"/>
    <sheet name="15.PR-Rychl.kon(Kraje)" sheetId="82" r:id="rId26"/>
  </sheets>
  <definedNames>
    <definedName name="_xlnm.Print_Area" localSheetId="20">'10.H-duš.vlast'!$A$1:$J$14</definedName>
    <definedName name="_xlnm.Print_Area" localSheetId="21">'11.I-Ostatné'!$A$1:$G$13</definedName>
    <definedName name="_xlnm.Print_Area" localSheetId="22">'12.PR_Co'!$A$1:$J$17</definedName>
    <definedName name="_xlnm.Print_Area" localSheetId="23">'13.PR_Cob'!$A$1:$J$17</definedName>
    <definedName name="_xlnm.Print_Area" localSheetId="24">'14.PR - rychl.kon'!$A$1:$J$12</definedName>
    <definedName name="_xlnm.Print_Area" localSheetId="25">'15.PR-Rychl.kon(Kraje)'!$A$1:$J$12</definedName>
    <definedName name="_xlnm.Print_Area" localSheetId="3">'1a.PR-Vybavene spor'!$A$1:$J$15</definedName>
    <definedName name="_xlnm.Print_Area" localSheetId="2">'1b.PR-Vybavene veci'!$A$1:$J$13</definedName>
    <definedName name="_xlnm.Print_Area" localSheetId="4">'2.PR-pocet,sp_vybav.(SR)'!$A$1:$Q$12</definedName>
    <definedName name="_xlnm.Print_Area" localSheetId="5">'2a.PR-pocet,sp_vyb.(BA)'!$A$1:$Q$12</definedName>
    <definedName name="_xlnm.Print_Area" localSheetId="6">'2b.PR-pocet,sp_vyb.(TT)'!$A$1:$Q$12</definedName>
    <definedName name="_xlnm.Print_Area" localSheetId="7">'2c.PR-pocet,sp_vyb.(TN)'!$A$1:$Q$12</definedName>
    <definedName name="_xlnm.Print_Area" localSheetId="8">'2d.PR-pocet,sp_vyb.(NR)'!$A$1:$Q$12</definedName>
    <definedName name="_xlnm.Print_Area" localSheetId="9">'2e.PR-pocet,sp_vyb.(ZA)'!$A$1:$Q$12</definedName>
    <definedName name="_xlnm.Print_Area" localSheetId="10">'2f.PR-pocet,sp_vyb.(BB)'!$A$1:$Q$12</definedName>
    <definedName name="_xlnm.Print_Area" localSheetId="11">'2g.PR-pocet,sp_vyb.(PO)'!$A$1:$Q$12</definedName>
    <definedName name="_xlnm.Print_Area" localSheetId="12">'2h.PR-pocet,sp_vyb.(KE)'!$A$1:$Q$12</definedName>
    <definedName name="_xlnm.Print_Area" localSheetId="13">'3.A-Obchod.spory'!$A$1:$M$14</definedName>
    <definedName name="_xlnm.Print_Area" localSheetId="14">'4.B-Prac.spory'!$A$1:$R$16</definedName>
    <definedName name="_xlnm.Print_Area" localSheetId="15">'5.C-Rod_pravo'!$A$1:$K$15</definedName>
    <definedName name="_xlnm.Print_Area" localSheetId="16">'6.D-Spory obč.práv.pov'!$A$1:$H$13</definedName>
    <definedName name="_xlnm.Print_Area" localSheetId="17">'7.E-vec.práva'!$A$1:$M$15</definedName>
    <definedName name="_xlnm.Print_Area" localSheetId="19">'9.G-Nároky byty'!$A$1:$G$13</definedName>
    <definedName name="_xlnm.Print_Area" localSheetId="1">Komentár!$A$1:$A$28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N6" i="66" l="1"/>
  <c r="B12" i="47" l="1"/>
  <c r="C12" i="47"/>
  <c r="D12" i="47"/>
  <c r="E12" i="47"/>
  <c r="F12" i="47"/>
  <c r="G12" i="47"/>
  <c r="H12" i="47"/>
  <c r="I12" i="47"/>
  <c r="J6" i="50"/>
  <c r="I13" i="119"/>
  <c r="H13" i="119"/>
  <c r="G13" i="119"/>
  <c r="F13" i="119"/>
  <c r="E13" i="119"/>
  <c r="D13" i="119"/>
  <c r="C13" i="119"/>
  <c r="B13" i="119"/>
  <c r="J12" i="119"/>
  <c r="J11" i="119"/>
  <c r="J10" i="119"/>
  <c r="J9" i="119"/>
  <c r="J8" i="119"/>
  <c r="J7" i="119"/>
  <c r="J6" i="119"/>
  <c r="J5" i="119"/>
  <c r="F9" i="115"/>
  <c r="D9" i="115"/>
  <c r="D10" i="115"/>
  <c r="D11" i="115"/>
  <c r="D12" i="115"/>
  <c r="D13" i="115"/>
  <c r="D14" i="115"/>
  <c r="D6" i="114"/>
  <c r="D7" i="114"/>
  <c r="D8" i="114"/>
  <c r="D9" i="114"/>
  <c r="D10" i="114"/>
  <c r="D11" i="114"/>
  <c r="D12" i="114"/>
  <c r="D13" i="114"/>
  <c r="D14" i="114"/>
  <c r="J13" i="119" l="1"/>
  <c r="C14" i="70"/>
  <c r="B14" i="70"/>
  <c r="J13" i="46" l="1"/>
  <c r="C13" i="46"/>
  <c r="D13" i="46"/>
  <c r="E13" i="46"/>
  <c r="F13" i="46"/>
  <c r="G13" i="46"/>
  <c r="H13" i="46"/>
  <c r="I13" i="46"/>
  <c r="B13" i="46"/>
  <c r="D12" i="82"/>
  <c r="E12" i="82"/>
  <c r="F12" i="82"/>
  <c r="G12" i="82"/>
  <c r="H12" i="82"/>
  <c r="I12" i="82"/>
  <c r="C12" i="82"/>
  <c r="B12" i="82"/>
  <c r="J14" i="115"/>
  <c r="H14" i="115"/>
  <c r="F14" i="115"/>
  <c r="J13" i="115"/>
  <c r="J12" i="115"/>
  <c r="J11" i="115"/>
  <c r="J10" i="115"/>
  <c r="J9" i="115"/>
  <c r="J8" i="115"/>
  <c r="J7" i="115"/>
  <c r="J6" i="115"/>
  <c r="H13" i="115"/>
  <c r="H12" i="115"/>
  <c r="H11" i="115"/>
  <c r="H10" i="115"/>
  <c r="H9" i="115"/>
  <c r="H8" i="115"/>
  <c r="H7" i="115"/>
  <c r="H6" i="115"/>
  <c r="F13" i="115"/>
  <c r="F12" i="115"/>
  <c r="F11" i="115"/>
  <c r="F10" i="115"/>
  <c r="F8" i="115"/>
  <c r="F7" i="115"/>
  <c r="F6" i="115"/>
  <c r="D8" i="115" l="1"/>
  <c r="D7" i="115"/>
  <c r="D6" i="115"/>
  <c r="I14" i="115"/>
  <c r="G14" i="115"/>
  <c r="E14" i="115"/>
  <c r="C14" i="115"/>
  <c r="B14" i="115"/>
  <c r="J14" i="114"/>
  <c r="H14" i="114"/>
  <c r="J13" i="114"/>
  <c r="J12" i="114"/>
  <c r="J11" i="114"/>
  <c r="J10" i="114"/>
  <c r="J9" i="114"/>
  <c r="J8" i="114"/>
  <c r="J7" i="114"/>
  <c r="J6" i="114"/>
  <c r="H13" i="114"/>
  <c r="H12" i="114"/>
  <c r="H11" i="114"/>
  <c r="H10" i="114"/>
  <c r="H9" i="114"/>
  <c r="H8" i="114"/>
  <c r="H7" i="114"/>
  <c r="H6" i="114"/>
  <c r="F14" i="114"/>
  <c r="F13" i="114"/>
  <c r="F12" i="114"/>
  <c r="F11" i="114"/>
  <c r="F10" i="114"/>
  <c r="F9" i="114"/>
  <c r="F8" i="114"/>
  <c r="F7" i="114"/>
  <c r="F6" i="114"/>
  <c r="I14" i="114"/>
  <c r="G14" i="114"/>
  <c r="E14" i="114"/>
  <c r="C14" i="114"/>
  <c r="B14" i="114"/>
  <c r="G13" i="77" l="1"/>
  <c r="F13" i="77"/>
  <c r="E13" i="77"/>
  <c r="D13" i="77"/>
  <c r="C13" i="77"/>
  <c r="B13" i="77"/>
  <c r="J14" i="97"/>
  <c r="I14" i="97"/>
  <c r="H14" i="97"/>
  <c r="G14" i="97"/>
  <c r="F14" i="97"/>
  <c r="E14" i="97"/>
  <c r="D14" i="97"/>
  <c r="C14" i="97"/>
  <c r="B14" i="97"/>
  <c r="G13" i="76"/>
  <c r="F13" i="76"/>
  <c r="E13" i="76"/>
  <c r="D13" i="76"/>
  <c r="C13" i="76"/>
  <c r="B13" i="76"/>
  <c r="K16" i="75"/>
  <c r="J16" i="75"/>
  <c r="I16" i="75"/>
  <c r="H16" i="75"/>
  <c r="G16" i="75"/>
  <c r="F16" i="75"/>
  <c r="E16" i="75"/>
  <c r="D16" i="75"/>
  <c r="C16" i="75"/>
  <c r="B16" i="75"/>
  <c r="M15" i="74"/>
  <c r="L15" i="74"/>
  <c r="K15" i="74"/>
  <c r="J15" i="74"/>
  <c r="I15" i="74"/>
  <c r="H15" i="74"/>
  <c r="G15" i="74"/>
  <c r="F15" i="74"/>
  <c r="E15" i="74"/>
  <c r="D15" i="74"/>
  <c r="C15" i="74"/>
  <c r="B15" i="74"/>
  <c r="H13" i="73"/>
  <c r="G13" i="73"/>
  <c r="F13" i="73"/>
  <c r="E13" i="73"/>
  <c r="D13" i="73"/>
  <c r="C13" i="73"/>
  <c r="B13" i="73"/>
  <c r="K15" i="72"/>
  <c r="J15" i="72"/>
  <c r="I15" i="72"/>
  <c r="H15" i="72"/>
  <c r="G15" i="72"/>
  <c r="F15" i="72"/>
  <c r="E15" i="72"/>
  <c r="D15" i="72"/>
  <c r="C15" i="72"/>
  <c r="B15" i="72"/>
  <c r="R16" i="71"/>
  <c r="Q16" i="71"/>
  <c r="P16" i="71"/>
  <c r="O16" i="71"/>
  <c r="N16" i="71"/>
  <c r="M16" i="71"/>
  <c r="L16" i="71"/>
  <c r="K16" i="71"/>
  <c r="J16" i="71"/>
  <c r="I16" i="71"/>
  <c r="H16" i="71"/>
  <c r="G16" i="71"/>
  <c r="F16" i="71"/>
  <c r="E16" i="71"/>
  <c r="D16" i="71"/>
  <c r="C16" i="71"/>
  <c r="B16" i="71"/>
  <c r="M14" i="70"/>
  <c r="L14" i="70"/>
  <c r="K14" i="70"/>
  <c r="J14" i="70"/>
  <c r="I14" i="70"/>
  <c r="H14" i="70"/>
  <c r="G14" i="70"/>
  <c r="F14" i="70"/>
  <c r="E14" i="70"/>
  <c r="D14" i="70"/>
  <c r="D5" i="65"/>
  <c r="F5" i="65"/>
  <c r="H5" i="65"/>
  <c r="J5" i="65"/>
  <c r="L5" i="65"/>
  <c r="N5" i="65"/>
  <c r="P5" i="65"/>
  <c r="D6" i="65"/>
  <c r="F6" i="65"/>
  <c r="H6" i="65"/>
  <c r="J6" i="65"/>
  <c r="L6" i="65"/>
  <c r="N6" i="65"/>
  <c r="P6" i="65"/>
  <c r="D7" i="65"/>
  <c r="F7" i="65"/>
  <c r="H7" i="65"/>
  <c r="J7" i="65"/>
  <c r="L7" i="65"/>
  <c r="N7" i="65"/>
  <c r="P7" i="65"/>
  <c r="D8" i="65"/>
  <c r="F8" i="65"/>
  <c r="H8" i="65"/>
  <c r="J8" i="65"/>
  <c r="L8" i="65"/>
  <c r="N8" i="65"/>
  <c r="P8" i="65"/>
  <c r="D9" i="65"/>
  <c r="F9" i="65"/>
  <c r="H9" i="65"/>
  <c r="J9" i="65"/>
  <c r="L9" i="65"/>
  <c r="N9" i="65"/>
  <c r="P9" i="65"/>
  <c r="D10" i="65"/>
  <c r="F10" i="65"/>
  <c r="H10" i="65"/>
  <c r="J10" i="65"/>
  <c r="L10" i="65"/>
  <c r="N10" i="65"/>
  <c r="P10" i="65"/>
  <c r="D11" i="65"/>
  <c r="F11" i="65"/>
  <c r="H11" i="65"/>
  <c r="J11" i="65"/>
  <c r="L11" i="65"/>
  <c r="N11" i="65"/>
  <c r="P11" i="65"/>
  <c r="D12" i="65"/>
  <c r="F12" i="65"/>
  <c r="H12" i="65"/>
  <c r="J12" i="65"/>
  <c r="L12" i="65"/>
  <c r="N12" i="65"/>
  <c r="P12" i="65"/>
  <c r="D5" i="50" l="1"/>
  <c r="P12" i="68"/>
  <c r="N12" i="68"/>
  <c r="L12" i="68"/>
  <c r="J12" i="68"/>
  <c r="H12" i="68"/>
  <c r="F12" i="68"/>
  <c r="D12" i="68"/>
  <c r="P11" i="68"/>
  <c r="N11" i="68"/>
  <c r="L11" i="68"/>
  <c r="J11" i="68"/>
  <c r="H11" i="68"/>
  <c r="F11" i="68"/>
  <c r="D11" i="68"/>
  <c r="P10" i="68"/>
  <c r="N10" i="68"/>
  <c r="L10" i="68"/>
  <c r="J10" i="68"/>
  <c r="H10" i="68"/>
  <c r="F10" i="68"/>
  <c r="D10" i="68"/>
  <c r="P9" i="68"/>
  <c r="N9" i="68"/>
  <c r="L9" i="68"/>
  <c r="J9" i="68"/>
  <c r="H9" i="68"/>
  <c r="F9" i="68"/>
  <c r="D9" i="68"/>
  <c r="P8" i="68"/>
  <c r="N8" i="68"/>
  <c r="L8" i="68"/>
  <c r="J8" i="68"/>
  <c r="H8" i="68"/>
  <c r="F8" i="68"/>
  <c r="D8" i="68"/>
  <c r="P7" i="68"/>
  <c r="N7" i="68"/>
  <c r="L7" i="68"/>
  <c r="J7" i="68"/>
  <c r="H7" i="68"/>
  <c r="F7" i="68"/>
  <c r="D7" i="68"/>
  <c r="P6" i="68"/>
  <c r="N6" i="68"/>
  <c r="L6" i="68"/>
  <c r="J6" i="68"/>
  <c r="H6" i="68"/>
  <c r="F6" i="68"/>
  <c r="D6" i="68"/>
  <c r="P5" i="68"/>
  <c r="N5" i="68"/>
  <c r="L5" i="68"/>
  <c r="J5" i="68"/>
  <c r="H5" i="68"/>
  <c r="F5" i="68"/>
  <c r="D5" i="68"/>
  <c r="P11" i="67"/>
  <c r="N11" i="67"/>
  <c r="L11" i="67"/>
  <c r="J11" i="67"/>
  <c r="H11" i="67"/>
  <c r="F11" i="67"/>
  <c r="D11" i="67"/>
  <c r="P10" i="67"/>
  <c r="N10" i="67"/>
  <c r="L10" i="67"/>
  <c r="J10" i="67"/>
  <c r="H10" i="67"/>
  <c r="F10" i="67"/>
  <c r="D10" i="67"/>
  <c r="P9" i="67"/>
  <c r="N9" i="67"/>
  <c r="L9" i="67"/>
  <c r="J9" i="67"/>
  <c r="H9" i="67"/>
  <c r="F9" i="67"/>
  <c r="D9" i="67"/>
  <c r="P8" i="67"/>
  <c r="N8" i="67"/>
  <c r="L8" i="67"/>
  <c r="J8" i="67"/>
  <c r="H8" i="67"/>
  <c r="F8" i="67"/>
  <c r="D8" i="67"/>
  <c r="P7" i="67"/>
  <c r="N7" i="67"/>
  <c r="L7" i="67"/>
  <c r="J7" i="67"/>
  <c r="H7" i="67"/>
  <c r="F7" i="67"/>
  <c r="D7" i="67"/>
  <c r="P6" i="67"/>
  <c r="N6" i="67"/>
  <c r="L6" i="67"/>
  <c r="J6" i="67"/>
  <c r="H6" i="67"/>
  <c r="F6" i="67"/>
  <c r="D6" i="67"/>
  <c r="P5" i="67"/>
  <c r="N5" i="67"/>
  <c r="L5" i="67"/>
  <c r="J5" i="67"/>
  <c r="H5" i="67"/>
  <c r="F5" i="67"/>
  <c r="D5" i="67"/>
  <c r="P12" i="66"/>
  <c r="N12" i="66"/>
  <c r="L12" i="66"/>
  <c r="J12" i="66"/>
  <c r="H12" i="66"/>
  <c r="F12" i="66"/>
  <c r="D12" i="66"/>
  <c r="P11" i="66"/>
  <c r="N11" i="66"/>
  <c r="L11" i="66"/>
  <c r="J11" i="66"/>
  <c r="H11" i="66"/>
  <c r="F11" i="66"/>
  <c r="D11" i="66"/>
  <c r="P10" i="66"/>
  <c r="N10" i="66"/>
  <c r="L10" i="66"/>
  <c r="J10" i="66"/>
  <c r="H10" i="66"/>
  <c r="F10" i="66"/>
  <c r="D10" i="66"/>
  <c r="P9" i="66"/>
  <c r="N9" i="66"/>
  <c r="L9" i="66"/>
  <c r="J9" i="66"/>
  <c r="H9" i="66"/>
  <c r="F9" i="66"/>
  <c r="D9" i="66"/>
  <c r="P8" i="66"/>
  <c r="N8" i="66"/>
  <c r="L8" i="66"/>
  <c r="J8" i="66"/>
  <c r="H8" i="66"/>
  <c r="F8" i="66"/>
  <c r="D8" i="66"/>
  <c r="P7" i="66"/>
  <c r="N7" i="66"/>
  <c r="L7" i="66"/>
  <c r="J7" i="66"/>
  <c r="H7" i="66"/>
  <c r="F7" i="66"/>
  <c r="D7" i="66"/>
  <c r="P6" i="66"/>
  <c r="L6" i="66"/>
  <c r="J6" i="66"/>
  <c r="H6" i="66"/>
  <c r="F6" i="66"/>
  <c r="D6" i="66"/>
  <c r="P5" i="66"/>
  <c r="N5" i="66"/>
  <c r="L5" i="66"/>
  <c r="J5" i="66"/>
  <c r="H5" i="66"/>
  <c r="F5" i="66"/>
  <c r="D5" i="66"/>
  <c r="P11" i="64"/>
  <c r="N11" i="64"/>
  <c r="L11" i="64"/>
  <c r="J11" i="64"/>
  <c r="H11" i="64"/>
  <c r="F11" i="64"/>
  <c r="D11" i="64"/>
  <c r="P10" i="64"/>
  <c r="N10" i="64"/>
  <c r="L10" i="64"/>
  <c r="J10" i="64"/>
  <c r="H10" i="64"/>
  <c r="F10" i="64"/>
  <c r="D10" i="64"/>
  <c r="P9" i="64"/>
  <c r="N9" i="64"/>
  <c r="L9" i="64"/>
  <c r="J9" i="64"/>
  <c r="H9" i="64"/>
  <c r="F9" i="64"/>
  <c r="D9" i="64"/>
  <c r="P8" i="64"/>
  <c r="N8" i="64"/>
  <c r="L8" i="64"/>
  <c r="J8" i="64"/>
  <c r="H8" i="64"/>
  <c r="F8" i="64"/>
  <c r="D8" i="64"/>
  <c r="P7" i="64"/>
  <c r="N7" i="64"/>
  <c r="L7" i="64"/>
  <c r="J7" i="64"/>
  <c r="H7" i="64"/>
  <c r="F7" i="64"/>
  <c r="D7" i="64"/>
  <c r="P6" i="64"/>
  <c r="N6" i="64"/>
  <c r="L6" i="64"/>
  <c r="J6" i="64"/>
  <c r="H6" i="64"/>
  <c r="F6" i="64"/>
  <c r="D6" i="64"/>
  <c r="P5" i="64"/>
  <c r="N5" i="64"/>
  <c r="L5" i="64"/>
  <c r="J5" i="64"/>
  <c r="H5" i="64"/>
  <c r="F5" i="64"/>
  <c r="D5" i="64"/>
  <c r="P11" i="63"/>
  <c r="N11" i="63"/>
  <c r="L11" i="63"/>
  <c r="J11" i="63"/>
  <c r="H11" i="63"/>
  <c r="F11" i="63"/>
  <c r="D11" i="63"/>
  <c r="P10" i="63"/>
  <c r="N10" i="63"/>
  <c r="L10" i="63"/>
  <c r="J10" i="63"/>
  <c r="H10" i="63"/>
  <c r="F10" i="63"/>
  <c r="D10" i="63"/>
  <c r="P9" i="63"/>
  <c r="N9" i="63"/>
  <c r="L9" i="63"/>
  <c r="J9" i="63"/>
  <c r="H9" i="63"/>
  <c r="F9" i="63"/>
  <c r="D9" i="63"/>
  <c r="P8" i="63"/>
  <c r="N8" i="63"/>
  <c r="L8" i="63"/>
  <c r="J8" i="63"/>
  <c r="H8" i="63"/>
  <c r="F8" i="63"/>
  <c r="D8" i="63"/>
  <c r="P7" i="63"/>
  <c r="N7" i="63"/>
  <c r="L7" i="63"/>
  <c r="J7" i="63"/>
  <c r="H7" i="63"/>
  <c r="F7" i="63"/>
  <c r="D7" i="63"/>
  <c r="P6" i="63"/>
  <c r="N6" i="63"/>
  <c r="L6" i="63"/>
  <c r="J6" i="63"/>
  <c r="H6" i="63"/>
  <c r="F6" i="63"/>
  <c r="D6" i="63"/>
  <c r="P5" i="63"/>
  <c r="N5" i="63"/>
  <c r="L5" i="63"/>
  <c r="J5" i="63"/>
  <c r="H5" i="63"/>
  <c r="F5" i="63"/>
  <c r="D5" i="63"/>
  <c r="P11" i="62"/>
  <c r="N11" i="62"/>
  <c r="L11" i="62"/>
  <c r="J11" i="62"/>
  <c r="H11" i="62"/>
  <c r="F11" i="62"/>
  <c r="D11" i="62"/>
  <c r="P10" i="62"/>
  <c r="N10" i="62"/>
  <c r="L10" i="62"/>
  <c r="J10" i="62"/>
  <c r="H10" i="62"/>
  <c r="F10" i="62"/>
  <c r="D10" i="62"/>
  <c r="P9" i="62"/>
  <c r="N9" i="62"/>
  <c r="L9" i="62"/>
  <c r="J9" i="62"/>
  <c r="H9" i="62"/>
  <c r="F9" i="62"/>
  <c r="D9" i="62"/>
  <c r="P8" i="62"/>
  <c r="N8" i="62"/>
  <c r="L8" i="62"/>
  <c r="J8" i="62"/>
  <c r="H8" i="62"/>
  <c r="F8" i="62"/>
  <c r="D8" i="62"/>
  <c r="P7" i="62"/>
  <c r="N7" i="62"/>
  <c r="L7" i="62"/>
  <c r="J7" i="62"/>
  <c r="H7" i="62"/>
  <c r="F7" i="62"/>
  <c r="D7" i="62"/>
  <c r="P6" i="62"/>
  <c r="N6" i="62"/>
  <c r="L6" i="62"/>
  <c r="J6" i="62"/>
  <c r="H6" i="62"/>
  <c r="F6" i="62"/>
  <c r="D6" i="62"/>
  <c r="P5" i="62"/>
  <c r="N5" i="62"/>
  <c r="L5" i="62"/>
  <c r="J5" i="62"/>
  <c r="H5" i="62"/>
  <c r="F5" i="62"/>
  <c r="D5" i="62"/>
  <c r="P12" i="61"/>
  <c r="N12" i="61"/>
  <c r="L12" i="61"/>
  <c r="J12" i="61"/>
  <c r="H12" i="61"/>
  <c r="F12" i="61"/>
  <c r="D12" i="61"/>
  <c r="P11" i="61"/>
  <c r="N11" i="61"/>
  <c r="L11" i="61"/>
  <c r="J11" i="61"/>
  <c r="H11" i="61"/>
  <c r="F11" i="61"/>
  <c r="D11" i="61"/>
  <c r="P10" i="61"/>
  <c r="N10" i="61"/>
  <c r="L10" i="61"/>
  <c r="J10" i="61"/>
  <c r="H10" i="61"/>
  <c r="F10" i="61"/>
  <c r="D10" i="61"/>
  <c r="P9" i="61"/>
  <c r="N9" i="61"/>
  <c r="L9" i="61"/>
  <c r="J9" i="61"/>
  <c r="H9" i="61"/>
  <c r="F9" i="61"/>
  <c r="D9" i="61"/>
  <c r="P8" i="61"/>
  <c r="N8" i="61"/>
  <c r="L8" i="61"/>
  <c r="J8" i="61"/>
  <c r="H8" i="61"/>
  <c r="F8" i="61"/>
  <c r="D8" i="61"/>
  <c r="P7" i="61"/>
  <c r="N7" i="61"/>
  <c r="L7" i="61"/>
  <c r="J7" i="61"/>
  <c r="H7" i="61"/>
  <c r="F7" i="61"/>
  <c r="D7" i="61"/>
  <c r="P6" i="61"/>
  <c r="N6" i="61"/>
  <c r="L6" i="61"/>
  <c r="J6" i="61"/>
  <c r="H6" i="61"/>
  <c r="F6" i="61"/>
  <c r="D6" i="61"/>
  <c r="P5" i="61"/>
  <c r="N5" i="61"/>
  <c r="L5" i="61"/>
  <c r="J5" i="61"/>
  <c r="H5" i="61"/>
  <c r="F5" i="61"/>
  <c r="D5" i="61"/>
  <c r="H5" i="50"/>
  <c r="H6" i="50"/>
  <c r="H7" i="50"/>
  <c r="H8" i="50"/>
  <c r="H9" i="50"/>
  <c r="H10" i="50"/>
  <c r="H11" i="50"/>
  <c r="P12" i="50"/>
  <c r="N12" i="50"/>
  <c r="L12" i="50"/>
  <c r="J12" i="50"/>
  <c r="H12" i="50"/>
  <c r="F12" i="50"/>
  <c r="D12" i="50"/>
  <c r="P11" i="50"/>
  <c r="N11" i="50"/>
  <c r="L11" i="50"/>
  <c r="J11" i="50"/>
  <c r="F11" i="50"/>
  <c r="D11" i="50"/>
  <c r="P10" i="50"/>
  <c r="N10" i="50"/>
  <c r="L10" i="50"/>
  <c r="J10" i="50"/>
  <c r="F10" i="50"/>
  <c r="D10" i="50"/>
  <c r="P9" i="50"/>
  <c r="N9" i="50"/>
  <c r="L9" i="50"/>
  <c r="J9" i="50"/>
  <c r="F9" i="50"/>
  <c r="D9" i="50"/>
  <c r="P8" i="50"/>
  <c r="N8" i="50"/>
  <c r="L8" i="50"/>
  <c r="J8" i="50"/>
  <c r="F8" i="50"/>
  <c r="D8" i="50"/>
  <c r="P7" i="50"/>
  <c r="N7" i="50"/>
  <c r="L7" i="50"/>
  <c r="J7" i="50"/>
  <c r="F7" i="50"/>
  <c r="D7" i="50"/>
  <c r="P6" i="50"/>
  <c r="N6" i="50"/>
  <c r="L6" i="50"/>
  <c r="F6" i="50"/>
  <c r="D6" i="50"/>
  <c r="P5" i="50"/>
  <c r="N5" i="50"/>
  <c r="L5" i="50"/>
  <c r="J5" i="50"/>
  <c r="F5" i="50"/>
  <c r="J12" i="46" l="1"/>
  <c r="J11" i="46"/>
  <c r="J10" i="46"/>
  <c r="J9" i="46"/>
  <c r="J8" i="46"/>
  <c r="J7" i="46"/>
  <c r="J6" i="46"/>
  <c r="J5" i="46"/>
</calcChain>
</file>

<file path=xl/sharedStrings.xml><?xml version="1.0" encoding="utf-8"?>
<sst xmlns="http://schemas.openxmlformats.org/spreadsheetml/2006/main" count="716" uniqueCount="202">
  <si>
    <t>Kraj</t>
  </si>
  <si>
    <t>PO</t>
  </si>
  <si>
    <t>KE</t>
  </si>
  <si>
    <t>SR</t>
  </si>
  <si>
    <t>BA</t>
  </si>
  <si>
    <t>TT</t>
  </si>
  <si>
    <t>TN</t>
  </si>
  <si>
    <t>NR</t>
  </si>
  <si>
    <t>ZA</t>
  </si>
  <si>
    <t>BB</t>
  </si>
  <si>
    <t>Spolu</t>
  </si>
  <si>
    <t>Bratislavský kraj</t>
  </si>
  <si>
    <t>Trnavský kraj</t>
  </si>
  <si>
    <t>Trenčiansky kraj</t>
  </si>
  <si>
    <t>Nitriansky kraj</t>
  </si>
  <si>
    <t>Počet</t>
  </si>
  <si>
    <t>vecí</t>
  </si>
  <si>
    <t>Žilinský kraj</t>
  </si>
  <si>
    <t>Banskobystrický kraj</t>
  </si>
  <si>
    <t>Prešovský kraj</t>
  </si>
  <si>
    <t>Košický kraj</t>
  </si>
  <si>
    <t>Od dôjdenia veci na súd do právoplatnosti rozhodnutia uplynulo</t>
  </si>
  <si>
    <t>Priemer v mes.</t>
  </si>
  <si>
    <t>do 1 mesiaca</t>
  </si>
  <si>
    <t>od 1 do 3 mesiacov</t>
  </si>
  <si>
    <t>od 3 do 6 mesiacov</t>
  </si>
  <si>
    <t>od 6 mes. do 1 roku</t>
  </si>
  <si>
    <t>vyhovené úplne</t>
  </si>
  <si>
    <t>zmier</t>
  </si>
  <si>
    <t>vyhovené čiastočne</t>
  </si>
  <si>
    <t>%</t>
  </si>
  <si>
    <t>Počet vybav. vecí</t>
  </si>
  <si>
    <t>Spôsob vybavenia</t>
  </si>
  <si>
    <t>Počet sporov vo vybav. veciach</t>
  </si>
  <si>
    <t>zamietnutie</t>
  </si>
  <si>
    <t>inak</t>
  </si>
  <si>
    <t>počet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</si>
  <si>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</si>
  <si>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</si>
  <si>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</si>
  <si>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</si>
  <si>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</si>
  <si>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</si>
  <si>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</si>
  <si>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</si>
  <si>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Vybrané nároky</t>
  </si>
  <si>
    <t>vnútorné spory</t>
  </si>
  <si>
    <t>vonkajšie spory</t>
  </si>
  <si>
    <t>všeobecné</t>
  </si>
  <si>
    <t>nekalá súťaž</t>
  </si>
  <si>
    <t>spolu</t>
  </si>
  <si>
    <t>mzda, nároky</t>
  </si>
  <si>
    <t>písm.         a - c</t>
  </si>
  <si>
    <t>písm.         d</t>
  </si>
  <si>
    <t>písm.         e</t>
  </si>
  <si>
    <t>všeobecná zodpovednosť</t>
  </si>
  <si>
    <t>osobitná zodpovednosť</t>
  </si>
  <si>
    <t>z toho</t>
  </si>
  <si>
    <t>z trestnej činnosti</t>
  </si>
  <si>
    <t>nájom a podnájom nebytových priestorov</t>
  </si>
  <si>
    <t>BSM</t>
  </si>
  <si>
    <t>určenie vlastníctva</t>
  </si>
  <si>
    <t>Počet vecí vybavených odvolacím súdom</t>
  </si>
  <si>
    <t>Spôsob vybavenia odvolania</t>
  </si>
  <si>
    <t>potvrdené +</t>
  </si>
  <si>
    <t>zmenené</t>
  </si>
  <si>
    <t>zrušené a vrátené</t>
  </si>
  <si>
    <t xml:space="preserve">% </t>
  </si>
  <si>
    <t>do 1 mes.</t>
  </si>
  <si>
    <t>z porušenia zmluvy</t>
  </si>
  <si>
    <t>I. Obchodné právo</t>
  </si>
  <si>
    <t>II. Pracovné právo</t>
  </si>
  <si>
    <t>III. Rodinné právo</t>
  </si>
  <si>
    <t>c) byty a iné miestnosti</t>
  </si>
  <si>
    <t>V. Právo duševného vlastníctva</t>
  </si>
  <si>
    <t>z toho: a) vecné práva</t>
  </si>
  <si>
    <t>b) zodpovednosť za škodu</t>
  </si>
  <si>
    <t>SLOVENSKÁ  REPUBLIKA</t>
  </si>
  <si>
    <t>IV. Spory občianskoprávnej povahy</t>
  </si>
  <si>
    <t>nedovo-     lené obmedz.    hospod. súťaže</t>
  </si>
  <si>
    <t>ostatné konštit.         a deklar. rozhod. súdu</t>
  </si>
  <si>
    <t>ochrana obchod. mena</t>
  </si>
  <si>
    <t>ochrana obchod. tajomstva</t>
  </si>
  <si>
    <t>zodpo-vednostné</t>
  </si>
  <si>
    <t>ostatné</t>
  </si>
  <si>
    <t>konšti-      tučné rozhod.   súdu</t>
  </si>
  <si>
    <t>zodpovednosť za škodu</t>
  </si>
  <si>
    <t>spôsobenú zamestnávateľom</t>
  </si>
  <si>
    <t>pracovný úraz</t>
  </si>
  <si>
    <t>pracovný úraz-smrť</t>
  </si>
  <si>
    <t>okamžité skončenie pracovného pomeru zo strany</t>
  </si>
  <si>
    <t>výpoveď zo strany zamest-nanca</t>
  </si>
  <si>
    <t>zamest-nanca</t>
  </si>
  <si>
    <t>spôso-benú zamest-nancom</t>
  </si>
  <si>
    <t>vyživovacia povinnosť v ostatných prípadoch</t>
  </si>
  <si>
    <t>rodičov voči plnoletým deťom</t>
  </si>
  <si>
    <t>detí voči rodičom</t>
  </si>
  <si>
    <t>medzi ostatnými príbuznými</t>
  </si>
  <si>
    <t>zrušenie vyživovacej povinnosti</t>
  </si>
  <si>
    <t>ochrana osobnosti</t>
  </si>
  <si>
    <t>dedenie</t>
  </si>
  <si>
    <t>práva a povinnosti vyplývajúce z BSM</t>
  </si>
  <si>
    <t>dohody o vzniku a vyporiadaní BSM</t>
  </si>
  <si>
    <t>zrušenie BSM za trvania manželstva</t>
  </si>
  <si>
    <t>zrušenie      a vyporia-    danie spolu-    vlastníctva</t>
  </si>
  <si>
    <t>ostatné spory           z BSM</t>
  </si>
  <si>
    <t>za škodu spôsobenú maloletou osobou, duševnou chorobou alebo zanedbaním dohľadu nad nimi</t>
  </si>
  <si>
    <t>za škodu spôsobenú osobou uvedenou do stavu, kedy nie je schopná ovládať svoje konanie, alebo posúdiť jeho následky</t>
  </si>
  <si>
    <t>za škodu spôsobenú       v doprave</t>
  </si>
  <si>
    <t>zrušenie práva spoločného nájmu manželov po rozvode manželstva (§ 705)</t>
  </si>
  <si>
    <t>spory                               o určenie          nájomného</t>
  </si>
  <si>
    <t>určenie autorstva</t>
  </si>
  <si>
    <t>zákaz ohrozenia</t>
  </si>
  <si>
    <t>licenčná zmluva</t>
  </si>
  <si>
    <t>zlepšovacie návrhy</t>
  </si>
  <si>
    <t>ochranná známka</t>
  </si>
  <si>
    <t>právo                                                           priemyselného vlastníctva</t>
  </si>
  <si>
    <t>príspevok       na výživu rozvedeného manžela</t>
  </si>
  <si>
    <t>vyživovacia povinnosť medzi manželmi      za trvania manželstva</t>
  </si>
  <si>
    <t>príspevok      na výživu      a úhradu niektorých nákladov nevydatej matke</t>
  </si>
  <si>
    <t>vydanie                        alebo vrátenie      veci</t>
  </si>
  <si>
    <t>za škodu podľa zákona         č. 514/2003       Z. z.</t>
  </si>
  <si>
    <t>výpoveď                                  podľa § 63, ods.1 Zák.práce</t>
  </si>
  <si>
    <t>zamest-návateľa</t>
  </si>
  <si>
    <t>patenty</t>
  </si>
  <si>
    <t>vyporia-       danie           po zániku manželstva</t>
  </si>
  <si>
    <t>vznik,  trvanie</t>
  </si>
  <si>
    <t>zmena, zánik, zrušenie</t>
  </si>
  <si>
    <t>B - PRACOVNÉ SPORY</t>
  </si>
  <si>
    <t>C - SPORY Z RODINNÉHO PRÁVA</t>
  </si>
  <si>
    <t>D - SPORY OBČIANSKOPRÁVNEJ POVAHY</t>
  </si>
  <si>
    <t>E - VECNÉ PRÁVA</t>
  </si>
  <si>
    <t>F - SPORY O NÁHRADU ŠKODY</t>
  </si>
  <si>
    <t>G - VYBRANÉ DRUHY NÁROKOV Z NÁJMU BYTOV A INÝCH OBYTNÝCH MIESNOSTÍ</t>
  </si>
  <si>
    <t>H - SPORY Z PRÁVA DUŠEVNÉHO VLASTNÍCTVA</t>
  </si>
  <si>
    <t>mzda</t>
  </si>
  <si>
    <t>min. mzda</t>
  </si>
  <si>
    <t xml:space="preserve">choroba    z povol.     </t>
  </si>
  <si>
    <t>od 1            do 2 rokov</t>
  </si>
  <si>
    <t>A - OBCHODNÉ SPORY</t>
  </si>
  <si>
    <t>V rámci vybavovania občianskoprávnych vecí súdy v Slovenskej republike rozhodovali o nárokoch zahrnutých do týchto skupín :</t>
  </si>
  <si>
    <t>od 2            do 4 rokov</t>
  </si>
  <si>
    <t>viac ako       4 roky</t>
  </si>
  <si>
    <t xml:space="preserve">z toho: </t>
  </si>
  <si>
    <t xml:space="preserve">a) vecné práva </t>
  </si>
  <si>
    <t>c) byty a iné miestnosti</t>
  </si>
  <si>
    <t>autorské právo                                              (podľa zákona č. 185/2015 Z. z.)</t>
  </si>
  <si>
    <t>späťvzatie</t>
  </si>
  <si>
    <t>spory zo zmlúv o preprave osôb</t>
  </si>
  <si>
    <t>spory z darovacích zmlúv</t>
  </si>
  <si>
    <t>spory z poistných zmlúv</t>
  </si>
  <si>
    <t>Druh nároku</t>
  </si>
  <si>
    <t>Počet vybavených vecí</t>
  </si>
  <si>
    <t>vyhovené celkom</t>
  </si>
  <si>
    <t>sporov</t>
  </si>
  <si>
    <t>odstupné, odchodné</t>
  </si>
  <si>
    <t>spory o vydržaní</t>
  </si>
  <si>
    <t>dizajn</t>
  </si>
  <si>
    <t>Počet vecí</t>
  </si>
  <si>
    <t>*Sporom sa na účely štatistiky rozumie spôsob vybavenia každého uplatneného nároku vo vzťahu ku každému učastníkovi konania.</t>
  </si>
  <si>
    <t>Vysvetlivky</t>
  </si>
  <si>
    <t>1) Sporom sa na účely štatistiky rozumie spôsob vybavenia každého uplatneného nároku vo vzťahu ku každému učastníkovi konania.</t>
  </si>
  <si>
    <t>* Do kategórie potvrdených rozhodnutí sú započítané aj veci, v ktorých účastníci v odvolacom konaní uzavreli zmier a veci, v ktorých vzali odvolanie späť</t>
  </si>
  <si>
    <t>potvrdené*</t>
  </si>
  <si>
    <t>+  Do kategórie potvrdených rozhodnutí sú započítané aj veci, v ktorých účastníci v odvolacom konaní uzavreli zmier  a veci, v ktorých vzali odvolanie späť</t>
  </si>
  <si>
    <t>Počet sporov</t>
  </si>
  <si>
    <t>PREHĽAD O VÝSLEDKOCH ODVOLACIEHO KONANIA V OBČIANSKOPRÁVNEJ AGENDE</t>
  </si>
  <si>
    <t>PREHĽAD O VÝSLEDKOCH ODVOLACIEHO KONANIA V OBCHODNEJ AGENDE</t>
  </si>
  <si>
    <t>PREHĽAD O POČTE VYBAVENÝCH OBČIANSKOPRÁVNYCH VECÍ A SPOROV V TÝCHTO VECIACH V SR</t>
  </si>
  <si>
    <t>2) Do kategórie potvrdených rozhodnutí sú započítané aj veci, v ktorých účastníci v odvolacom konaní uzavreli zmier a veci, v ktorých vzali odvolanie späť</t>
  </si>
  <si>
    <t>PREHĽAD O POČTE A SPÔSOBE VYBAVENIA OBČIANSKOPRÁVNYCH SPOROV PODĽA JEDNOTLIVÝCH DRUHOV NÁROKOV</t>
  </si>
  <si>
    <t>PREHĽAD O POČTE SPOROV PODĽA VYBRANÝCH NÁROKOV</t>
  </si>
  <si>
    <t>III. 1 Občianskoprávne veci</t>
  </si>
  <si>
    <t>zastavenie</t>
  </si>
  <si>
    <t>vznik, trvanie a zánik nájmu, neplatnosť výpovede z nájmu</t>
  </si>
  <si>
    <t>I - OSTATNÉ SPORY OBČIANSKOPRÁVNEJ POVAHY</t>
  </si>
  <si>
    <t>od 3 mes. 
do 6 mes.</t>
  </si>
  <si>
    <t>od 1 mes. 
do 3 mes.</t>
  </si>
  <si>
    <t>od 6 mes. 
do 1 r.</t>
  </si>
  <si>
    <t>od 1           do 2 rokov</t>
  </si>
  <si>
    <t>PREHĽAD O RÝCHLOSTI KONANIA V OBČIANSKOPRÁVNYCH VECIACH NA OKRESNÝCH A MESTSKÝCH SÚDOCH 
PODĽA JEDNOTLIVÝCH KRAJOV</t>
  </si>
  <si>
    <t>PREHĽAD O RÝCHLOSTI KONANIA V OBČIANSKOPRÁVNYCH VECIACH NA OKRESNÝCH A MESTSKÝCH SÚDOCH</t>
  </si>
  <si>
    <t>(OKRESNÉ A MESTSKÉ SÚDY)</t>
  </si>
  <si>
    <r>
      <t>I.</t>
    </r>
    <r>
      <rPr>
        <sz val="7"/>
        <rFont val="Times New Roman"/>
        <family val="1"/>
        <charset val="238"/>
      </rPr>
      <t xml:space="preserve">      </t>
    </r>
    <r>
      <rPr>
        <sz val="10"/>
        <rFont val="Arial"/>
        <family val="2"/>
        <charset val="238"/>
      </rPr>
      <t>Obchodné právo</t>
    </r>
  </si>
  <si>
    <r>
      <t>II.</t>
    </r>
    <r>
      <rPr>
        <sz val="7"/>
        <rFont val="Times New Roman"/>
        <family val="1"/>
        <charset val="238"/>
      </rPr>
      <t xml:space="preserve">     </t>
    </r>
    <r>
      <rPr>
        <sz val="10"/>
        <rFont val="Arial"/>
        <family val="2"/>
        <charset val="238"/>
      </rPr>
      <t>Pracovné právo</t>
    </r>
  </si>
  <si>
    <r>
      <t>IV.</t>
    </r>
    <r>
      <rPr>
        <sz val="7"/>
        <rFont val="Times New Roman"/>
        <family val="1"/>
        <charset val="238"/>
      </rPr>
      <t xml:space="preserve">   </t>
    </r>
    <r>
      <rPr>
        <sz val="10"/>
        <rFont val="Arial"/>
        <family val="2"/>
        <charset val="238"/>
      </rPr>
      <t>Spory občianskoprávnej povahy</t>
    </r>
  </si>
  <si>
    <r>
      <t>V.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Právo duševného vlastníctva</t>
    </r>
  </si>
  <si>
    <r>
      <t xml:space="preserve">Pokiaľ ide o skladbu občianskoprávnej agendy, ktorú vybavili súdy v roku 2023 prevažujú </t>
    </r>
    <r>
      <rPr>
        <b/>
        <sz val="10"/>
        <rFont val="Arial"/>
        <family val="2"/>
        <charset val="238"/>
      </rPr>
      <t>nároky občianskoprávnej povahy  – 31 665 vybavených vecí so 101 224 spormi</t>
    </r>
    <r>
      <rPr>
        <sz val="10"/>
        <rFont val="Arial"/>
        <family val="2"/>
        <charset val="238"/>
      </rPr>
      <t xml:space="preserve">. Z týchto nárokov sa </t>
    </r>
    <r>
      <rPr>
        <b/>
        <sz val="10"/>
        <rFont val="Arial"/>
        <family val="2"/>
        <charset val="238"/>
      </rPr>
      <t>101</t>
    </r>
    <r>
      <rPr>
        <sz val="10"/>
        <rFont val="Arial"/>
        <family val="2"/>
        <charset val="238"/>
      </rPr>
      <t xml:space="preserve"> týkalo </t>
    </r>
    <r>
      <rPr>
        <b/>
        <sz val="10"/>
        <rFont val="Arial"/>
        <family val="2"/>
        <charset val="238"/>
      </rPr>
      <t>darovacích zmlúv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>349</t>
    </r>
    <r>
      <rPr>
        <sz val="10"/>
        <rFont val="Arial"/>
        <family val="2"/>
        <charset val="238"/>
      </rPr>
      <t xml:space="preserve"> sporov sa týkalo</t>
    </r>
    <r>
      <rPr>
        <b/>
        <sz val="10"/>
        <rFont val="Arial"/>
        <family val="2"/>
        <charset val="238"/>
      </rPr>
      <t xml:space="preserve"> sporov z poistných zmlúv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>dedenia</t>
    </r>
    <r>
      <rPr>
        <sz val="10"/>
        <rFont val="Arial"/>
        <family val="2"/>
        <charset val="238"/>
      </rPr>
      <t xml:space="preserve"> sa týkalo</t>
    </r>
    <r>
      <rPr>
        <b/>
        <sz val="10"/>
        <rFont val="Arial"/>
        <family val="2"/>
        <charset val="238"/>
      </rPr>
      <t xml:space="preserve"> 1 420 sporov</t>
    </r>
    <r>
      <rPr>
        <sz val="10"/>
        <rFont val="Arial"/>
        <family val="2"/>
        <charset val="238"/>
      </rPr>
      <t xml:space="preserve"> a </t>
    </r>
    <r>
      <rPr>
        <b/>
        <sz val="10"/>
        <rFont val="Arial"/>
        <family val="2"/>
        <charset val="238"/>
      </rPr>
      <t>ochrany osobnosti 592 sporov.</t>
    </r>
  </si>
  <si>
    <r>
      <t xml:space="preserve">Najmenej vybavených vecí sa týkalo práva duševného vlastníctva – </t>
    </r>
    <r>
      <rPr>
        <b/>
        <sz val="10"/>
        <rFont val="Arial"/>
        <family val="2"/>
        <charset val="238"/>
      </rPr>
      <t>102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vecí,</t>
    </r>
    <r>
      <rPr>
        <sz val="10"/>
        <rFont val="Arial"/>
        <family val="2"/>
        <charset val="238"/>
      </rPr>
      <t xml:space="preserve"> ktoré sa týkali </t>
    </r>
    <r>
      <rPr>
        <b/>
        <sz val="10"/>
        <rFont val="Arial"/>
        <family val="2"/>
        <charset val="238"/>
      </rPr>
      <t>119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sporov.</t>
    </r>
  </si>
  <si>
    <r>
      <rPr>
        <b/>
        <sz val="10"/>
        <rFont val="Arial"/>
        <family val="2"/>
        <charset val="238"/>
      </rPr>
      <t>Najdlhšie</t>
    </r>
    <r>
      <rPr>
        <sz val="10"/>
        <rFont val="Arial"/>
        <family val="2"/>
        <charset val="238"/>
      </rPr>
      <t xml:space="preserve"> boli vybavované občianskoprávne veci na súdoch</t>
    </r>
    <r>
      <rPr>
        <b/>
        <sz val="10"/>
        <rFont val="Arial"/>
        <family val="2"/>
        <charset val="238"/>
      </rPr>
      <t xml:space="preserve"> v obvode Krajského súdu v Bratislave </t>
    </r>
    <r>
      <rPr>
        <sz val="10"/>
        <rFont val="Arial"/>
        <family val="2"/>
        <charset val="238"/>
      </rPr>
      <t xml:space="preserve">– </t>
    </r>
    <r>
      <rPr>
        <b/>
        <sz val="10"/>
        <rFont val="Arial"/>
        <family val="2"/>
        <charset val="238"/>
      </rPr>
      <t xml:space="preserve">27,64 </t>
    </r>
    <r>
      <rPr>
        <sz val="10"/>
        <rFont val="Arial"/>
        <family val="2"/>
        <charset val="238"/>
      </rPr>
      <t>mesiaca a na súdoch</t>
    </r>
    <r>
      <rPr>
        <b/>
        <sz val="10"/>
        <rFont val="Arial"/>
        <family val="2"/>
        <charset val="238"/>
      </rPr>
      <t xml:space="preserve"> v obvode Krajského súdu v Trnave – 21,85 </t>
    </r>
    <r>
      <rPr>
        <sz val="10"/>
        <rFont val="Arial"/>
        <family val="2"/>
        <charset val="238"/>
      </rPr>
      <t xml:space="preserve">mesiaca. </t>
    </r>
    <r>
      <rPr>
        <b/>
        <sz val="10"/>
        <rFont val="Arial"/>
        <family val="2"/>
        <charset val="238"/>
      </rPr>
      <t>Najrýchlejšie</t>
    </r>
    <r>
      <rPr>
        <sz val="10"/>
        <rFont val="Arial"/>
        <family val="2"/>
        <charset val="238"/>
      </rPr>
      <t xml:space="preserve"> sa vybavovali občianskoprávne veci na súdoch </t>
    </r>
    <r>
      <rPr>
        <b/>
        <sz val="10"/>
        <rFont val="Arial"/>
        <family val="2"/>
        <charset val="238"/>
      </rPr>
      <t>v obvode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Krajského súdu v Banskej Bystrici – 12,71 mesiaca</t>
    </r>
    <r>
      <rPr>
        <sz val="10"/>
        <rFont val="Arial"/>
        <family val="2"/>
        <charset val="238"/>
      </rPr>
      <t xml:space="preserve"> a na súdoch </t>
    </r>
    <r>
      <rPr>
        <b/>
        <sz val="10"/>
        <rFont val="Arial"/>
        <family val="2"/>
        <charset val="238"/>
      </rPr>
      <t>v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obvode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Krajského súdu v Nitre - 15,34 mesiaca a v obvode Krajského súdu v Prešove - 15,44 mesiaca.</t>
    </r>
  </si>
  <si>
    <r>
      <t xml:space="preserve">V roku 2023 súdy v Slovenskej republike vybavili </t>
    </r>
    <r>
      <rPr>
        <b/>
        <sz val="10"/>
        <rFont val="Arial"/>
        <family val="2"/>
        <charset val="238"/>
      </rPr>
      <t>39 920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občianskoprávnych vecí </t>
    </r>
    <r>
      <rPr>
        <sz val="10"/>
        <rFont val="Arial"/>
        <family val="2"/>
        <charset val="238"/>
      </rPr>
      <t>so</t>
    </r>
    <r>
      <rPr>
        <b/>
        <sz val="10"/>
        <rFont val="Arial"/>
        <family val="2"/>
        <charset val="238"/>
      </rPr>
      <t xml:space="preserve"> 110 392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spormi</t>
    </r>
    <r>
      <rPr>
        <sz val="10"/>
        <rFont val="Arial"/>
        <family val="2"/>
        <charset val="238"/>
      </rPr>
      <t xml:space="preserve"> (vrátane obchodných vecí), čo je o 7 742 vecí menej ako v roku 2022</t>
    </r>
  </si>
  <si>
    <r>
      <t xml:space="preserve">Po nárokoch občianskoprávnej povahy druhou najpočetnejšou skupinou boli veci </t>
    </r>
    <r>
      <rPr>
        <b/>
        <sz val="10"/>
        <rFont val="Arial"/>
        <family val="2"/>
        <charset val="238"/>
      </rPr>
      <t>obchodného práva</t>
    </r>
    <r>
      <rPr>
        <sz val="10"/>
        <rFont val="Arial"/>
        <family val="2"/>
        <charset val="238"/>
      </rPr>
      <t>. V roku 2023 bolo vybavených</t>
    </r>
    <r>
      <rPr>
        <b/>
        <sz val="10"/>
        <rFont val="Arial"/>
        <family val="2"/>
        <charset val="238"/>
      </rPr>
      <t xml:space="preserve"> 5 494 vecí s 6 188 spormi. </t>
    </r>
    <r>
      <rPr>
        <sz val="10"/>
        <rFont val="Arial"/>
        <family val="2"/>
        <charset val="238"/>
      </rPr>
      <t xml:space="preserve">V tejto skupine najpočetnejšie boli tzv. </t>
    </r>
    <r>
      <rPr>
        <b/>
        <sz val="10"/>
        <rFont val="Arial"/>
        <family val="2"/>
        <charset val="238"/>
      </rPr>
      <t>všeobecné vonkajšie spory</t>
    </r>
    <r>
      <rPr>
        <sz val="10"/>
        <rFont val="Arial"/>
        <family val="2"/>
        <charset val="238"/>
      </rPr>
      <t>, v rámci ktorých bolo celkovo vybavených</t>
    </r>
    <r>
      <rPr>
        <b/>
        <sz val="10"/>
        <rFont val="Arial"/>
        <family val="2"/>
        <charset val="238"/>
      </rPr>
      <t xml:space="preserve"> 3 339 sporov,</t>
    </r>
    <r>
      <rPr>
        <sz val="10"/>
        <rFont val="Arial"/>
        <family val="2"/>
        <charset val="238"/>
      </rPr>
      <t xml:space="preserve"> zodpovednostných vonkajších sporov bolo celkovo vybavených 434 sporov a 2 246 vybavených sporov sa týkalo konštitučných rozhodnutí súdu.</t>
    </r>
  </si>
  <si>
    <r>
      <t xml:space="preserve">V tejto veľkej skupine najpočetnejšiu podskupinu tvoria nároky </t>
    </r>
    <r>
      <rPr>
        <b/>
        <sz val="10"/>
        <rFont val="Arial"/>
        <family val="2"/>
        <charset val="238"/>
      </rPr>
      <t>vecného práva</t>
    </r>
    <r>
      <rPr>
        <sz val="10"/>
        <rFont val="Arial"/>
        <family val="2"/>
        <charset val="238"/>
      </rPr>
      <t xml:space="preserve"> s počtom </t>
    </r>
    <r>
      <rPr>
        <b/>
        <sz val="10"/>
        <rFont val="Arial"/>
        <family val="2"/>
        <charset val="238"/>
      </rPr>
      <t>3 702 vecí s 64 180 vybavenými spormi</t>
    </r>
    <r>
      <rPr>
        <sz val="10"/>
        <rFont val="Arial"/>
        <family val="2"/>
        <charset val="238"/>
      </rPr>
      <t xml:space="preserve">. Z nich </t>
    </r>
    <r>
      <rPr>
        <b/>
        <sz val="10"/>
        <rFont val="Arial"/>
        <family val="2"/>
        <charset val="238"/>
      </rPr>
      <t>12 684 s</t>
    </r>
    <r>
      <rPr>
        <sz val="10"/>
        <rFont val="Arial"/>
        <family val="2"/>
        <charset val="238"/>
      </rPr>
      <t xml:space="preserve">porov sa týkalo </t>
    </r>
    <r>
      <rPr>
        <b/>
        <sz val="10"/>
        <rFont val="Arial"/>
        <family val="2"/>
        <charset val="238"/>
      </rPr>
      <t>určenia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vlastníctva</t>
    </r>
    <r>
      <rPr>
        <sz val="10"/>
        <rFont val="Arial"/>
        <family val="2"/>
        <charset val="238"/>
      </rPr>
      <t xml:space="preserve"> a</t>
    </r>
    <r>
      <rPr>
        <b/>
        <sz val="10"/>
        <rFont val="Arial"/>
        <family val="2"/>
        <charset val="238"/>
      </rPr>
      <t xml:space="preserve"> 1 098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bezpodielového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spoluvlastníctva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manželov.</t>
    </r>
    <r>
      <rPr>
        <sz val="10"/>
        <rFont val="Arial"/>
        <family val="2"/>
        <charset val="238"/>
      </rPr>
      <t xml:space="preserve"> Druhú najpočetnejšiu podskupinu tvoria spory zodpovednosti za škodu - 1 106 vybavených vecí s 1 567 spormi. Tretiu najpočetnejšiu podskupinu tvoria </t>
    </r>
    <r>
      <rPr>
        <b/>
        <sz val="10"/>
        <rFont val="Arial"/>
        <family val="2"/>
        <charset val="238"/>
      </rPr>
      <t>spory z užívania bytov a iných obytných miestností</t>
    </r>
    <r>
      <rPr>
        <sz val="10"/>
        <rFont val="Arial"/>
        <family val="2"/>
        <charset val="238"/>
      </rPr>
      <t xml:space="preserve"> - 865 vybavených vecí s 2 750 spormi.</t>
    </r>
  </si>
  <si>
    <r>
      <t>III.</t>
    </r>
    <r>
      <rPr>
        <sz val="7"/>
        <rFont val="Times New Roman"/>
        <family val="1"/>
        <charset val="238"/>
      </rPr>
      <t xml:space="preserve">    </t>
    </r>
    <r>
      <rPr>
        <sz val="10"/>
        <rFont val="Arial"/>
        <family val="2"/>
        <charset val="238"/>
      </rPr>
      <t>Rodinné právo (vybrané typy konaní)</t>
    </r>
  </si>
  <si>
    <r>
      <t xml:space="preserve">V poradí vybavených vecí nasleduje skupina nárokov týkajúcich sa vybraných konaní z </t>
    </r>
    <r>
      <rPr>
        <b/>
        <sz val="10"/>
        <rFont val="Arial"/>
        <family val="2"/>
        <charset val="238"/>
      </rPr>
      <t>rodinného práva - 2 222 vecí so 2 363 spormi.</t>
    </r>
    <r>
      <rPr>
        <sz val="10"/>
        <rFont val="Arial"/>
        <family val="2"/>
        <charset val="238"/>
      </rPr>
      <t xml:space="preserve"> Z celkového počtu sporov z rodinného práva sa </t>
    </r>
    <r>
      <rPr>
        <b/>
        <sz val="10"/>
        <rFont val="Arial"/>
        <family val="2"/>
        <charset val="238"/>
      </rPr>
      <t>53 sporov týkalo príspevku na výživu rozvedeného manžela</t>
    </r>
    <r>
      <rPr>
        <sz val="10"/>
        <rFont val="Arial"/>
        <family val="2"/>
        <charset val="238"/>
      </rPr>
      <t xml:space="preserve">, </t>
    </r>
    <r>
      <rPr>
        <b/>
        <sz val="10"/>
        <rFont val="Arial"/>
        <family val="2"/>
        <charset val="238"/>
      </rPr>
      <t xml:space="preserve">175 sporov sa týkalo vyživovacej povinnosti medzi manželmi za trvania manželstva </t>
    </r>
    <r>
      <rPr>
        <sz val="10"/>
        <rFont val="Arial"/>
        <family val="2"/>
        <charset val="238"/>
      </rPr>
      <t xml:space="preserve">a </t>
    </r>
    <r>
      <rPr>
        <b/>
        <sz val="10"/>
        <rFont val="Arial"/>
        <family val="2"/>
        <charset val="238"/>
      </rPr>
      <t>vyživovacej povinnosti rodičov voči plnoletým deťom 907 sporov</t>
    </r>
    <r>
      <rPr>
        <sz val="10"/>
        <rFont val="Arial"/>
        <family val="2"/>
        <charset val="238"/>
      </rPr>
      <t>.</t>
    </r>
  </si>
  <si>
    <r>
      <t>Z prehľadu o</t>
    </r>
    <r>
      <rPr>
        <b/>
        <sz val="10"/>
        <rFont val="Arial"/>
        <family val="2"/>
        <charset val="238"/>
      </rPr>
      <t xml:space="preserve"> rýchlosti konania v občianskoprávnych veciach na okresných súdoch </t>
    </r>
    <r>
      <rPr>
        <sz val="10"/>
        <rFont val="Arial"/>
        <family val="2"/>
        <charset val="238"/>
      </rPr>
      <t xml:space="preserve">v roku 2023 vyplýva, že priemerná dĺžka právoplatného vybavenia týchto vecí je </t>
    </r>
    <r>
      <rPr>
        <b/>
        <sz val="10"/>
        <rFont val="Arial"/>
        <family val="2"/>
        <charset val="238"/>
      </rPr>
      <t>18,98 mesiaca</t>
    </r>
    <r>
      <rPr>
        <sz val="10"/>
        <rFont val="Arial"/>
        <family val="2"/>
        <charset val="238"/>
      </rPr>
      <t xml:space="preserve">. </t>
    </r>
    <r>
      <rPr>
        <b/>
        <sz val="10"/>
        <rFont val="Arial"/>
        <family val="2"/>
        <charset val="238"/>
      </rPr>
      <t>Najdlhšie</t>
    </r>
    <r>
      <rPr>
        <sz val="10"/>
        <rFont val="Arial"/>
        <family val="2"/>
        <charset val="238"/>
      </rPr>
      <t xml:space="preserve"> trvalo priemerné vybavenie veci od jej nápadu do právoplatného skončenia vo veciach týkajúcich sa </t>
    </r>
    <r>
      <rPr>
        <b/>
        <sz val="10"/>
        <rFont val="Arial"/>
        <family val="2"/>
        <charset val="238"/>
      </rPr>
      <t>pracovného práva - 44,15 mesiaca</t>
    </r>
    <r>
      <rPr>
        <sz val="10"/>
        <rFont val="Arial"/>
        <family val="2"/>
        <charset val="238"/>
      </rPr>
      <t xml:space="preserve">, vo veciach </t>
    </r>
    <r>
      <rPr>
        <b/>
        <sz val="10"/>
        <rFont val="Arial"/>
        <family val="2"/>
        <charset val="238"/>
      </rPr>
      <t>zodpovednosti za škodu - 39,55</t>
    </r>
    <r>
      <rPr>
        <sz val="10"/>
        <rFont val="Arial"/>
        <family val="2"/>
        <charset val="238"/>
      </rPr>
      <t xml:space="preserve"> mesiaca a vo veciach </t>
    </r>
    <r>
      <rPr>
        <b/>
        <sz val="10"/>
        <rFont val="Arial"/>
        <family val="2"/>
        <charset val="238"/>
      </rPr>
      <t>obchodného práva  – 29,59 mesiaca.</t>
    </r>
  </si>
  <si>
    <r>
      <t>V roku 2023</t>
    </r>
    <r>
      <rPr>
        <b/>
        <sz val="10"/>
        <rFont val="Arial"/>
        <family val="2"/>
        <charset val="238"/>
      </rPr>
      <t xml:space="preserve"> krajské súdy</t>
    </r>
    <r>
      <rPr>
        <sz val="10"/>
        <rFont val="Arial"/>
        <family val="2"/>
        <charset val="238"/>
      </rPr>
      <t xml:space="preserve"> v Slovenskej republike </t>
    </r>
    <r>
      <rPr>
        <b/>
        <sz val="10"/>
        <rFont val="Arial"/>
        <family val="2"/>
        <charset val="238"/>
      </rPr>
      <t>vybavili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17 801 odvolaní proti rozhodnutiam okresných súdov v občianskoprávnych veciach (bez obchodných vecí). </t>
    </r>
    <r>
      <rPr>
        <sz val="10"/>
        <rFont val="Arial"/>
        <family val="2"/>
        <charset val="238"/>
      </rPr>
      <t xml:space="preserve">Z toho počtu bolo </t>
    </r>
    <r>
      <rPr>
        <b/>
        <sz val="10"/>
        <rFont val="Arial"/>
        <family val="2"/>
        <charset val="238"/>
      </rPr>
      <t>9 532 (53,55 %)</t>
    </r>
    <r>
      <rPr>
        <sz val="10"/>
        <rFont val="Arial"/>
        <family val="2"/>
        <charset val="238"/>
      </rPr>
      <t xml:space="preserve"> prvostupňových rozhodnutí </t>
    </r>
    <r>
      <rPr>
        <b/>
        <sz val="10"/>
        <rFont val="Arial"/>
        <family val="2"/>
        <charset val="238"/>
      </rPr>
      <t>potvrdených,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1 502 (8,44 %) </t>
    </r>
    <r>
      <rPr>
        <sz val="10"/>
        <rFont val="Arial"/>
        <family val="2"/>
        <charset val="238"/>
      </rPr>
      <t xml:space="preserve">prvostupňových rozhodnutí </t>
    </r>
    <r>
      <rPr>
        <b/>
        <sz val="10"/>
        <rFont val="Arial"/>
        <family val="2"/>
        <charset val="238"/>
      </rPr>
      <t>zmenených,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2 939 (16,51 %) </t>
    </r>
    <r>
      <rPr>
        <sz val="10"/>
        <rFont val="Arial"/>
        <family val="2"/>
        <charset val="238"/>
      </rPr>
      <t xml:space="preserve">prvostupňových rozhodnutí </t>
    </r>
    <r>
      <rPr>
        <b/>
        <sz val="10"/>
        <rFont val="Arial"/>
        <family val="2"/>
        <charset val="238"/>
      </rPr>
      <t xml:space="preserve">zrušených a vrátených </t>
    </r>
    <r>
      <rPr>
        <sz val="10"/>
        <rFont val="Arial"/>
        <family val="2"/>
        <charset val="238"/>
      </rPr>
      <t xml:space="preserve">na ďalšie konanie a rozhodnutie a </t>
    </r>
    <r>
      <rPr>
        <b/>
        <sz val="10"/>
        <rFont val="Arial"/>
        <family val="2"/>
        <charset val="238"/>
      </rPr>
      <t xml:space="preserve">3 828 (21,5 %) </t>
    </r>
    <r>
      <rPr>
        <sz val="10"/>
        <rFont val="Arial"/>
        <family val="2"/>
        <charset val="238"/>
      </rPr>
      <t xml:space="preserve">vybavili odvolacie súdy </t>
    </r>
    <r>
      <rPr>
        <b/>
        <sz val="10"/>
        <rFont val="Arial"/>
        <family val="2"/>
        <charset val="238"/>
      </rPr>
      <t>inak.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Najviac potvrdených </t>
    </r>
    <r>
      <rPr>
        <sz val="10"/>
        <rFont val="Arial"/>
        <family val="2"/>
        <charset val="238"/>
      </rPr>
      <t>rozhodnutí mal</t>
    </r>
    <r>
      <rPr>
        <b/>
        <sz val="10"/>
        <rFont val="Arial"/>
        <family val="2"/>
        <charset val="238"/>
      </rPr>
      <t xml:space="preserve">i okresné súdy v obvode Krajského súdu v Banskej Bystrici - 57,56 % a v obvode Krajského súdu v Prešove - 57,39%. Najviac zrušených a vrátených rozhodnutí </t>
    </r>
    <r>
      <rPr>
        <sz val="10"/>
        <rFont val="Arial"/>
        <family val="2"/>
        <charset val="238"/>
      </rPr>
      <t xml:space="preserve">zaznamenali </t>
    </r>
    <r>
      <rPr>
        <b/>
        <sz val="10"/>
        <rFont val="Arial"/>
        <family val="2"/>
        <charset val="238"/>
      </rPr>
      <t>okresné súdy v obvode Krajského súdu v Košiciach – 20,82 %.</t>
    </r>
  </si>
  <si>
    <r>
      <t xml:space="preserve">V roku 2023 </t>
    </r>
    <r>
      <rPr>
        <b/>
        <sz val="10"/>
        <rFont val="Arial"/>
        <family val="2"/>
        <charset val="238"/>
      </rPr>
      <t xml:space="preserve">krajské súdy </t>
    </r>
    <r>
      <rPr>
        <sz val="10"/>
        <rFont val="Arial"/>
        <family val="2"/>
        <charset val="238"/>
      </rPr>
      <t xml:space="preserve">v Slovenskej republike </t>
    </r>
    <r>
      <rPr>
        <b/>
        <sz val="10"/>
        <rFont val="Arial"/>
        <family val="2"/>
        <charset val="238"/>
      </rPr>
      <t>vybavili 3 378 odvolaní proti rozhodnutiam okresných súdov v obchodných veciach.</t>
    </r>
    <r>
      <rPr>
        <sz val="10"/>
        <rFont val="Arial"/>
        <family val="2"/>
        <charset val="238"/>
      </rPr>
      <t xml:space="preserve"> Z toho počtu bolo</t>
    </r>
    <r>
      <rPr>
        <b/>
        <sz val="10"/>
        <rFont val="Arial"/>
        <family val="2"/>
        <charset val="238"/>
      </rPr>
      <t xml:space="preserve"> 1 482 (43,87 %)</t>
    </r>
    <r>
      <rPr>
        <sz val="10"/>
        <rFont val="Arial"/>
        <family val="2"/>
        <charset val="238"/>
      </rPr>
      <t xml:space="preserve"> prvostupňových rozhodnutí </t>
    </r>
    <r>
      <rPr>
        <b/>
        <sz val="10"/>
        <rFont val="Arial"/>
        <family val="2"/>
        <charset val="238"/>
      </rPr>
      <t>potvrdených,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170 (5,03 %)</t>
    </r>
    <r>
      <rPr>
        <sz val="10"/>
        <rFont val="Arial"/>
        <family val="2"/>
        <charset val="238"/>
      </rPr>
      <t xml:space="preserve"> prvostupňových rozhodnutí </t>
    </r>
    <r>
      <rPr>
        <b/>
        <sz val="10"/>
        <rFont val="Arial"/>
        <family val="2"/>
        <charset val="238"/>
      </rPr>
      <t>zmenených,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407 (12,05 %)</t>
    </r>
    <r>
      <rPr>
        <sz val="10"/>
        <rFont val="Arial"/>
        <family val="2"/>
        <charset val="238"/>
      </rPr>
      <t xml:space="preserve"> prvostupňových rozhodnutí </t>
    </r>
    <r>
      <rPr>
        <b/>
        <sz val="10"/>
        <rFont val="Arial"/>
        <family val="2"/>
        <charset val="238"/>
      </rPr>
      <t>zrušených a vrátených</t>
    </r>
    <r>
      <rPr>
        <sz val="10"/>
        <rFont val="Arial"/>
        <family val="2"/>
        <charset val="238"/>
      </rPr>
      <t xml:space="preserve"> na ďalšie konanie a rozhodnutie </t>
    </r>
    <r>
      <rPr>
        <b/>
        <sz val="10"/>
        <rFont val="Arial"/>
        <family val="2"/>
        <charset val="238"/>
      </rPr>
      <t>1 319 (39,05 %)</t>
    </r>
    <r>
      <rPr>
        <sz val="10"/>
        <rFont val="Arial"/>
        <family val="2"/>
        <charset val="238"/>
      </rPr>
      <t xml:space="preserve"> vybavili súdy </t>
    </r>
    <r>
      <rPr>
        <b/>
        <sz val="10"/>
        <rFont val="Arial"/>
        <family val="2"/>
        <charset val="238"/>
      </rPr>
      <t>inak.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Najviac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potvrdených</t>
    </r>
    <r>
      <rPr>
        <sz val="10"/>
        <rFont val="Arial"/>
        <family val="2"/>
        <charset val="238"/>
      </rPr>
      <t xml:space="preserve"> rozhodnutí mali </t>
    </r>
    <r>
      <rPr>
        <b/>
        <sz val="10"/>
        <rFont val="Arial"/>
        <family val="2"/>
        <charset val="238"/>
      </rPr>
      <t>okresné súdy v obvode Krajského súdu v Banskej Bystrici - 60,89 %,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najviac</t>
    </r>
    <r>
      <rPr>
        <sz val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>zrušených a vrátených</t>
    </r>
    <r>
      <rPr>
        <sz val="10"/>
        <rFont val="Arial"/>
        <family val="2"/>
        <charset val="238"/>
      </rPr>
      <t xml:space="preserve"> rozhodnutí zaznamenali </t>
    </r>
    <r>
      <rPr>
        <b/>
        <sz val="10"/>
        <rFont val="Arial"/>
        <family val="2"/>
        <charset val="238"/>
      </rPr>
      <t>okresné súdy v obvode Krajského súdu v Bratislava - 17,95 %.</t>
    </r>
  </si>
  <si>
    <t>konania týkajúce sa vlastníctva bytov a nebytových priestorov (podľa zákona č. 182/1993 Z. z.)</t>
  </si>
  <si>
    <t>spory z doplnkového dôchodkového poistenia (podľa zákona č. 650/2004 Z. z.)</t>
  </si>
  <si>
    <t>spory zo starobného dôchodkového sporenia (podľa zákona č. 43/2004 Z. z.)</t>
  </si>
  <si>
    <t>ochrana spotrebiteľa (podľa zákona č. 250/2007 Z.z.)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</si>
</sst>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S_k_-;\-* #,##0.00\ _S_k_-;_-* &quot;-&quot;??\ _S_k_-;_-@_-"/>
    <numFmt numFmtId="165" formatCode="_-* #,##0\ _S_k_-;\-* #,##0\ _S_k_-;_-* &quot;-&quot;??\ _S_k_-;_-@_-"/>
  </numFmts>
  <fonts count="3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Arial"/>
      <family val="2"/>
      <charset val="238"/>
    </font>
    <font>
      <sz val="10"/>
      <color indexed="63"/>
      <name val="Times New Roman"/>
      <family val="1"/>
      <charset val="238"/>
    </font>
    <font>
      <b/>
      <sz val="10"/>
      <color indexed="63"/>
      <name val="Times New Roman"/>
      <family val="1"/>
      <charset val="238"/>
    </font>
    <font>
      <sz val="10"/>
      <name val="CG Times"/>
      <family val="1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9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theme="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b/>
      <sz val="9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sz val="10"/>
      <name val="Calibri"/>
      <family val="2"/>
      <charset val="238"/>
      <scheme val="minor"/>
    </font>
    <font>
      <sz val="7"/>
      <name val="Times New Roman"/>
      <family val="1"/>
      <charset val="238"/>
    </font>
    <font>
      <i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B64A0"/>
        <bgColor indexed="64"/>
      </patternFill>
    </fill>
    <fill>
      <patternFill patternType="solid">
        <fgColor rgb="FF00C7E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</fills>
  <borders count="13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/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/>
      <top style="thin">
        <color rgb="FFDDDDDD"/>
      </top>
      <bottom/>
      <diagonal/>
    </border>
    <border>
      <left/>
      <right/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/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3">
    <xf numFmtId="0" fontId="0" fillId="0" borderId="0"/>
    <xf numFmtId="164" fontId="3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16" fillId="0" borderId="0"/>
    <xf numFmtId="0" fontId="16" fillId="0" borderId="0"/>
    <xf numFmtId="0" fontId="16" fillId="0" borderId="0"/>
    <xf numFmtId="0" fontId="2" fillId="0" borderId="0"/>
    <xf numFmtId="0" fontId="15" fillId="0" borderId="0"/>
    <xf numFmtId="9" fontId="14" fillId="0" borderId="0" applyFont="0" applyFill="0" applyBorder="0" applyAlignment="0" applyProtection="0"/>
    <xf numFmtId="0" fontId="25" fillId="0" borderId="0"/>
    <xf numFmtId="0" fontId="1" fillId="0" borderId="0"/>
  </cellStyleXfs>
  <cellXfs count="116">
    <xf numFmtId="0" fontId="0" fillId="0" borderId="0" xfId="0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3" fontId="7" fillId="0" borderId="0" xfId="0" applyNumberFormat="1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3" fontId="8" fillId="0" borderId="0" xfId="0" applyNumberFormat="1" applyFont="1" applyAlignment="1">
      <alignment horizontal="center" vertical="center" wrapText="1"/>
    </xf>
    <xf numFmtId="3" fontId="5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wrapText="1"/>
    </xf>
    <xf numFmtId="49" fontId="4" fillId="0" borderId="0" xfId="0" applyNumberFormat="1" applyFont="1"/>
    <xf numFmtId="0" fontId="5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horizontal="center" vertical="center"/>
    </xf>
    <xf numFmtId="0" fontId="5" fillId="0" borderId="0" xfId="0" applyFont="1"/>
    <xf numFmtId="0" fontId="11" fillId="0" borderId="0" xfId="0" applyFont="1" applyAlignment="1">
      <alignment vertical="center" wrapText="1"/>
    </xf>
    <xf numFmtId="3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horizontal="center" vertical="center" wrapText="1"/>
    </xf>
    <xf numFmtId="49" fontId="12" fillId="0" borderId="0" xfId="0" applyNumberFormat="1" applyFont="1" applyAlignment="1">
      <alignment vertical="center" wrapText="1"/>
    </xf>
    <xf numFmtId="3" fontId="3" fillId="0" borderId="0" xfId="0" applyNumberFormat="1" applyFont="1"/>
    <xf numFmtId="3" fontId="5" fillId="0" borderId="0" xfId="0" applyNumberFormat="1" applyFont="1" applyAlignment="1">
      <alignment vertical="center"/>
    </xf>
    <xf numFmtId="3" fontId="11" fillId="0" borderId="0" xfId="0" applyNumberFormat="1" applyFont="1"/>
    <xf numFmtId="0" fontId="5" fillId="0" borderId="0" xfId="3" applyFont="1" applyAlignment="1">
      <alignment vertical="center"/>
    </xf>
    <xf numFmtId="0" fontId="3" fillId="0" borderId="0" xfId="3"/>
    <xf numFmtId="0" fontId="11" fillId="0" borderId="0" xfId="3" applyFont="1" applyAlignment="1">
      <alignment horizontal="center" vertical="center" wrapText="1"/>
    </xf>
    <xf numFmtId="3" fontId="11" fillId="0" borderId="0" xfId="3" applyNumberFormat="1" applyFont="1" applyAlignment="1">
      <alignment horizontal="right" vertical="center" wrapText="1" indent="2"/>
    </xf>
    <xf numFmtId="3" fontId="11" fillId="0" borderId="0" xfId="3" applyNumberFormat="1" applyFont="1" applyAlignment="1">
      <alignment horizontal="right" vertical="center" wrapText="1" indent="1"/>
    </xf>
    <xf numFmtId="2" fontId="11" fillId="0" borderId="0" xfId="3" applyNumberFormat="1" applyFont="1" applyAlignment="1">
      <alignment horizontal="center" vertical="center" wrapText="1"/>
    </xf>
    <xf numFmtId="0" fontId="12" fillId="0" borderId="0" xfId="3" applyFont="1"/>
    <xf numFmtId="3" fontId="3" fillId="0" borderId="0" xfId="3" applyNumberFormat="1"/>
    <xf numFmtId="0" fontId="4" fillId="0" borderId="0" xfId="3" applyFont="1" applyAlignment="1">
      <alignment vertical="center"/>
    </xf>
    <xf numFmtId="2" fontId="3" fillId="0" borderId="0" xfId="3" applyNumberFormat="1"/>
    <xf numFmtId="3" fontId="4" fillId="0" borderId="0" xfId="0" applyNumberFormat="1" applyFont="1" applyAlignment="1">
      <alignment wrapText="1"/>
    </xf>
    <xf numFmtId="4" fontId="0" fillId="0" borderId="0" xfId="0" applyNumberFormat="1"/>
    <xf numFmtId="3" fontId="0" fillId="0" borderId="0" xfId="0" applyNumberFormat="1" applyAlignment="1">
      <alignment horizontal="center"/>
    </xf>
    <xf numFmtId="0" fontId="17" fillId="0" borderId="0" xfId="7" applyFont="1" applyAlignment="1">
      <alignment horizontal="justify" vertical="center" wrapText="1"/>
    </xf>
    <xf numFmtId="9" fontId="3" fillId="0" borderId="0" xfId="3" applyNumberFormat="1"/>
    <xf numFmtId="0" fontId="20" fillId="3" borderId="1" xfId="0" applyFont="1" applyFill="1" applyBorder="1" applyAlignment="1">
      <alignment horizontal="left" vertical="center" wrapText="1" indent="1"/>
    </xf>
    <xf numFmtId="3" fontId="3" fillId="2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center" wrapText="1" indent="4"/>
    </xf>
    <xf numFmtId="0" fontId="19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right" vertical="center" wrapText="1" indent="1"/>
    </xf>
    <xf numFmtId="3" fontId="3" fillId="2" borderId="1" xfId="0" applyNumberFormat="1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right" vertical="center" wrapText="1" indent="1"/>
    </xf>
    <xf numFmtId="3" fontId="11" fillId="4" borderId="1" xfId="0" applyNumberFormat="1" applyFont="1" applyFill="1" applyBorder="1" applyAlignment="1">
      <alignment horizontal="right" vertical="center" wrapText="1" indent="3"/>
    </xf>
    <xf numFmtId="3" fontId="11" fillId="4" borderId="1" xfId="0" applyNumberFormat="1" applyFont="1" applyFill="1" applyBorder="1" applyAlignment="1">
      <alignment horizontal="right" vertical="center" wrapText="1" indent="4"/>
    </xf>
    <xf numFmtId="0" fontId="20" fillId="3" borderId="1" xfId="3" applyFont="1" applyFill="1" applyBorder="1" applyAlignment="1">
      <alignment horizontal="center" vertical="center" wrapText="1"/>
    </xf>
    <xf numFmtId="0" fontId="19" fillId="3" borderId="1" xfId="3" applyFont="1" applyFill="1" applyBorder="1" applyAlignment="1">
      <alignment horizontal="center" vertical="center" wrapText="1"/>
    </xf>
    <xf numFmtId="3" fontId="3" fillId="0" borderId="1" xfId="3" applyNumberFormat="1" applyBorder="1" applyAlignment="1">
      <alignment horizontal="center" vertical="center" wrapText="1"/>
    </xf>
    <xf numFmtId="0" fontId="11" fillId="4" borderId="1" xfId="3" applyFont="1" applyFill="1" applyBorder="1" applyAlignment="1">
      <alignment horizontal="center" vertical="center" wrapText="1"/>
    </xf>
    <xf numFmtId="2" fontId="11" fillId="4" borderId="1" xfId="3" applyNumberFormat="1" applyFont="1" applyFill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22" fillId="0" borderId="0" xfId="7" applyFont="1"/>
    <xf numFmtId="3" fontId="3" fillId="0" borderId="0" xfId="0" applyNumberFormat="1" applyFont="1" applyAlignment="1">
      <alignment horizontal="right" vertical="center" wrapText="1" indent="1"/>
    </xf>
    <xf numFmtId="4" fontId="4" fillId="0" borderId="0" xfId="0" applyNumberFormat="1" applyFont="1" applyAlignment="1">
      <alignment horizontal="center" vertical="center" wrapText="1"/>
    </xf>
    <xf numFmtId="165" fontId="3" fillId="0" borderId="6" xfId="1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/>
    </xf>
    <xf numFmtId="0" fontId="23" fillId="5" borderId="0" xfId="11" applyFont="1" applyFill="1" applyAlignment="1">
      <alignment horizontal="left"/>
    </xf>
    <xf numFmtId="49" fontId="27" fillId="5" borderId="0" xfId="11" applyNumberFormat="1" applyFont="1" applyFill="1" applyAlignment="1">
      <alignment horizontal="center" vertical="center"/>
    </xf>
    <xf numFmtId="0" fontId="25" fillId="0" borderId="0" xfId="11"/>
    <xf numFmtId="2" fontId="11" fillId="4" borderId="1" xfId="10" applyNumberFormat="1" applyFont="1" applyFill="1" applyBorder="1" applyAlignment="1">
      <alignment horizontal="center" vertical="center" wrapText="1"/>
    </xf>
    <xf numFmtId="3" fontId="11" fillId="4" borderId="1" xfId="3" applyNumberFormat="1" applyFont="1" applyFill="1" applyBorder="1" applyAlignment="1">
      <alignment horizontal="center" vertical="center" wrapText="1"/>
    </xf>
    <xf numFmtId="0" fontId="26" fillId="6" borderId="0" xfId="11" applyFont="1" applyFill="1" applyAlignment="1">
      <alignment horizontal="left" vertical="center"/>
    </xf>
    <xf numFmtId="4" fontId="3" fillId="0" borderId="0" xfId="0" applyNumberFormat="1" applyFont="1"/>
    <xf numFmtId="3" fontId="3" fillId="0" borderId="1" xfId="0" applyNumberFormat="1" applyFont="1" applyBorder="1" applyAlignment="1">
      <alignment horizontal="center" vertical="center"/>
    </xf>
    <xf numFmtId="0" fontId="28" fillId="0" borderId="0" xfId="7" applyFont="1"/>
    <xf numFmtId="3" fontId="3" fillId="5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3" fontId="22" fillId="0" borderId="0" xfId="7" applyNumberFormat="1" applyFont="1"/>
    <xf numFmtId="4" fontId="3" fillId="0" borderId="1" xfId="0" applyNumberFormat="1" applyFont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17" fillId="0" borderId="0" xfId="7" applyFont="1" applyAlignment="1">
      <alignment wrapText="1"/>
    </xf>
    <xf numFmtId="0" fontId="0" fillId="0" borderId="0" xfId="0" applyNumberFormat="1"/>
    <xf numFmtId="0" fontId="3" fillId="0" borderId="0" xfId="7" applyFont="1" applyAlignment="1">
      <alignment horizontal="justify" vertical="center" wrapText="1"/>
    </xf>
    <xf numFmtId="0" fontId="3" fillId="0" borderId="0" xfId="7" applyFont="1" applyAlignment="1">
      <alignment horizontal="left" vertical="center" wrapText="1" indent="3"/>
    </xf>
    <xf numFmtId="0" fontId="3" fillId="0" borderId="0" xfId="7" applyFont="1" applyAlignment="1">
      <alignment horizontal="left" vertical="center" wrapText="1" indent="5"/>
    </xf>
    <xf numFmtId="0" fontId="3" fillId="0" borderId="0" xfId="12" applyFont="1" applyAlignment="1">
      <alignment horizontal="justify" vertical="center"/>
    </xf>
    <xf numFmtId="0" fontId="11" fillId="0" borderId="0" xfId="7" applyFont="1" applyAlignment="1">
      <alignment horizontal="justify" vertical="center" wrapText="1"/>
    </xf>
    <xf numFmtId="0" fontId="30" fillId="0" borderId="0" xfId="7" applyFont="1" applyAlignment="1">
      <alignment horizontal="justify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9" fillId="3" borderId="7" xfId="0" applyFont="1" applyFill="1" applyBorder="1" applyAlignment="1">
      <alignment horizontal="center" vertical="center" wrapText="1"/>
    </xf>
    <xf numFmtId="0" fontId="19" fillId="3" borderId="11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0" xfId="0" applyFont="1" applyFill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/>
    </xf>
    <xf numFmtId="0" fontId="19" fillId="3" borderId="12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center"/>
    </xf>
    <xf numFmtId="0" fontId="19" fillId="3" borderId="1" xfId="0" applyFont="1" applyFill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/>
    </xf>
    <xf numFmtId="0" fontId="18" fillId="3" borderId="3" xfId="0" applyFont="1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vertical="center"/>
    </xf>
    <xf numFmtId="0" fontId="3" fillId="0" borderId="0" xfId="3" applyAlignment="1">
      <alignment horizontal="center"/>
    </xf>
    <xf numFmtId="0" fontId="19" fillId="3" borderId="1" xfId="3" applyFont="1" applyFill="1" applyBorder="1" applyAlignment="1">
      <alignment horizontal="center" vertical="center" wrapText="1"/>
    </xf>
    <xf numFmtId="0" fontId="20" fillId="3" borderId="1" xfId="3" applyFont="1" applyFill="1" applyBorder="1" applyAlignment="1">
      <alignment horizontal="center" vertical="center" wrapText="1"/>
    </xf>
    <xf numFmtId="49" fontId="13" fillId="0" borderId="0" xfId="3" applyNumberFormat="1" applyFont="1" applyAlignment="1">
      <alignment horizontal="left" vertical="center" wrapText="1" indent="1"/>
    </xf>
    <xf numFmtId="0" fontId="11" fillId="4" borderId="1" xfId="0" applyFont="1" applyFill="1" applyBorder="1" applyAlignment="1">
      <alignment horizontal="center" vertical="center" wrapText="1"/>
    </xf>
    <xf numFmtId="49" fontId="13" fillId="0" borderId="0" xfId="0" applyNumberFormat="1" applyFont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</cellXfs>
  <cellStyles count="13">
    <cellStyle name="Čiarka" xfId="1" builtinId="3"/>
    <cellStyle name="Normálna" xfId="0" builtinId="0"/>
    <cellStyle name="Normálna 3" xfId="11"/>
    <cellStyle name="Normálna 4 3 2 2 2" xfId="12"/>
    <cellStyle name="normálne 2" xfId="2"/>
    <cellStyle name="normálne 2 2" xfId="3"/>
    <cellStyle name="normálne 2_Občprav. veci 2012" xfId="4"/>
    <cellStyle name="normálne 3" xfId="5"/>
    <cellStyle name="normálne 4" xfId="6"/>
    <cellStyle name="normálne 4 2" xfId="7"/>
    <cellStyle name="normálne 4_Občprav. veci 2012" xfId="8"/>
    <cellStyle name="normální_14.A-Obchod.spory" xfId="9"/>
    <cellStyle name="Percentá" xfId="10" builtinId="5"/>
  </cellStyles>
  <dxfs count="0"/>
  <tableStyles count="0" defaultTableStyle="TableStyleMedium9" defaultPivotStyle="PivotStyleLight16"/>
  <colors>
    <mruColors>
      <color rgb="FF00C7E1"/>
      <color rgb="FF0B64A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6"/>
  <sheetViews>
    <sheetView tabSelected="1" zoomScale="60" zoomScaleNormal="60" workbookViewId="0"/>
  </sheetViews>
  <sheetFormatPr defaultColWidth="9.109375" defaultRowHeight="13.2"/>
  <cols>
    <col min="1" max="1" width="120.5546875" style="67" customWidth="1"/>
    <col min="2" max="16384" width="9.109375" style="67"/>
  </cols>
  <sheetData>
    <row r="1" spans="1:1" s="65" customFormat="1" ht="67.349999999999994" customHeight="1">
      <c r="A1" s="70"/>
    </row>
    <row r="2" spans="1:1" s="65" customFormat="1" ht="268.35000000000002" customHeight="1"/>
    <row r="3" spans="1:1" s="65" customFormat="1" ht="83.1" customHeight="1">
      <c r="A3" s="66" t="s">
        <v>172</v>
      </c>
    </row>
    <row r="4" spans="1:1" s="65" customFormat="1" ht="408.6" customHeight="1"/>
    <row r="5" spans="1:1" s="65" customFormat="1" ht="71.400000000000006" customHeight="1">
      <c r="A5" s="70"/>
    </row>
    <row r="6" spans="1:1" s="65" customFormat="1" ht="28.65" customHeight="1"/>
  </sheetData>
  <pageMargins left="0" right="0" top="0" bottom="0" header="0" footer="0"/>
  <pageSetup paperSize="9" scale="9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T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5546875" customWidth="1"/>
    <col min="2" max="17" width="8.5546875" customWidth="1"/>
  </cols>
  <sheetData>
    <row r="1" spans="1:20" s="17" customFormat="1" ht="30" customHeight="1">
      <c r="A1" s="101" t="s">
        <v>170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0" ht="16.5" customHeight="1">
      <c r="A2" s="92" t="s">
        <v>41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0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147</v>
      </c>
      <c r="L3" s="92"/>
      <c r="M3" s="92" t="s">
        <v>173</v>
      </c>
      <c r="N3" s="92"/>
      <c r="O3" s="92" t="s">
        <v>35</v>
      </c>
      <c r="P3" s="92"/>
      <c r="Q3" s="92"/>
    </row>
    <row r="4" spans="1:20" ht="27" customHeight="1">
      <c r="A4" s="48" t="s">
        <v>151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0" ht="30" customHeight="1">
      <c r="A5" s="38" t="s">
        <v>70</v>
      </c>
      <c r="B5" s="45">
        <v>869</v>
      </c>
      <c r="C5" s="45">
        <v>561</v>
      </c>
      <c r="D5" s="46">
        <f>C5/$Q5*100</f>
        <v>53.326996197718636</v>
      </c>
      <c r="E5" s="45">
        <v>75</v>
      </c>
      <c r="F5" s="46">
        <f>E5/$Q5*100</f>
        <v>7.1292775665399235</v>
      </c>
      <c r="G5" s="45">
        <v>40</v>
      </c>
      <c r="H5" s="46">
        <f>G5/$Q5*100</f>
        <v>3.8022813688212929</v>
      </c>
      <c r="I5" s="45">
        <v>108</v>
      </c>
      <c r="J5" s="46">
        <f>I5/$Q5*100</f>
        <v>10.266159695817491</v>
      </c>
      <c r="K5" s="45">
        <v>168</v>
      </c>
      <c r="L5" s="46">
        <f>K5/$Q5*100</f>
        <v>15.96958174904943</v>
      </c>
      <c r="M5" s="45">
        <v>5</v>
      </c>
      <c r="N5" s="46">
        <f>M5/$Q5*100</f>
        <v>0.47528517110266161</v>
      </c>
      <c r="O5" s="45">
        <v>95</v>
      </c>
      <c r="P5" s="46">
        <f>O5/$Q5*100</f>
        <v>9.0304182509505697</v>
      </c>
      <c r="Q5" s="45">
        <v>1052</v>
      </c>
      <c r="T5" s="34"/>
    </row>
    <row r="6" spans="1:20" ht="30" customHeight="1">
      <c r="A6" s="38" t="s">
        <v>71</v>
      </c>
      <c r="B6" s="45">
        <v>43</v>
      </c>
      <c r="C6" s="45">
        <v>10</v>
      </c>
      <c r="D6" s="46">
        <f>C6/$Q6*100</f>
        <v>23.255813953488371</v>
      </c>
      <c r="E6" s="45">
        <v>6</v>
      </c>
      <c r="F6" s="46">
        <f>E6/$Q6*100</f>
        <v>13.953488372093023</v>
      </c>
      <c r="G6" s="45">
        <v>6</v>
      </c>
      <c r="H6" s="46">
        <f>G6/$Q6*100</f>
        <v>13.953488372093023</v>
      </c>
      <c r="I6" s="45">
        <v>10</v>
      </c>
      <c r="J6" s="46">
        <f>I6/$Q6*100</f>
        <v>23.255813953488371</v>
      </c>
      <c r="K6" s="45">
        <v>11</v>
      </c>
      <c r="L6" s="46">
        <f>K6/$Q6*100</f>
        <v>25.581395348837212</v>
      </c>
      <c r="M6" s="45">
        <v>0</v>
      </c>
      <c r="N6" s="46">
        <f>M6/$Q6*100</f>
        <v>0</v>
      </c>
      <c r="O6" s="45">
        <v>0</v>
      </c>
      <c r="P6" s="46">
        <f>O6/$Q6*100</f>
        <v>0</v>
      </c>
      <c r="Q6" s="45">
        <v>43</v>
      </c>
      <c r="T6" s="34"/>
    </row>
    <row r="7" spans="1:20" ht="30" customHeight="1">
      <c r="A7" s="38" t="s">
        <v>72</v>
      </c>
      <c r="B7" s="45">
        <v>260</v>
      </c>
      <c r="C7" s="45">
        <v>144</v>
      </c>
      <c r="D7" s="46">
        <f t="shared" ref="D7:D12" si="0">C7/$Q7*100</f>
        <v>52.363636363636367</v>
      </c>
      <c r="E7" s="45">
        <v>32</v>
      </c>
      <c r="F7" s="46">
        <f t="shared" ref="F7:F12" si="1">E7/$Q7*100</f>
        <v>11.636363636363637</v>
      </c>
      <c r="G7" s="45">
        <v>65</v>
      </c>
      <c r="H7" s="46">
        <f t="shared" ref="H7:H12" si="2">G7/$Q7*100</f>
        <v>23.636363636363637</v>
      </c>
      <c r="I7" s="45">
        <v>23</v>
      </c>
      <c r="J7" s="46">
        <f t="shared" ref="J7:J12" si="3">I7/$Q7*100</f>
        <v>8.3636363636363633</v>
      </c>
      <c r="K7" s="45">
        <v>10</v>
      </c>
      <c r="L7" s="46">
        <f t="shared" ref="L7:L12" si="4">K7/$Q7*100</f>
        <v>3.6363636363636362</v>
      </c>
      <c r="M7" s="45">
        <v>0</v>
      </c>
      <c r="N7" s="46">
        <f t="shared" ref="N7:N12" si="5">M7/$Q7*100</f>
        <v>0</v>
      </c>
      <c r="O7" s="45">
        <v>1</v>
      </c>
      <c r="P7" s="46">
        <f t="shared" ref="P7:P12" si="6">O7/$Q7*100</f>
        <v>0.36363636363636365</v>
      </c>
      <c r="Q7" s="45">
        <v>275</v>
      </c>
      <c r="T7" s="34"/>
    </row>
    <row r="8" spans="1:20" ht="30" customHeight="1">
      <c r="A8" s="38" t="s">
        <v>78</v>
      </c>
      <c r="B8" s="45">
        <v>2726</v>
      </c>
      <c r="C8" s="45">
        <v>5389</v>
      </c>
      <c r="D8" s="46">
        <f t="shared" si="0"/>
        <v>61.113631208890908</v>
      </c>
      <c r="E8" s="45">
        <v>698</v>
      </c>
      <c r="F8" s="46">
        <f t="shared" si="1"/>
        <v>7.9156271263325015</v>
      </c>
      <c r="G8" s="45">
        <v>174</v>
      </c>
      <c r="H8" s="46">
        <f t="shared" si="2"/>
        <v>1.9732365615785892</v>
      </c>
      <c r="I8" s="45">
        <v>1790</v>
      </c>
      <c r="J8" s="46">
        <f t="shared" si="3"/>
        <v>20.29938761623951</v>
      </c>
      <c r="K8" s="45">
        <v>666</v>
      </c>
      <c r="L8" s="46">
        <f t="shared" si="4"/>
        <v>7.5527330460421869</v>
      </c>
      <c r="M8" s="45">
        <v>91</v>
      </c>
      <c r="N8" s="46">
        <f t="shared" si="5"/>
        <v>1.0319800408255841</v>
      </c>
      <c r="O8" s="45">
        <v>10</v>
      </c>
      <c r="P8" s="46">
        <f t="shared" si="6"/>
        <v>0.11340440009072353</v>
      </c>
      <c r="Q8" s="45">
        <v>8818</v>
      </c>
      <c r="T8" s="34"/>
    </row>
    <row r="9" spans="1:20" ht="30" customHeight="1">
      <c r="A9" s="38" t="s">
        <v>75</v>
      </c>
      <c r="B9" s="45">
        <v>922</v>
      </c>
      <c r="C9" s="45">
        <v>4203</v>
      </c>
      <c r="D9" s="46">
        <f t="shared" si="0"/>
        <v>69.540039708802112</v>
      </c>
      <c r="E9" s="45">
        <v>216</v>
      </c>
      <c r="F9" s="46">
        <f t="shared" si="1"/>
        <v>3.5737921906022501</v>
      </c>
      <c r="G9" s="45">
        <v>103</v>
      </c>
      <c r="H9" s="46">
        <f t="shared" si="2"/>
        <v>1.7041694242223693</v>
      </c>
      <c r="I9" s="45">
        <v>977</v>
      </c>
      <c r="J9" s="46">
        <f t="shared" si="3"/>
        <v>16.164791528788882</v>
      </c>
      <c r="K9" s="45">
        <v>506</v>
      </c>
      <c r="L9" s="46">
        <f t="shared" si="4"/>
        <v>8.371939113170086</v>
      </c>
      <c r="M9" s="45">
        <v>36</v>
      </c>
      <c r="N9" s="46">
        <f t="shared" si="5"/>
        <v>0.59563203176704171</v>
      </c>
      <c r="O9" s="45">
        <v>3</v>
      </c>
      <c r="P9" s="46">
        <f t="shared" si="6"/>
        <v>4.9636002647253472E-2</v>
      </c>
      <c r="Q9" s="45">
        <v>6044</v>
      </c>
      <c r="T9" s="34"/>
    </row>
    <row r="10" spans="1:20" ht="30" customHeight="1">
      <c r="A10" s="42" t="s">
        <v>76</v>
      </c>
      <c r="B10" s="45">
        <v>96</v>
      </c>
      <c r="C10" s="45">
        <v>55</v>
      </c>
      <c r="D10" s="46">
        <f t="shared" si="0"/>
        <v>39.285714285714285</v>
      </c>
      <c r="E10" s="45">
        <v>43</v>
      </c>
      <c r="F10" s="46">
        <f t="shared" si="1"/>
        <v>30.714285714285715</v>
      </c>
      <c r="G10" s="45">
        <v>5</v>
      </c>
      <c r="H10" s="46">
        <f t="shared" si="2"/>
        <v>3.5714285714285712</v>
      </c>
      <c r="I10" s="45">
        <v>23</v>
      </c>
      <c r="J10" s="46">
        <f t="shared" si="3"/>
        <v>16.428571428571427</v>
      </c>
      <c r="K10" s="45">
        <v>10</v>
      </c>
      <c r="L10" s="46">
        <f t="shared" si="4"/>
        <v>7.1428571428571423</v>
      </c>
      <c r="M10" s="45">
        <v>4</v>
      </c>
      <c r="N10" s="46">
        <f t="shared" si="5"/>
        <v>2.8571428571428572</v>
      </c>
      <c r="O10" s="45">
        <v>0</v>
      </c>
      <c r="P10" s="46">
        <f t="shared" si="6"/>
        <v>0</v>
      </c>
      <c r="Q10" s="45">
        <v>140</v>
      </c>
      <c r="T10" s="34"/>
    </row>
    <row r="11" spans="1:20" ht="30" customHeight="1">
      <c r="A11" s="42" t="s">
        <v>73</v>
      </c>
      <c r="B11" s="45">
        <v>108</v>
      </c>
      <c r="C11" s="45">
        <v>87</v>
      </c>
      <c r="D11" s="46">
        <f t="shared" si="0"/>
        <v>20.714285714285715</v>
      </c>
      <c r="E11" s="45">
        <v>11</v>
      </c>
      <c r="F11" s="46">
        <f t="shared" si="1"/>
        <v>2.6190476190476191</v>
      </c>
      <c r="G11" s="45">
        <v>5</v>
      </c>
      <c r="H11" s="46">
        <f t="shared" si="2"/>
        <v>1.1904761904761905</v>
      </c>
      <c r="I11" s="45">
        <v>242</v>
      </c>
      <c r="J11" s="46">
        <f t="shared" si="3"/>
        <v>57.619047619047613</v>
      </c>
      <c r="K11" s="45">
        <v>70</v>
      </c>
      <c r="L11" s="46">
        <f t="shared" si="4"/>
        <v>16.666666666666664</v>
      </c>
      <c r="M11" s="45">
        <v>5</v>
      </c>
      <c r="N11" s="46">
        <f t="shared" si="5"/>
        <v>1.1904761904761905</v>
      </c>
      <c r="O11" s="45">
        <v>0</v>
      </c>
      <c r="P11" s="46">
        <f t="shared" si="6"/>
        <v>0</v>
      </c>
      <c r="Q11" s="45">
        <v>420</v>
      </c>
      <c r="T11" s="34"/>
    </row>
    <row r="12" spans="1:20" ht="30" customHeight="1">
      <c r="A12" s="38" t="s">
        <v>74</v>
      </c>
      <c r="B12" s="45">
        <v>1</v>
      </c>
      <c r="C12" s="45">
        <v>0</v>
      </c>
      <c r="D12" s="46">
        <f t="shared" si="0"/>
        <v>0</v>
      </c>
      <c r="E12" s="45">
        <v>1</v>
      </c>
      <c r="F12" s="46">
        <f t="shared" si="1"/>
        <v>100</v>
      </c>
      <c r="G12" s="45">
        <v>0</v>
      </c>
      <c r="H12" s="46">
        <f t="shared" si="2"/>
        <v>0</v>
      </c>
      <c r="I12" s="45">
        <v>0</v>
      </c>
      <c r="J12" s="46">
        <f t="shared" si="3"/>
        <v>0</v>
      </c>
      <c r="K12" s="45">
        <v>0</v>
      </c>
      <c r="L12" s="46">
        <f t="shared" si="4"/>
        <v>0</v>
      </c>
      <c r="M12" s="45">
        <v>0</v>
      </c>
      <c r="N12" s="46">
        <f t="shared" si="5"/>
        <v>0</v>
      </c>
      <c r="O12" s="45">
        <v>0</v>
      </c>
      <c r="P12" s="46">
        <f t="shared" si="6"/>
        <v>0</v>
      </c>
      <c r="Q12" s="45">
        <v>1</v>
      </c>
      <c r="T12" s="34"/>
    </row>
    <row r="13" spans="1:20" ht="16.5" customHeight="1">
      <c r="K13" s="16"/>
      <c r="O13" s="16"/>
    </row>
    <row r="14" spans="1:20" ht="16.5" customHeight="1">
      <c r="K14" s="22"/>
      <c r="L14" s="22"/>
    </row>
    <row r="15" spans="1:20" ht="16.5" customHeight="1">
      <c r="K15" s="22"/>
      <c r="L15" s="22"/>
      <c r="M15" s="22"/>
      <c r="N15" s="22"/>
    </row>
    <row r="16" spans="1:20" ht="16.5" customHeight="1"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P16" s="16"/>
    </row>
    <row r="17" spans="11:14" ht="16.5" customHeight="1">
      <c r="K17" s="22"/>
      <c r="L17" s="22"/>
      <c r="M17" s="22"/>
      <c r="N17" s="22"/>
    </row>
    <row r="18" spans="11:14" ht="16.5" customHeight="1">
      <c r="K18" s="22"/>
      <c r="L18" s="22"/>
      <c r="M18" s="22"/>
      <c r="N18" s="22"/>
    </row>
    <row r="19" spans="11:14" ht="16.5" customHeight="1">
      <c r="K19" s="22"/>
      <c r="L19" s="22"/>
      <c r="M19" s="22"/>
      <c r="N19" s="22"/>
    </row>
    <row r="20" spans="11:14" ht="16.5" customHeight="1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6" type="noConversion"/>
  <printOptions horizontalCentered="1"/>
  <pageMargins left="0.7" right="0.7" top="0.75" bottom="0.75" header="0.3" footer="0.3"/>
  <pageSetup paperSize="9" scale="8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T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5546875" customWidth="1"/>
    <col min="2" max="17" width="8.5546875" customWidth="1"/>
  </cols>
  <sheetData>
    <row r="1" spans="1:20" s="17" customFormat="1" ht="30" customHeight="1">
      <c r="A1" s="101" t="s">
        <v>170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0" ht="16.5" customHeight="1">
      <c r="A2" s="92" t="s">
        <v>42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0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147</v>
      </c>
      <c r="L3" s="92"/>
      <c r="M3" s="92" t="s">
        <v>173</v>
      </c>
      <c r="N3" s="92"/>
      <c r="O3" s="92" t="s">
        <v>35</v>
      </c>
      <c r="P3" s="92"/>
      <c r="Q3" s="92"/>
    </row>
    <row r="4" spans="1:20" ht="27" customHeight="1">
      <c r="A4" s="48" t="s">
        <v>151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0" ht="30" customHeight="1">
      <c r="A5" s="38" t="s">
        <v>70</v>
      </c>
      <c r="B5" s="45">
        <v>591</v>
      </c>
      <c r="C5" s="45">
        <v>462</v>
      </c>
      <c r="D5" s="46">
        <f>C5/$Q5*100</f>
        <v>74.276527331189712</v>
      </c>
      <c r="E5" s="45">
        <v>43</v>
      </c>
      <c r="F5" s="46">
        <f>E5/$Q5*100</f>
        <v>6.9131832797427659</v>
      </c>
      <c r="G5" s="45">
        <v>41</v>
      </c>
      <c r="H5" s="46">
        <f>G5/$Q5*100</f>
        <v>6.5916398713826361</v>
      </c>
      <c r="I5" s="45">
        <v>47</v>
      </c>
      <c r="J5" s="46">
        <f>I5/$Q5*100</f>
        <v>7.5562700964630221</v>
      </c>
      <c r="K5" s="45">
        <v>9</v>
      </c>
      <c r="L5" s="46">
        <f>K5/$Q5*100</f>
        <v>1.4469453376205788</v>
      </c>
      <c r="M5" s="45">
        <v>20</v>
      </c>
      <c r="N5" s="46">
        <f>M5/$Q5*100</f>
        <v>3.215434083601286</v>
      </c>
      <c r="O5" s="45">
        <v>0</v>
      </c>
      <c r="P5" s="46">
        <f>O5/$Q5*100</f>
        <v>0</v>
      </c>
      <c r="Q5" s="45">
        <v>622</v>
      </c>
      <c r="T5" s="34"/>
    </row>
    <row r="6" spans="1:20" ht="30" customHeight="1">
      <c r="A6" s="38" t="s">
        <v>71</v>
      </c>
      <c r="B6" s="45">
        <v>36</v>
      </c>
      <c r="C6" s="45">
        <v>15</v>
      </c>
      <c r="D6" s="46">
        <f>C6/$Q6*100</f>
        <v>39.473684210526315</v>
      </c>
      <c r="E6" s="45">
        <v>4</v>
      </c>
      <c r="F6" s="46">
        <f>E6/$Q6*100</f>
        <v>10.526315789473683</v>
      </c>
      <c r="G6" s="45">
        <v>5</v>
      </c>
      <c r="H6" s="46">
        <f>G6/$Q6*100</f>
        <v>13.157894736842104</v>
      </c>
      <c r="I6" s="45">
        <v>11</v>
      </c>
      <c r="J6" s="46">
        <f>I6/$Q6*100</f>
        <v>28.947368421052634</v>
      </c>
      <c r="K6" s="45">
        <v>2</v>
      </c>
      <c r="L6" s="46">
        <f>K6/$Q6*100</f>
        <v>5.2631578947368416</v>
      </c>
      <c r="M6" s="45">
        <v>1</v>
      </c>
      <c r="N6" s="46">
        <f>M6/$Q6*100</f>
        <v>2.6315789473684208</v>
      </c>
      <c r="O6" s="45">
        <v>0</v>
      </c>
      <c r="P6" s="46">
        <f>O6/$Q6*100</f>
        <v>0</v>
      </c>
      <c r="Q6" s="45">
        <v>38</v>
      </c>
      <c r="T6" s="34"/>
    </row>
    <row r="7" spans="1:20" ht="30" customHeight="1">
      <c r="A7" s="38" t="s">
        <v>72</v>
      </c>
      <c r="B7" s="45">
        <v>290</v>
      </c>
      <c r="C7" s="45">
        <v>202</v>
      </c>
      <c r="D7" s="46">
        <f t="shared" ref="D7:D12" si="0">C7/$Q7*100</f>
        <v>63.924050632911388</v>
      </c>
      <c r="E7" s="45">
        <v>27</v>
      </c>
      <c r="F7" s="46">
        <f t="shared" ref="F7:F12" si="1">E7/$Q7*100</f>
        <v>8.5443037974683538</v>
      </c>
      <c r="G7" s="45">
        <v>49</v>
      </c>
      <c r="H7" s="46">
        <f t="shared" ref="H7:H12" si="2">G7/$Q7*100</f>
        <v>15.50632911392405</v>
      </c>
      <c r="I7" s="45">
        <v>29</v>
      </c>
      <c r="J7" s="46">
        <f t="shared" ref="J7:J12" si="3">I7/$Q7*100</f>
        <v>9.1772151898734187</v>
      </c>
      <c r="K7" s="45">
        <v>8</v>
      </c>
      <c r="L7" s="46">
        <f t="shared" ref="L7:L12" si="4">K7/$Q7*100</f>
        <v>2.5316455696202533</v>
      </c>
      <c r="M7" s="45">
        <v>0</v>
      </c>
      <c r="N7" s="46">
        <f t="shared" ref="N7:N12" si="5">M7/$Q7*100</f>
        <v>0</v>
      </c>
      <c r="O7" s="45">
        <v>1</v>
      </c>
      <c r="P7" s="46">
        <f t="shared" ref="P7:P12" si="6">O7/$Q7*100</f>
        <v>0.31645569620253167</v>
      </c>
      <c r="Q7" s="45">
        <v>316</v>
      </c>
      <c r="T7" s="34"/>
    </row>
    <row r="8" spans="1:20" ht="30" customHeight="1">
      <c r="A8" s="38" t="s">
        <v>78</v>
      </c>
      <c r="B8" s="45">
        <v>3697</v>
      </c>
      <c r="C8" s="45">
        <v>3517</v>
      </c>
      <c r="D8" s="46">
        <f t="shared" si="0"/>
        <v>63.244020859557637</v>
      </c>
      <c r="E8" s="45">
        <v>520</v>
      </c>
      <c r="F8" s="46">
        <f t="shared" si="1"/>
        <v>9.3508361805430678</v>
      </c>
      <c r="G8" s="45">
        <v>244</v>
      </c>
      <c r="H8" s="46">
        <f t="shared" si="2"/>
        <v>4.3877000539471318</v>
      </c>
      <c r="I8" s="45">
        <v>1043</v>
      </c>
      <c r="J8" s="46">
        <f t="shared" si="3"/>
        <v>18.755619492896962</v>
      </c>
      <c r="K8" s="45">
        <v>132</v>
      </c>
      <c r="L8" s="46">
        <f t="shared" si="4"/>
        <v>2.3736737996763173</v>
      </c>
      <c r="M8" s="45">
        <v>96</v>
      </c>
      <c r="N8" s="46">
        <f t="shared" si="5"/>
        <v>1.7263082179464126</v>
      </c>
      <c r="O8" s="45">
        <v>9</v>
      </c>
      <c r="P8" s="46">
        <f t="shared" si="6"/>
        <v>0.16184139543247616</v>
      </c>
      <c r="Q8" s="45">
        <v>5561</v>
      </c>
      <c r="T8" s="34"/>
    </row>
    <row r="9" spans="1:20" ht="30" customHeight="1">
      <c r="A9" s="38" t="s">
        <v>75</v>
      </c>
      <c r="B9" s="45">
        <v>393</v>
      </c>
      <c r="C9" s="45">
        <v>994</v>
      </c>
      <c r="D9" s="46">
        <f t="shared" si="0"/>
        <v>60.169491525423723</v>
      </c>
      <c r="E9" s="45">
        <v>29</v>
      </c>
      <c r="F9" s="46">
        <f t="shared" si="1"/>
        <v>1.7554479418886197</v>
      </c>
      <c r="G9" s="45">
        <v>160</v>
      </c>
      <c r="H9" s="46">
        <f t="shared" si="2"/>
        <v>9.6852300242130749</v>
      </c>
      <c r="I9" s="45">
        <v>394</v>
      </c>
      <c r="J9" s="46">
        <f t="shared" si="3"/>
        <v>23.849878934624698</v>
      </c>
      <c r="K9" s="45">
        <v>55</v>
      </c>
      <c r="L9" s="46">
        <f t="shared" si="4"/>
        <v>3.3292978208232444</v>
      </c>
      <c r="M9" s="45">
        <v>20</v>
      </c>
      <c r="N9" s="46">
        <f t="shared" si="5"/>
        <v>1.2106537530266344</v>
      </c>
      <c r="O9" s="45">
        <v>0</v>
      </c>
      <c r="P9" s="46">
        <f t="shared" si="6"/>
        <v>0</v>
      </c>
      <c r="Q9" s="45">
        <v>1652</v>
      </c>
      <c r="T9" s="34"/>
    </row>
    <row r="10" spans="1:20" ht="30" customHeight="1">
      <c r="A10" s="42" t="s">
        <v>76</v>
      </c>
      <c r="B10" s="45">
        <v>131</v>
      </c>
      <c r="C10" s="45">
        <v>61</v>
      </c>
      <c r="D10" s="46">
        <f t="shared" si="0"/>
        <v>33.701657458563538</v>
      </c>
      <c r="E10" s="45">
        <v>58</v>
      </c>
      <c r="F10" s="46">
        <f t="shared" si="1"/>
        <v>32.044198895027627</v>
      </c>
      <c r="G10" s="45">
        <v>6</v>
      </c>
      <c r="H10" s="46">
        <f t="shared" si="2"/>
        <v>3.3149171270718232</v>
      </c>
      <c r="I10" s="45">
        <v>47</v>
      </c>
      <c r="J10" s="46">
        <f t="shared" si="3"/>
        <v>25.966850828729282</v>
      </c>
      <c r="K10" s="45">
        <v>6</v>
      </c>
      <c r="L10" s="46">
        <f t="shared" si="4"/>
        <v>3.3149171270718232</v>
      </c>
      <c r="M10" s="45">
        <v>0</v>
      </c>
      <c r="N10" s="46">
        <f t="shared" si="5"/>
        <v>0</v>
      </c>
      <c r="O10" s="45">
        <v>3</v>
      </c>
      <c r="P10" s="46">
        <f t="shared" si="6"/>
        <v>1.6574585635359116</v>
      </c>
      <c r="Q10" s="45">
        <v>181</v>
      </c>
      <c r="T10" s="34"/>
    </row>
    <row r="11" spans="1:20" ht="30" customHeight="1">
      <c r="A11" s="42" t="s">
        <v>73</v>
      </c>
      <c r="B11" s="45">
        <v>68</v>
      </c>
      <c r="C11" s="45">
        <v>57</v>
      </c>
      <c r="D11" s="46">
        <f t="shared" si="0"/>
        <v>42.537313432835823</v>
      </c>
      <c r="E11" s="45">
        <v>7</v>
      </c>
      <c r="F11" s="46">
        <f t="shared" si="1"/>
        <v>5.2238805970149249</v>
      </c>
      <c r="G11" s="45">
        <v>12</v>
      </c>
      <c r="H11" s="46">
        <f t="shared" si="2"/>
        <v>8.9552238805970141</v>
      </c>
      <c r="I11" s="45">
        <v>42</v>
      </c>
      <c r="J11" s="46">
        <f t="shared" si="3"/>
        <v>31.343283582089555</v>
      </c>
      <c r="K11" s="45">
        <v>15</v>
      </c>
      <c r="L11" s="46">
        <f t="shared" si="4"/>
        <v>11.194029850746269</v>
      </c>
      <c r="M11" s="45">
        <v>1</v>
      </c>
      <c r="N11" s="46">
        <f t="shared" si="5"/>
        <v>0.74626865671641784</v>
      </c>
      <c r="O11" s="45">
        <v>0</v>
      </c>
      <c r="P11" s="46">
        <f t="shared" si="6"/>
        <v>0</v>
      </c>
      <c r="Q11" s="45">
        <v>134</v>
      </c>
      <c r="T11" s="34"/>
    </row>
    <row r="12" spans="1:20" ht="30" customHeight="1">
      <c r="A12" s="38" t="s">
        <v>74</v>
      </c>
      <c r="B12" s="45">
        <v>41</v>
      </c>
      <c r="C12" s="45">
        <v>25</v>
      </c>
      <c r="D12" s="46">
        <f t="shared" si="0"/>
        <v>46.296296296296298</v>
      </c>
      <c r="E12" s="45">
        <v>9</v>
      </c>
      <c r="F12" s="46">
        <f t="shared" si="1"/>
        <v>16.666666666666664</v>
      </c>
      <c r="G12" s="45">
        <v>5</v>
      </c>
      <c r="H12" s="46">
        <f t="shared" si="2"/>
        <v>9.2592592592592595</v>
      </c>
      <c r="I12" s="45">
        <v>9</v>
      </c>
      <c r="J12" s="46">
        <f t="shared" si="3"/>
        <v>16.666666666666664</v>
      </c>
      <c r="K12" s="45">
        <v>5</v>
      </c>
      <c r="L12" s="46">
        <f t="shared" si="4"/>
        <v>9.2592592592592595</v>
      </c>
      <c r="M12" s="45">
        <v>1</v>
      </c>
      <c r="N12" s="46">
        <f t="shared" si="5"/>
        <v>1.8518518518518516</v>
      </c>
      <c r="O12" s="45">
        <v>0</v>
      </c>
      <c r="P12" s="46">
        <f t="shared" si="6"/>
        <v>0</v>
      </c>
      <c r="Q12" s="45">
        <v>54</v>
      </c>
      <c r="T12" s="34"/>
    </row>
    <row r="13" spans="1:20" ht="16.5" customHeight="1">
      <c r="K13" s="16"/>
      <c r="L13" s="16"/>
      <c r="O13" s="16"/>
    </row>
    <row r="14" spans="1:20" ht="16.5" customHeight="1">
      <c r="K14" s="22"/>
      <c r="L14" s="22"/>
    </row>
    <row r="15" spans="1:20" ht="16.5" customHeight="1">
      <c r="K15" s="22"/>
      <c r="L15" s="22"/>
      <c r="M15" s="22"/>
      <c r="N15" s="22"/>
    </row>
    <row r="16" spans="1:20" ht="16.5" customHeight="1"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P16" s="16"/>
      <c r="Q16" s="16"/>
    </row>
    <row r="17" spans="11:14" ht="16.5" customHeight="1">
      <c r="K17" s="22"/>
      <c r="L17" s="22"/>
      <c r="M17" s="22"/>
      <c r="N17" s="22"/>
    </row>
    <row r="18" spans="11:14" ht="16.5" customHeight="1">
      <c r="K18" s="22"/>
      <c r="L18" s="22"/>
      <c r="M18" s="22"/>
      <c r="N18" s="22"/>
    </row>
    <row r="19" spans="11:14" ht="16.5" customHeight="1">
      <c r="K19" s="22"/>
      <c r="L19" s="22"/>
      <c r="M19" s="22"/>
      <c r="N19" s="22"/>
    </row>
    <row r="20" spans="11:14" ht="16.5" customHeight="1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6" type="noConversion"/>
  <printOptions horizontalCentered="1"/>
  <pageMargins left="0.7" right="0.7" top="0.75" bottom="0.75" header="0.3" footer="0.3"/>
  <pageSetup paperSize="9" scale="8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T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5546875" customWidth="1"/>
    <col min="2" max="17" width="8.5546875" customWidth="1"/>
    <col min="19" max="19" width="11.44140625" bestFit="1" customWidth="1"/>
  </cols>
  <sheetData>
    <row r="1" spans="1:20" s="17" customFormat="1" ht="30" customHeight="1">
      <c r="A1" s="101" t="s">
        <v>170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0" ht="16.5" customHeight="1">
      <c r="A2" s="92" t="s">
        <v>43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0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147</v>
      </c>
      <c r="L3" s="92"/>
      <c r="M3" s="92" t="s">
        <v>173</v>
      </c>
      <c r="N3" s="92"/>
      <c r="O3" s="92" t="s">
        <v>35</v>
      </c>
      <c r="P3" s="92"/>
      <c r="Q3" s="92"/>
    </row>
    <row r="4" spans="1:20" ht="27" customHeight="1">
      <c r="A4" s="48" t="s">
        <v>151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0" ht="30" customHeight="1">
      <c r="A5" s="38" t="s">
        <v>70</v>
      </c>
      <c r="B5" s="45">
        <v>365</v>
      </c>
      <c r="C5" s="45">
        <v>251</v>
      </c>
      <c r="D5" s="46">
        <f>C5/$Q5*100</f>
        <v>60.922330097087375</v>
      </c>
      <c r="E5" s="45">
        <v>30</v>
      </c>
      <c r="F5" s="46">
        <f>E5/$Q5*100</f>
        <v>7.2815533980582519</v>
      </c>
      <c r="G5" s="45">
        <v>46</v>
      </c>
      <c r="H5" s="46">
        <f>G5/$Q5*100</f>
        <v>11.165048543689322</v>
      </c>
      <c r="I5" s="45">
        <v>38</v>
      </c>
      <c r="J5" s="46">
        <f>I5/$Q5*100</f>
        <v>9.2233009708737868</v>
      </c>
      <c r="K5" s="45">
        <v>17</v>
      </c>
      <c r="L5" s="46">
        <f>K5/$Q5*100</f>
        <v>4.1262135922330101</v>
      </c>
      <c r="M5" s="45">
        <v>29</v>
      </c>
      <c r="N5" s="46">
        <f>M5/$Q5*100</f>
        <v>7.0388349514563107</v>
      </c>
      <c r="O5" s="45">
        <v>1</v>
      </c>
      <c r="P5" s="46">
        <f>O5/$Q5*100</f>
        <v>0.24271844660194172</v>
      </c>
      <c r="Q5" s="45">
        <v>412</v>
      </c>
      <c r="T5" s="34"/>
    </row>
    <row r="6" spans="1:20" ht="30" customHeight="1">
      <c r="A6" s="38" t="s">
        <v>71</v>
      </c>
      <c r="B6" s="45">
        <v>21</v>
      </c>
      <c r="C6" s="45">
        <v>11</v>
      </c>
      <c r="D6" s="46">
        <f>C6/$Q6*100</f>
        <v>44</v>
      </c>
      <c r="E6" s="45">
        <v>3</v>
      </c>
      <c r="F6" s="46">
        <f>E6/$Q6*100</f>
        <v>12</v>
      </c>
      <c r="G6" s="45">
        <v>0</v>
      </c>
      <c r="H6" s="46">
        <f>G6/$Q6*100</f>
        <v>0</v>
      </c>
      <c r="I6" s="45">
        <v>7</v>
      </c>
      <c r="J6" s="46">
        <f>I6/$Q6*100</f>
        <v>28.000000000000004</v>
      </c>
      <c r="K6" s="45">
        <v>3</v>
      </c>
      <c r="L6" s="46">
        <f>K6/$Q6*100</f>
        <v>12</v>
      </c>
      <c r="M6" s="45">
        <v>1</v>
      </c>
      <c r="N6" s="46">
        <f>M6/$Q6*100</f>
        <v>4</v>
      </c>
      <c r="O6" s="45">
        <v>0</v>
      </c>
      <c r="P6" s="46">
        <f>O6/$Q6*100</f>
        <v>0</v>
      </c>
      <c r="Q6" s="45">
        <v>25</v>
      </c>
      <c r="T6" s="34"/>
    </row>
    <row r="7" spans="1:20" ht="30" customHeight="1">
      <c r="A7" s="38" t="s">
        <v>72</v>
      </c>
      <c r="B7" s="45">
        <v>338</v>
      </c>
      <c r="C7" s="45">
        <v>215</v>
      </c>
      <c r="D7" s="46">
        <f t="shared" ref="D7:D11" si="0">C7/$Q7*100</f>
        <v>57.951482479784367</v>
      </c>
      <c r="E7" s="45">
        <v>55</v>
      </c>
      <c r="F7" s="46">
        <f t="shared" ref="F7:F11" si="1">E7/$Q7*100</f>
        <v>14.824797843665769</v>
      </c>
      <c r="G7" s="45">
        <v>32</v>
      </c>
      <c r="H7" s="46">
        <f t="shared" ref="H7:H11" si="2">G7/$Q7*100</f>
        <v>8.6253369272237208</v>
      </c>
      <c r="I7" s="45">
        <v>59</v>
      </c>
      <c r="J7" s="46">
        <f t="shared" ref="J7:J11" si="3">I7/$Q7*100</f>
        <v>15.902964959568733</v>
      </c>
      <c r="K7" s="45">
        <v>10</v>
      </c>
      <c r="L7" s="46">
        <f t="shared" ref="L7:L11" si="4">K7/$Q7*100</f>
        <v>2.6954177897574128</v>
      </c>
      <c r="M7" s="45">
        <v>0</v>
      </c>
      <c r="N7" s="46">
        <f t="shared" ref="N7:N11" si="5">M7/$Q7*100</f>
        <v>0</v>
      </c>
      <c r="O7" s="45">
        <v>0</v>
      </c>
      <c r="P7" s="46">
        <f t="shared" ref="P7:P11" si="6">O7/$Q7*100</f>
        <v>0</v>
      </c>
      <c r="Q7" s="45">
        <v>371</v>
      </c>
      <c r="T7" s="34"/>
    </row>
    <row r="8" spans="1:20" ht="30" customHeight="1">
      <c r="A8" s="38" t="s">
        <v>78</v>
      </c>
      <c r="B8" s="45">
        <v>4284</v>
      </c>
      <c r="C8" s="45">
        <v>3042</v>
      </c>
      <c r="D8" s="46">
        <f t="shared" si="0"/>
        <v>47.331569939318499</v>
      </c>
      <c r="E8" s="45">
        <v>1645</v>
      </c>
      <c r="F8" s="46">
        <f t="shared" si="1"/>
        <v>25.595145480006227</v>
      </c>
      <c r="G8" s="45">
        <v>181</v>
      </c>
      <c r="H8" s="46">
        <f t="shared" si="2"/>
        <v>2.8162439707484053</v>
      </c>
      <c r="I8" s="45">
        <v>1128</v>
      </c>
      <c r="J8" s="46">
        <f t="shared" si="3"/>
        <v>17.550956900575695</v>
      </c>
      <c r="K8" s="45">
        <v>248</v>
      </c>
      <c r="L8" s="46">
        <f t="shared" si="4"/>
        <v>3.8587210206939475</v>
      </c>
      <c r="M8" s="45">
        <v>157</v>
      </c>
      <c r="N8" s="46">
        <f t="shared" si="5"/>
        <v>2.4428193558425395</v>
      </c>
      <c r="O8" s="45">
        <v>26</v>
      </c>
      <c r="P8" s="46">
        <f t="shared" si="6"/>
        <v>0.40454333281468807</v>
      </c>
      <c r="Q8" s="45">
        <v>6427</v>
      </c>
      <c r="T8" s="34"/>
    </row>
    <row r="9" spans="1:20" ht="30" customHeight="1">
      <c r="A9" s="38" t="s">
        <v>75</v>
      </c>
      <c r="B9" s="45">
        <v>452</v>
      </c>
      <c r="C9" s="45">
        <v>707</v>
      </c>
      <c r="D9" s="46">
        <f t="shared" si="0"/>
        <v>55.713159968479118</v>
      </c>
      <c r="E9" s="45">
        <v>57</v>
      </c>
      <c r="F9" s="46">
        <f t="shared" si="1"/>
        <v>4.4917257683215128</v>
      </c>
      <c r="G9" s="45">
        <v>59</v>
      </c>
      <c r="H9" s="46">
        <f t="shared" si="2"/>
        <v>4.6493301812450749</v>
      </c>
      <c r="I9" s="45">
        <v>351</v>
      </c>
      <c r="J9" s="46">
        <f t="shared" si="3"/>
        <v>27.659574468085108</v>
      </c>
      <c r="K9" s="45">
        <v>89</v>
      </c>
      <c r="L9" s="46">
        <f t="shared" si="4"/>
        <v>7.0133963750985036</v>
      </c>
      <c r="M9" s="45">
        <v>3</v>
      </c>
      <c r="N9" s="46">
        <f t="shared" si="5"/>
        <v>0.2364066193853428</v>
      </c>
      <c r="O9" s="45">
        <v>3</v>
      </c>
      <c r="P9" s="46">
        <f t="shared" si="6"/>
        <v>0.2364066193853428</v>
      </c>
      <c r="Q9" s="45">
        <v>1269</v>
      </c>
      <c r="T9" s="34"/>
    </row>
    <row r="10" spans="1:20" ht="30" customHeight="1">
      <c r="A10" s="42" t="s">
        <v>76</v>
      </c>
      <c r="B10" s="45">
        <v>128</v>
      </c>
      <c r="C10" s="45">
        <v>60</v>
      </c>
      <c r="D10" s="46">
        <f t="shared" si="0"/>
        <v>28.985507246376812</v>
      </c>
      <c r="E10" s="45">
        <v>74</v>
      </c>
      <c r="F10" s="46">
        <f t="shared" si="1"/>
        <v>35.748792270531396</v>
      </c>
      <c r="G10" s="45">
        <v>12</v>
      </c>
      <c r="H10" s="46">
        <f t="shared" si="2"/>
        <v>5.7971014492753623</v>
      </c>
      <c r="I10" s="45">
        <v>50</v>
      </c>
      <c r="J10" s="46">
        <f t="shared" si="3"/>
        <v>24.154589371980677</v>
      </c>
      <c r="K10" s="45">
        <v>9</v>
      </c>
      <c r="L10" s="46">
        <f t="shared" si="4"/>
        <v>4.3478260869565215</v>
      </c>
      <c r="M10" s="45">
        <v>2</v>
      </c>
      <c r="N10" s="46">
        <f t="shared" si="5"/>
        <v>0.96618357487922701</v>
      </c>
      <c r="O10" s="45">
        <v>0</v>
      </c>
      <c r="P10" s="46">
        <f t="shared" si="6"/>
        <v>0</v>
      </c>
      <c r="Q10" s="45">
        <v>207</v>
      </c>
      <c r="T10" s="34"/>
    </row>
    <row r="11" spans="1:20" ht="30" customHeight="1">
      <c r="A11" s="42" t="s">
        <v>73</v>
      </c>
      <c r="B11" s="45">
        <v>91</v>
      </c>
      <c r="C11" s="45">
        <v>73</v>
      </c>
      <c r="D11" s="46">
        <f t="shared" si="0"/>
        <v>35.096153846153847</v>
      </c>
      <c r="E11" s="45">
        <v>30</v>
      </c>
      <c r="F11" s="46">
        <f t="shared" si="1"/>
        <v>14.423076923076922</v>
      </c>
      <c r="G11" s="45">
        <v>31</v>
      </c>
      <c r="H11" s="46">
        <f t="shared" si="2"/>
        <v>14.903846153846153</v>
      </c>
      <c r="I11" s="45">
        <v>16</v>
      </c>
      <c r="J11" s="46">
        <f t="shared" si="3"/>
        <v>7.6923076923076925</v>
      </c>
      <c r="K11" s="45">
        <v>57</v>
      </c>
      <c r="L11" s="46">
        <f t="shared" si="4"/>
        <v>27.403846153846157</v>
      </c>
      <c r="M11" s="45">
        <v>1</v>
      </c>
      <c r="N11" s="46">
        <f t="shared" si="5"/>
        <v>0.48076923076923078</v>
      </c>
      <c r="O11" s="45">
        <v>0</v>
      </c>
      <c r="P11" s="46">
        <f t="shared" si="6"/>
        <v>0</v>
      </c>
      <c r="Q11" s="45">
        <v>208</v>
      </c>
      <c r="T11" s="34"/>
    </row>
    <row r="12" spans="1:20" ht="30" customHeight="1">
      <c r="A12" s="38" t="s">
        <v>74</v>
      </c>
      <c r="B12" s="45">
        <v>0</v>
      </c>
      <c r="C12" s="45">
        <v>0</v>
      </c>
      <c r="D12" s="46">
        <v>0</v>
      </c>
      <c r="E12" s="45">
        <v>0</v>
      </c>
      <c r="F12" s="46">
        <v>0</v>
      </c>
      <c r="G12" s="45">
        <v>0</v>
      </c>
      <c r="H12" s="46">
        <v>0</v>
      </c>
      <c r="I12" s="45">
        <v>0</v>
      </c>
      <c r="J12" s="46">
        <v>0</v>
      </c>
      <c r="K12" s="45">
        <v>0</v>
      </c>
      <c r="L12" s="46">
        <v>0</v>
      </c>
      <c r="M12" s="45">
        <v>0</v>
      </c>
      <c r="N12" s="46">
        <v>0</v>
      </c>
      <c r="O12" s="45">
        <v>0</v>
      </c>
      <c r="P12" s="46">
        <v>0</v>
      </c>
      <c r="Q12" s="45">
        <v>0</v>
      </c>
      <c r="T12" s="34"/>
    </row>
    <row r="13" spans="1:20" ht="16.5" customHeight="1">
      <c r="K13" s="16"/>
      <c r="O13" s="16"/>
    </row>
    <row r="14" spans="1:20" ht="16.5" customHeight="1">
      <c r="K14" s="22"/>
      <c r="L14" s="22"/>
    </row>
    <row r="15" spans="1:20" ht="16.5" customHeight="1">
      <c r="K15" s="22"/>
      <c r="L15" s="22"/>
      <c r="M15" s="22"/>
      <c r="N15" s="22"/>
    </row>
    <row r="16" spans="1:20" ht="16.5" customHeight="1"/>
    <row r="17" spans="11:14" ht="16.5" customHeight="1"/>
    <row r="18" spans="11:14" ht="16.5" customHeight="1"/>
    <row r="19" spans="11:14" ht="16.5" customHeight="1"/>
    <row r="20" spans="11:14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G3:H3"/>
    <mergeCell ref="I3:J3"/>
    <mergeCell ref="O3:P3"/>
    <mergeCell ref="Q2:Q4"/>
    <mergeCell ref="C2:P2"/>
    <mergeCell ref="K3:L3"/>
    <mergeCell ref="B2:B4"/>
    <mergeCell ref="C3:D3"/>
    <mergeCell ref="E3:F3"/>
    <mergeCell ref="M3:N3"/>
  </mergeCells>
  <phoneticPr fontId="6" type="noConversion"/>
  <printOptions horizontalCentered="1"/>
  <pageMargins left="0.7" right="0.7" top="0.75" bottom="0.75" header="0.3" footer="0.3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T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5546875" customWidth="1"/>
    <col min="2" max="17" width="8.5546875" customWidth="1"/>
    <col min="18" max="18" width="11.44140625" bestFit="1" customWidth="1"/>
  </cols>
  <sheetData>
    <row r="1" spans="1:20" s="17" customFormat="1" ht="30" customHeight="1">
      <c r="A1" s="101" t="s">
        <v>170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0" ht="16.5" customHeight="1">
      <c r="A2" s="92" t="s">
        <v>44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0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147</v>
      </c>
      <c r="L3" s="92"/>
      <c r="M3" s="92" t="s">
        <v>173</v>
      </c>
      <c r="N3" s="92"/>
      <c r="O3" s="92" t="s">
        <v>35</v>
      </c>
      <c r="P3" s="92"/>
      <c r="Q3" s="92"/>
    </row>
    <row r="4" spans="1:20" ht="27" customHeight="1">
      <c r="A4" s="48" t="s">
        <v>151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0" ht="30" customHeight="1">
      <c r="A5" s="38" t="s">
        <v>70</v>
      </c>
      <c r="B5" s="45">
        <v>676</v>
      </c>
      <c r="C5" s="45">
        <v>511</v>
      </c>
      <c r="D5" s="46">
        <f>C5/$Q5*100</f>
        <v>65.095541401273877</v>
      </c>
      <c r="E5" s="45">
        <v>41</v>
      </c>
      <c r="F5" s="46">
        <f>E5/$Q5*100</f>
        <v>5.2229299363057331</v>
      </c>
      <c r="G5" s="45">
        <v>45</v>
      </c>
      <c r="H5" s="46">
        <f>G5/$Q5*100</f>
        <v>5.7324840764331215</v>
      </c>
      <c r="I5" s="45">
        <v>127</v>
      </c>
      <c r="J5" s="46">
        <f>I5/$Q5*100</f>
        <v>16.178343949044585</v>
      </c>
      <c r="K5" s="45">
        <v>24</v>
      </c>
      <c r="L5" s="46">
        <f>K5/$Q5*100</f>
        <v>3.0573248407643314</v>
      </c>
      <c r="M5" s="45">
        <v>32</v>
      </c>
      <c r="N5" s="46">
        <f>M5/$Q5*100</f>
        <v>4.0764331210191083</v>
      </c>
      <c r="O5" s="45">
        <v>5</v>
      </c>
      <c r="P5" s="46">
        <f>O5/$Q5*100</f>
        <v>0.63694267515923575</v>
      </c>
      <c r="Q5" s="45">
        <v>785</v>
      </c>
      <c r="T5" s="34"/>
    </row>
    <row r="6" spans="1:20" ht="30" customHeight="1">
      <c r="A6" s="38" t="s">
        <v>71</v>
      </c>
      <c r="B6" s="45">
        <v>111</v>
      </c>
      <c r="C6" s="45">
        <v>32</v>
      </c>
      <c r="D6" s="46">
        <f>C6/$Q6*100</f>
        <v>25.396825396825395</v>
      </c>
      <c r="E6" s="45">
        <v>31</v>
      </c>
      <c r="F6" s="46">
        <f>E6/$Q6*100</f>
        <v>24.603174603174601</v>
      </c>
      <c r="G6" s="45">
        <v>1</v>
      </c>
      <c r="H6" s="46">
        <f>G6/$Q6*100</f>
        <v>0.79365079365079361</v>
      </c>
      <c r="I6" s="45">
        <v>31</v>
      </c>
      <c r="J6" s="46">
        <f>I6/$Q6*100</f>
        <v>24.603174603174601</v>
      </c>
      <c r="K6" s="45">
        <v>11</v>
      </c>
      <c r="L6" s="46">
        <f>K6/$Q6*100</f>
        <v>8.7301587301587293</v>
      </c>
      <c r="M6" s="45">
        <v>18</v>
      </c>
      <c r="N6" s="46">
        <f>M6/$Q6*100</f>
        <v>14.285714285714285</v>
      </c>
      <c r="O6" s="45">
        <v>2</v>
      </c>
      <c r="P6" s="46">
        <f>O6/$Q6*100</f>
        <v>1.5873015873015872</v>
      </c>
      <c r="Q6" s="45">
        <v>126</v>
      </c>
      <c r="T6" s="34"/>
    </row>
    <row r="7" spans="1:20" ht="30" customHeight="1">
      <c r="A7" s="38" t="s">
        <v>72</v>
      </c>
      <c r="B7" s="45">
        <v>360</v>
      </c>
      <c r="C7" s="45">
        <v>205</v>
      </c>
      <c r="D7" s="46">
        <f t="shared" ref="D7:D12" si="0">C7/$Q7*100</f>
        <v>55.405405405405403</v>
      </c>
      <c r="E7" s="45">
        <v>40</v>
      </c>
      <c r="F7" s="46">
        <f t="shared" ref="F7:F12" si="1">E7/$Q7*100</f>
        <v>10.810810810810811</v>
      </c>
      <c r="G7" s="45">
        <v>70</v>
      </c>
      <c r="H7" s="46">
        <f t="shared" ref="H7:H12" si="2">G7/$Q7*100</f>
        <v>18.918918918918919</v>
      </c>
      <c r="I7" s="45">
        <v>47</v>
      </c>
      <c r="J7" s="46">
        <f t="shared" ref="J7:J12" si="3">I7/$Q7*100</f>
        <v>12.702702702702704</v>
      </c>
      <c r="K7" s="45">
        <v>5</v>
      </c>
      <c r="L7" s="46">
        <f t="shared" ref="L7:L12" si="4">K7/$Q7*100</f>
        <v>1.3513513513513513</v>
      </c>
      <c r="M7" s="45">
        <v>0</v>
      </c>
      <c r="N7" s="46">
        <f t="shared" ref="N7:N12" si="5">M7/$Q7*100</f>
        <v>0</v>
      </c>
      <c r="O7" s="45">
        <v>3</v>
      </c>
      <c r="P7" s="46">
        <f t="shared" ref="P7:P12" si="6">O7/$Q7*100</f>
        <v>0.81081081081081086</v>
      </c>
      <c r="Q7" s="45">
        <v>370</v>
      </c>
      <c r="T7" s="34"/>
    </row>
    <row r="8" spans="1:20" ht="30" customHeight="1">
      <c r="A8" s="38" t="s">
        <v>78</v>
      </c>
      <c r="B8" s="45">
        <v>6791</v>
      </c>
      <c r="C8" s="45">
        <v>6706</v>
      </c>
      <c r="D8" s="46">
        <f t="shared" si="0"/>
        <v>59.135802469135804</v>
      </c>
      <c r="E8" s="45">
        <v>1154</v>
      </c>
      <c r="F8" s="46">
        <f t="shared" si="1"/>
        <v>10.176366843033509</v>
      </c>
      <c r="G8" s="45">
        <v>189</v>
      </c>
      <c r="H8" s="46">
        <f t="shared" si="2"/>
        <v>1.6666666666666667</v>
      </c>
      <c r="I8" s="45">
        <v>1957</v>
      </c>
      <c r="J8" s="46">
        <f t="shared" si="3"/>
        <v>17.257495590828924</v>
      </c>
      <c r="K8" s="45">
        <v>1005</v>
      </c>
      <c r="L8" s="46">
        <f t="shared" si="4"/>
        <v>8.8624338624338623</v>
      </c>
      <c r="M8" s="45">
        <v>263</v>
      </c>
      <c r="N8" s="46">
        <f t="shared" si="5"/>
        <v>2.3192239858906527</v>
      </c>
      <c r="O8" s="45">
        <v>66</v>
      </c>
      <c r="P8" s="46">
        <f t="shared" si="6"/>
        <v>0.58201058201058198</v>
      </c>
      <c r="Q8" s="45">
        <v>11340</v>
      </c>
      <c r="T8" s="34"/>
    </row>
    <row r="9" spans="1:20" ht="30" customHeight="1">
      <c r="A9" s="38" t="s">
        <v>75</v>
      </c>
      <c r="B9" s="45">
        <v>600</v>
      </c>
      <c r="C9" s="45">
        <v>1361</v>
      </c>
      <c r="D9" s="46">
        <f t="shared" si="0"/>
        <v>40.457788347205707</v>
      </c>
      <c r="E9" s="45">
        <v>144</v>
      </c>
      <c r="F9" s="46">
        <f t="shared" si="1"/>
        <v>4.2806183115338881</v>
      </c>
      <c r="G9" s="45">
        <v>93</v>
      </c>
      <c r="H9" s="46">
        <f t="shared" si="2"/>
        <v>2.7645659928656361</v>
      </c>
      <c r="I9" s="45">
        <v>941</v>
      </c>
      <c r="J9" s="46">
        <f t="shared" si="3"/>
        <v>27.972651605231867</v>
      </c>
      <c r="K9" s="45">
        <v>798</v>
      </c>
      <c r="L9" s="46">
        <f t="shared" si="4"/>
        <v>23.721759809750299</v>
      </c>
      <c r="M9" s="45">
        <v>21</v>
      </c>
      <c r="N9" s="46">
        <f t="shared" si="5"/>
        <v>0.62425683709869206</v>
      </c>
      <c r="O9" s="45">
        <v>6</v>
      </c>
      <c r="P9" s="46">
        <f t="shared" si="6"/>
        <v>0.178359096313912</v>
      </c>
      <c r="Q9" s="45">
        <v>3364</v>
      </c>
      <c r="T9" s="34"/>
    </row>
    <row r="10" spans="1:20" ht="30" customHeight="1">
      <c r="A10" s="42" t="s">
        <v>76</v>
      </c>
      <c r="B10" s="45">
        <v>289</v>
      </c>
      <c r="C10" s="45">
        <v>167</v>
      </c>
      <c r="D10" s="46">
        <f t="shared" si="0"/>
        <v>43.717277486910994</v>
      </c>
      <c r="E10" s="45">
        <v>86</v>
      </c>
      <c r="F10" s="46">
        <f t="shared" si="1"/>
        <v>22.513089005235599</v>
      </c>
      <c r="G10" s="45">
        <v>10</v>
      </c>
      <c r="H10" s="46">
        <f t="shared" si="2"/>
        <v>2.6178010471204187</v>
      </c>
      <c r="I10" s="45">
        <v>79</v>
      </c>
      <c r="J10" s="46">
        <f t="shared" si="3"/>
        <v>20.680628272251308</v>
      </c>
      <c r="K10" s="45">
        <v>24</v>
      </c>
      <c r="L10" s="46">
        <f t="shared" si="4"/>
        <v>6.2827225130890048</v>
      </c>
      <c r="M10" s="45">
        <v>7</v>
      </c>
      <c r="N10" s="46">
        <f t="shared" si="5"/>
        <v>1.832460732984293</v>
      </c>
      <c r="O10" s="45">
        <v>9</v>
      </c>
      <c r="P10" s="46">
        <f t="shared" si="6"/>
        <v>2.3560209424083771</v>
      </c>
      <c r="Q10" s="45">
        <v>382</v>
      </c>
      <c r="T10" s="34"/>
    </row>
    <row r="11" spans="1:20" ht="30" customHeight="1">
      <c r="A11" s="42" t="s">
        <v>73</v>
      </c>
      <c r="B11" s="45">
        <v>163</v>
      </c>
      <c r="C11" s="45">
        <v>404</v>
      </c>
      <c r="D11" s="46">
        <f t="shared" si="0"/>
        <v>61.119515885022693</v>
      </c>
      <c r="E11" s="45">
        <v>51</v>
      </c>
      <c r="F11" s="46">
        <f t="shared" si="1"/>
        <v>7.7155824508320734</v>
      </c>
      <c r="G11" s="45">
        <v>12</v>
      </c>
      <c r="H11" s="46">
        <f t="shared" si="2"/>
        <v>1.8154311649016641</v>
      </c>
      <c r="I11" s="45">
        <v>163</v>
      </c>
      <c r="J11" s="46">
        <f t="shared" si="3"/>
        <v>24.659606656580937</v>
      </c>
      <c r="K11" s="45">
        <v>24</v>
      </c>
      <c r="L11" s="46">
        <f t="shared" si="4"/>
        <v>3.6308623298033282</v>
      </c>
      <c r="M11" s="45">
        <v>7</v>
      </c>
      <c r="N11" s="46">
        <f t="shared" si="5"/>
        <v>1.059001512859304</v>
      </c>
      <c r="O11" s="45">
        <v>0</v>
      </c>
      <c r="P11" s="46">
        <f t="shared" si="6"/>
        <v>0</v>
      </c>
      <c r="Q11" s="45">
        <v>661</v>
      </c>
      <c r="T11" s="34"/>
    </row>
    <row r="12" spans="1:20" ht="30" customHeight="1">
      <c r="A12" s="38" t="s">
        <v>74</v>
      </c>
      <c r="B12" s="45">
        <v>10</v>
      </c>
      <c r="C12" s="45">
        <v>8</v>
      </c>
      <c r="D12" s="46">
        <f t="shared" si="0"/>
        <v>57.142857142857139</v>
      </c>
      <c r="E12" s="45">
        <v>2</v>
      </c>
      <c r="F12" s="46">
        <f t="shared" si="1"/>
        <v>14.285714285714285</v>
      </c>
      <c r="G12" s="45">
        <v>3</v>
      </c>
      <c r="H12" s="46">
        <f t="shared" si="2"/>
        <v>21.428571428571427</v>
      </c>
      <c r="I12" s="45">
        <v>1</v>
      </c>
      <c r="J12" s="46">
        <f t="shared" si="3"/>
        <v>7.1428571428571423</v>
      </c>
      <c r="K12" s="45">
        <v>0</v>
      </c>
      <c r="L12" s="46">
        <f t="shared" si="4"/>
        <v>0</v>
      </c>
      <c r="M12" s="45">
        <v>0</v>
      </c>
      <c r="N12" s="46">
        <f t="shared" si="5"/>
        <v>0</v>
      </c>
      <c r="O12" s="45">
        <v>0</v>
      </c>
      <c r="P12" s="46">
        <f t="shared" si="6"/>
        <v>0</v>
      </c>
      <c r="Q12" s="45">
        <v>14</v>
      </c>
      <c r="T12" s="34"/>
    </row>
    <row r="13" spans="1:20" ht="16.5" customHeight="1">
      <c r="K13" s="16"/>
      <c r="O13" s="16"/>
    </row>
    <row r="14" spans="1:20" ht="16.5" customHeight="1">
      <c r="K14" s="22"/>
      <c r="L14" s="22"/>
      <c r="O14" s="16"/>
    </row>
    <row r="15" spans="1:20" ht="16.5" customHeight="1">
      <c r="K15" s="22"/>
      <c r="L15" s="22"/>
      <c r="M15" s="22"/>
      <c r="N15" s="22"/>
    </row>
    <row r="16" spans="1:20" ht="16.5" customHeight="1"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P16" s="16"/>
      <c r="Q16" s="16"/>
    </row>
    <row r="17" spans="11:14" ht="16.5" customHeight="1">
      <c r="K17" s="22"/>
      <c r="L17" s="22"/>
      <c r="M17" s="22"/>
      <c r="N17" s="22"/>
    </row>
    <row r="18" spans="11:14" ht="16.5" customHeight="1">
      <c r="K18" s="22"/>
      <c r="L18" s="22"/>
      <c r="M18" s="22"/>
      <c r="N18" s="22"/>
    </row>
    <row r="19" spans="11:14" ht="16.5" customHeight="1">
      <c r="K19" s="22"/>
      <c r="L19" s="22"/>
      <c r="M19" s="22"/>
      <c r="N19" s="22"/>
    </row>
    <row r="20" spans="11:14" ht="16.5" customHeight="1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6" type="noConversion"/>
  <printOptions horizontalCentered="1"/>
  <pageMargins left="0.7" right="0.7" top="0.75" bottom="0.75" header="0.3" footer="0.3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Y14"/>
  <sheetViews>
    <sheetView showGridLines="0" zoomScale="76" zoomScaleNormal="76" zoomScaleSheetLayoutView="100" workbookViewId="0">
      <selection sqref="A1:M1"/>
    </sheetView>
  </sheetViews>
  <sheetFormatPr defaultRowHeight="13.2"/>
  <cols>
    <col min="1" max="1" width="16" customWidth="1"/>
    <col min="2" max="6" width="9.5546875" customWidth="1"/>
    <col min="7" max="7" width="11.5546875" customWidth="1"/>
    <col min="8" max="8" width="10.5546875" customWidth="1"/>
    <col min="9" max="13" width="9.5546875" customWidth="1"/>
  </cols>
  <sheetData>
    <row r="1" spans="1:25" ht="30" customHeight="1">
      <c r="A1" s="101" t="s">
        <v>171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</row>
    <row r="2" spans="1:25" ht="20.100000000000001" customHeight="1">
      <c r="A2" s="92" t="s">
        <v>139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25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  <c r="L3" s="92"/>
      <c r="M3" s="92"/>
    </row>
    <row r="4" spans="1:25" ht="16.5" customHeight="1">
      <c r="A4" s="92"/>
      <c r="B4" s="103" t="s">
        <v>16</v>
      </c>
      <c r="C4" s="103" t="s">
        <v>154</v>
      </c>
      <c r="D4" s="103" t="s">
        <v>46</v>
      </c>
      <c r="E4" s="103"/>
      <c r="F4" s="103" t="s">
        <v>85</v>
      </c>
      <c r="G4" s="103" t="s">
        <v>47</v>
      </c>
      <c r="H4" s="103"/>
      <c r="I4" s="103" t="s">
        <v>84</v>
      </c>
      <c r="J4" s="103"/>
      <c r="K4" s="103"/>
      <c r="L4" s="103"/>
      <c r="M4" s="103" t="s">
        <v>80</v>
      </c>
    </row>
    <row r="5" spans="1:25" ht="81.75" customHeight="1">
      <c r="A5" s="92"/>
      <c r="B5" s="103"/>
      <c r="C5" s="103"/>
      <c r="D5" s="44" t="s">
        <v>126</v>
      </c>
      <c r="E5" s="44" t="s">
        <v>127</v>
      </c>
      <c r="F5" s="103"/>
      <c r="G5" s="44" t="s">
        <v>48</v>
      </c>
      <c r="H5" s="44" t="s">
        <v>83</v>
      </c>
      <c r="I5" s="44" t="s">
        <v>81</v>
      </c>
      <c r="J5" s="44" t="s">
        <v>82</v>
      </c>
      <c r="K5" s="44" t="s">
        <v>49</v>
      </c>
      <c r="L5" s="44" t="s">
        <v>79</v>
      </c>
      <c r="M5" s="103"/>
    </row>
    <row r="6" spans="1:25" ht="20.100000000000001" customHeight="1">
      <c r="A6" s="43" t="s">
        <v>4</v>
      </c>
      <c r="B6" s="45">
        <v>1459</v>
      </c>
      <c r="C6" s="45">
        <v>1623</v>
      </c>
      <c r="D6" s="45">
        <v>40</v>
      </c>
      <c r="E6" s="45">
        <v>3</v>
      </c>
      <c r="F6" s="45">
        <v>357</v>
      </c>
      <c r="G6" s="45">
        <v>1040</v>
      </c>
      <c r="H6" s="45">
        <v>175</v>
      </c>
      <c r="I6" s="45">
        <v>0</v>
      </c>
      <c r="J6" s="45">
        <v>0</v>
      </c>
      <c r="K6" s="45">
        <v>8</v>
      </c>
      <c r="L6" s="45">
        <v>0</v>
      </c>
      <c r="M6" s="45">
        <v>0</v>
      </c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</row>
    <row r="7" spans="1:25" ht="20.100000000000001" customHeight="1">
      <c r="A7" s="43" t="s">
        <v>5</v>
      </c>
      <c r="B7" s="45">
        <v>640</v>
      </c>
      <c r="C7" s="45">
        <v>687</v>
      </c>
      <c r="D7" s="45">
        <v>1</v>
      </c>
      <c r="E7" s="45">
        <v>4</v>
      </c>
      <c r="F7" s="45">
        <v>365</v>
      </c>
      <c r="G7" s="45">
        <v>284</v>
      </c>
      <c r="H7" s="45">
        <v>33</v>
      </c>
      <c r="I7" s="45">
        <v>0</v>
      </c>
      <c r="J7" s="45">
        <v>0</v>
      </c>
      <c r="K7" s="45">
        <v>0</v>
      </c>
      <c r="L7" s="45">
        <v>0</v>
      </c>
      <c r="M7" s="45">
        <v>0</v>
      </c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</row>
    <row r="8" spans="1:25" ht="20.100000000000001" customHeight="1">
      <c r="A8" s="43" t="s">
        <v>6</v>
      </c>
      <c r="B8" s="45">
        <v>346</v>
      </c>
      <c r="C8" s="45">
        <v>421</v>
      </c>
      <c r="D8" s="45">
        <v>15</v>
      </c>
      <c r="E8" s="45">
        <v>2</v>
      </c>
      <c r="F8" s="45">
        <v>200</v>
      </c>
      <c r="G8" s="45">
        <v>191</v>
      </c>
      <c r="H8" s="45">
        <v>12</v>
      </c>
      <c r="I8" s="45">
        <v>0</v>
      </c>
      <c r="J8" s="45">
        <v>0</v>
      </c>
      <c r="K8" s="45">
        <v>0</v>
      </c>
      <c r="L8" s="45">
        <v>0</v>
      </c>
      <c r="M8" s="45">
        <v>0</v>
      </c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</row>
    <row r="9" spans="1:25" ht="20.100000000000001" customHeight="1">
      <c r="A9" s="43" t="s">
        <v>7</v>
      </c>
      <c r="B9" s="45">
        <v>548</v>
      </c>
      <c r="C9" s="45">
        <v>586</v>
      </c>
      <c r="D9" s="45">
        <v>5</v>
      </c>
      <c r="E9" s="45">
        <v>2</v>
      </c>
      <c r="F9" s="45">
        <v>282</v>
      </c>
      <c r="G9" s="45">
        <v>264</v>
      </c>
      <c r="H9" s="45">
        <v>32</v>
      </c>
      <c r="I9" s="45">
        <v>0</v>
      </c>
      <c r="J9" s="45">
        <v>0</v>
      </c>
      <c r="K9" s="45">
        <v>0</v>
      </c>
      <c r="L9" s="45">
        <v>0</v>
      </c>
      <c r="M9" s="45">
        <v>0</v>
      </c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</row>
    <row r="10" spans="1:25" ht="20.100000000000001" customHeight="1">
      <c r="A10" s="43" t="s">
        <v>8</v>
      </c>
      <c r="B10" s="45">
        <v>869</v>
      </c>
      <c r="C10" s="45">
        <v>1052</v>
      </c>
      <c r="D10" s="45">
        <v>3</v>
      </c>
      <c r="E10" s="45">
        <v>1</v>
      </c>
      <c r="F10" s="45">
        <v>295</v>
      </c>
      <c r="G10" s="45">
        <v>714</v>
      </c>
      <c r="H10" s="45">
        <v>38</v>
      </c>
      <c r="I10" s="45">
        <v>1</v>
      </c>
      <c r="J10" s="45">
        <v>0</v>
      </c>
      <c r="K10" s="45">
        <v>0</v>
      </c>
      <c r="L10" s="45">
        <v>0</v>
      </c>
      <c r="M10" s="45">
        <v>0</v>
      </c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5" ht="20.100000000000001" customHeight="1">
      <c r="A11" s="43" t="s">
        <v>9</v>
      </c>
      <c r="B11" s="45">
        <v>591</v>
      </c>
      <c r="C11" s="45">
        <v>622</v>
      </c>
      <c r="D11" s="45">
        <v>3</v>
      </c>
      <c r="E11" s="45">
        <v>0</v>
      </c>
      <c r="F11" s="45">
        <v>303</v>
      </c>
      <c r="G11" s="45">
        <v>296</v>
      </c>
      <c r="H11" s="45">
        <v>20</v>
      </c>
      <c r="I11" s="45">
        <v>0</v>
      </c>
      <c r="J11" s="45">
        <v>0</v>
      </c>
      <c r="K11" s="45">
        <v>0</v>
      </c>
      <c r="L11" s="45">
        <v>0</v>
      </c>
      <c r="M11" s="45">
        <v>0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ht="20.100000000000001" customHeight="1">
      <c r="A12" s="43" t="s">
        <v>1</v>
      </c>
      <c r="B12" s="45">
        <v>365</v>
      </c>
      <c r="C12" s="45">
        <v>412</v>
      </c>
      <c r="D12" s="45">
        <v>9</v>
      </c>
      <c r="E12" s="45">
        <v>1</v>
      </c>
      <c r="F12" s="45">
        <v>111</v>
      </c>
      <c r="G12" s="45">
        <v>266</v>
      </c>
      <c r="H12" s="45">
        <v>23</v>
      </c>
      <c r="I12" s="45">
        <v>1</v>
      </c>
      <c r="J12" s="45">
        <v>0</v>
      </c>
      <c r="K12" s="45">
        <v>1</v>
      </c>
      <c r="L12" s="45">
        <v>0</v>
      </c>
      <c r="M12" s="45">
        <v>0</v>
      </c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</row>
    <row r="13" spans="1:25" ht="20.100000000000001" customHeight="1">
      <c r="A13" s="43" t="s">
        <v>2</v>
      </c>
      <c r="B13" s="45">
        <v>676</v>
      </c>
      <c r="C13" s="45">
        <v>785</v>
      </c>
      <c r="D13" s="45">
        <v>2</v>
      </c>
      <c r="E13" s="45">
        <v>4</v>
      </c>
      <c r="F13" s="45">
        <v>333</v>
      </c>
      <c r="G13" s="45">
        <v>284</v>
      </c>
      <c r="H13" s="45">
        <v>101</v>
      </c>
      <c r="I13" s="45">
        <v>3</v>
      </c>
      <c r="J13" s="45">
        <v>0</v>
      </c>
      <c r="K13" s="45">
        <v>1</v>
      </c>
      <c r="L13" s="45">
        <v>0</v>
      </c>
      <c r="M13" s="45">
        <v>1</v>
      </c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</row>
    <row r="14" spans="1:25" ht="20.100000000000001" customHeight="1">
      <c r="A14" s="49" t="s">
        <v>3</v>
      </c>
      <c r="B14" s="50">
        <f>SUM(B6:B13)</f>
        <v>5494</v>
      </c>
      <c r="C14" s="41">
        <f>SUM(C6:C13)</f>
        <v>6188</v>
      </c>
      <c r="D14" s="41">
        <f t="shared" ref="D14:M14" si="0">SUM(D6:D13)</f>
        <v>78</v>
      </c>
      <c r="E14" s="41">
        <f t="shared" si="0"/>
        <v>17</v>
      </c>
      <c r="F14" s="41">
        <f t="shared" si="0"/>
        <v>2246</v>
      </c>
      <c r="G14" s="41">
        <f t="shared" si="0"/>
        <v>3339</v>
      </c>
      <c r="H14" s="41">
        <f t="shared" si="0"/>
        <v>434</v>
      </c>
      <c r="I14" s="41">
        <f t="shared" si="0"/>
        <v>5</v>
      </c>
      <c r="J14" s="41">
        <f t="shared" si="0"/>
        <v>0</v>
      </c>
      <c r="K14" s="41">
        <f t="shared" si="0"/>
        <v>10</v>
      </c>
      <c r="L14" s="41">
        <f t="shared" si="0"/>
        <v>0</v>
      </c>
      <c r="M14" s="41">
        <f t="shared" si="0"/>
        <v>1</v>
      </c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</row>
  </sheetData>
  <mergeCells count="12">
    <mergeCell ref="A1:M1"/>
    <mergeCell ref="G4:H4"/>
    <mergeCell ref="M4:M5"/>
    <mergeCell ref="A2:M2"/>
    <mergeCell ref="A3:A5"/>
    <mergeCell ref="B3:C3"/>
    <mergeCell ref="D3:M3"/>
    <mergeCell ref="B4:B5"/>
    <mergeCell ref="F4:F5"/>
    <mergeCell ref="I4:L4"/>
    <mergeCell ref="C4:C5"/>
    <mergeCell ref="D4:E4"/>
  </mergeCells>
  <phoneticPr fontId="0" type="noConversion"/>
  <printOptions horizontalCentered="1"/>
  <pageMargins left="0.7" right="0.7" top="0.75" bottom="0.75" header="0.3" footer="0.3"/>
  <pageSetup paperSize="9" fitToHeight="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AI20"/>
  <sheetViews>
    <sheetView showGridLines="0" zoomScale="76" zoomScaleNormal="76" zoomScaleSheetLayoutView="100" workbookViewId="0">
      <selection sqref="A1:R1"/>
    </sheetView>
  </sheetViews>
  <sheetFormatPr defaultRowHeight="13.2"/>
  <cols>
    <col min="1" max="1" width="5.44140625" customWidth="1"/>
    <col min="2" max="12" width="8.5546875" customWidth="1"/>
    <col min="13" max="13" width="10.44140625" customWidth="1"/>
    <col min="14" max="18" width="8.5546875" customWidth="1"/>
  </cols>
  <sheetData>
    <row r="1" spans="1:35" ht="30" customHeight="1">
      <c r="A1" s="101" t="s">
        <v>171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  <c r="R1" s="101"/>
    </row>
    <row r="2" spans="1:35" ht="20.100000000000001" customHeight="1">
      <c r="A2" s="92" t="s">
        <v>128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</row>
    <row r="3" spans="1:35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92"/>
      <c r="R3" s="92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1"/>
    </row>
    <row r="4" spans="1:35" ht="20.100000000000001" customHeight="1">
      <c r="A4" s="92"/>
      <c r="B4" s="103" t="s">
        <v>16</v>
      </c>
      <c r="C4" s="103" t="s">
        <v>154</v>
      </c>
      <c r="D4" s="103" t="s">
        <v>122</v>
      </c>
      <c r="E4" s="103"/>
      <c r="F4" s="103"/>
      <c r="G4" s="103" t="s">
        <v>91</v>
      </c>
      <c r="H4" s="103" t="s">
        <v>90</v>
      </c>
      <c r="I4" s="103"/>
      <c r="J4" s="103" t="s">
        <v>51</v>
      </c>
      <c r="K4" s="103"/>
      <c r="L4" s="103"/>
      <c r="M4" s="103"/>
      <c r="N4" s="103" t="s">
        <v>86</v>
      </c>
      <c r="O4" s="103"/>
      <c r="P4" s="103"/>
      <c r="Q4" s="103"/>
      <c r="R4" s="103"/>
      <c r="S4" s="12"/>
      <c r="T4" s="12"/>
      <c r="U4" s="12"/>
      <c r="W4" s="12"/>
      <c r="Y4" s="12"/>
      <c r="Z4" s="12"/>
      <c r="AA4" s="12"/>
      <c r="AB4" s="12"/>
      <c r="AC4" s="12"/>
      <c r="AD4" s="12"/>
      <c r="AE4" s="12"/>
      <c r="AF4" s="11"/>
    </row>
    <row r="5" spans="1:35" ht="15" customHeight="1">
      <c r="A5" s="92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 t="s">
        <v>50</v>
      </c>
      <c r="O5" s="103" t="s">
        <v>57</v>
      </c>
      <c r="P5" s="103"/>
      <c r="Q5" s="103"/>
      <c r="R5" s="103"/>
      <c r="S5" s="12"/>
      <c r="T5" s="12"/>
      <c r="U5" s="12"/>
      <c r="W5" s="12"/>
      <c r="Y5" s="12"/>
      <c r="Z5" s="12"/>
      <c r="AA5" s="12"/>
      <c r="AB5" s="12"/>
      <c r="AC5" s="12"/>
      <c r="AD5" s="12"/>
      <c r="AE5" s="12"/>
      <c r="AF5" s="11"/>
    </row>
    <row r="6" spans="1:35" ht="20.100000000000001" customHeight="1">
      <c r="A6" s="92"/>
      <c r="B6" s="103"/>
      <c r="C6" s="103"/>
      <c r="D6" s="103" t="s">
        <v>52</v>
      </c>
      <c r="E6" s="103" t="s">
        <v>53</v>
      </c>
      <c r="F6" s="103" t="s">
        <v>54</v>
      </c>
      <c r="G6" s="103"/>
      <c r="H6" s="103"/>
      <c r="I6" s="103"/>
      <c r="J6" s="103" t="s">
        <v>50</v>
      </c>
      <c r="K6" s="103" t="s">
        <v>57</v>
      </c>
      <c r="L6" s="103"/>
      <c r="M6" s="103"/>
      <c r="N6" s="103"/>
      <c r="O6" s="103" t="s">
        <v>93</v>
      </c>
      <c r="P6" s="104" t="s">
        <v>87</v>
      </c>
      <c r="Q6" s="104"/>
      <c r="R6" s="104"/>
      <c r="S6" s="12"/>
      <c r="U6" s="12"/>
      <c r="V6" s="12"/>
      <c r="W6" s="12"/>
      <c r="Y6" s="12"/>
      <c r="AA6" s="12"/>
      <c r="AC6" s="12"/>
      <c r="AD6" s="12"/>
      <c r="AE6" s="12"/>
      <c r="AF6" s="11"/>
    </row>
    <row r="7" spans="1:35" ht="39" customHeight="1">
      <c r="A7" s="92"/>
      <c r="B7" s="103"/>
      <c r="C7" s="103"/>
      <c r="D7" s="103"/>
      <c r="E7" s="103"/>
      <c r="F7" s="103"/>
      <c r="G7" s="103"/>
      <c r="H7" s="44" t="s">
        <v>123</v>
      </c>
      <c r="I7" s="44" t="s">
        <v>92</v>
      </c>
      <c r="J7" s="103"/>
      <c r="K7" s="44" t="s">
        <v>135</v>
      </c>
      <c r="L7" s="44" t="s">
        <v>136</v>
      </c>
      <c r="M7" s="44" t="s">
        <v>155</v>
      </c>
      <c r="N7" s="103"/>
      <c r="O7" s="103"/>
      <c r="P7" s="44" t="s">
        <v>137</v>
      </c>
      <c r="Q7" s="44" t="s">
        <v>88</v>
      </c>
      <c r="R7" s="44" t="s">
        <v>89</v>
      </c>
      <c r="S7" s="12"/>
      <c r="T7" s="12"/>
      <c r="U7" s="12"/>
      <c r="V7" s="12"/>
      <c r="W7" s="12"/>
      <c r="X7" s="12"/>
      <c r="Y7" s="12"/>
      <c r="Z7" s="12"/>
      <c r="AA7" s="12"/>
      <c r="AC7" s="12"/>
      <c r="AE7" s="12"/>
      <c r="AF7" s="11"/>
    </row>
    <row r="8" spans="1:35" ht="20.100000000000001" customHeight="1">
      <c r="A8" s="43" t="s">
        <v>4</v>
      </c>
      <c r="B8" s="45">
        <v>121</v>
      </c>
      <c r="C8" s="45">
        <v>144</v>
      </c>
      <c r="D8" s="45">
        <v>6</v>
      </c>
      <c r="E8" s="45">
        <v>1</v>
      </c>
      <c r="F8" s="45">
        <v>3</v>
      </c>
      <c r="G8" s="45">
        <v>2</v>
      </c>
      <c r="H8" s="45">
        <v>7</v>
      </c>
      <c r="I8" s="45">
        <v>1</v>
      </c>
      <c r="J8" s="45">
        <v>58</v>
      </c>
      <c r="K8" s="45">
        <v>13</v>
      </c>
      <c r="L8" s="45">
        <v>0</v>
      </c>
      <c r="M8" s="45">
        <v>2</v>
      </c>
      <c r="N8" s="45">
        <v>23</v>
      </c>
      <c r="O8" s="45">
        <v>16</v>
      </c>
      <c r="P8" s="45">
        <v>0</v>
      </c>
      <c r="Q8" s="45">
        <v>5</v>
      </c>
      <c r="R8" s="45">
        <v>0</v>
      </c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  <c r="AF8" s="33"/>
      <c r="AG8" s="33"/>
      <c r="AH8" s="33"/>
      <c r="AI8" s="33"/>
    </row>
    <row r="9" spans="1:35" ht="20.100000000000001" customHeight="1">
      <c r="A9" s="43" t="s">
        <v>5</v>
      </c>
      <c r="B9" s="45">
        <v>24</v>
      </c>
      <c r="C9" s="45">
        <v>25</v>
      </c>
      <c r="D9" s="45">
        <v>0</v>
      </c>
      <c r="E9" s="45">
        <v>0</v>
      </c>
      <c r="F9" s="45">
        <v>0</v>
      </c>
      <c r="G9" s="45">
        <v>0</v>
      </c>
      <c r="H9" s="45">
        <v>3</v>
      </c>
      <c r="I9" s="45">
        <v>0</v>
      </c>
      <c r="J9" s="45">
        <v>2</v>
      </c>
      <c r="K9" s="45">
        <v>0</v>
      </c>
      <c r="L9" s="45">
        <v>0</v>
      </c>
      <c r="M9" s="45">
        <v>0</v>
      </c>
      <c r="N9" s="45">
        <v>10</v>
      </c>
      <c r="O9" s="45">
        <v>7</v>
      </c>
      <c r="P9" s="45">
        <v>0</v>
      </c>
      <c r="Q9" s="45">
        <v>1</v>
      </c>
      <c r="R9" s="45">
        <v>0</v>
      </c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  <c r="AF9" s="33"/>
      <c r="AG9" s="33"/>
      <c r="AH9" s="33"/>
      <c r="AI9" s="33"/>
    </row>
    <row r="10" spans="1:35" ht="20.100000000000001" customHeight="1">
      <c r="A10" s="43" t="s">
        <v>6</v>
      </c>
      <c r="B10" s="45">
        <v>29</v>
      </c>
      <c r="C10" s="45">
        <v>36</v>
      </c>
      <c r="D10" s="45">
        <v>2</v>
      </c>
      <c r="E10" s="45">
        <v>2</v>
      </c>
      <c r="F10" s="45">
        <v>7</v>
      </c>
      <c r="G10" s="45">
        <v>1</v>
      </c>
      <c r="H10" s="45">
        <v>0</v>
      </c>
      <c r="I10" s="45">
        <v>0</v>
      </c>
      <c r="J10" s="45">
        <v>5</v>
      </c>
      <c r="K10" s="45">
        <v>3</v>
      </c>
      <c r="L10" s="45">
        <v>0</v>
      </c>
      <c r="M10" s="45">
        <v>1</v>
      </c>
      <c r="N10" s="45">
        <v>14</v>
      </c>
      <c r="O10" s="45">
        <v>13</v>
      </c>
      <c r="P10" s="45">
        <v>0</v>
      </c>
      <c r="Q10" s="45">
        <v>0</v>
      </c>
      <c r="R10" s="45">
        <v>0</v>
      </c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ht="20.100000000000001" customHeight="1">
      <c r="A11" s="43" t="s">
        <v>7</v>
      </c>
      <c r="B11" s="45">
        <v>52</v>
      </c>
      <c r="C11" s="45">
        <v>61</v>
      </c>
      <c r="D11" s="45">
        <v>7</v>
      </c>
      <c r="E11" s="45">
        <v>1</v>
      </c>
      <c r="F11" s="45">
        <v>2</v>
      </c>
      <c r="G11" s="45">
        <v>0</v>
      </c>
      <c r="H11" s="45">
        <v>4</v>
      </c>
      <c r="I11" s="45">
        <v>1</v>
      </c>
      <c r="J11" s="45">
        <v>21</v>
      </c>
      <c r="K11" s="45">
        <v>10</v>
      </c>
      <c r="L11" s="45">
        <v>0</v>
      </c>
      <c r="M11" s="45">
        <v>1</v>
      </c>
      <c r="N11" s="45">
        <v>16</v>
      </c>
      <c r="O11" s="45">
        <v>15</v>
      </c>
      <c r="P11" s="45">
        <v>0</v>
      </c>
      <c r="Q11" s="45">
        <v>0</v>
      </c>
      <c r="R11" s="45">
        <v>1</v>
      </c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  <c r="AG11" s="33"/>
      <c r="AH11" s="33"/>
      <c r="AI11" s="33"/>
    </row>
    <row r="12" spans="1:35" ht="20.100000000000001" customHeight="1">
      <c r="A12" s="43" t="s">
        <v>8</v>
      </c>
      <c r="B12" s="45">
        <v>43</v>
      </c>
      <c r="C12" s="45">
        <v>43</v>
      </c>
      <c r="D12" s="45">
        <v>3</v>
      </c>
      <c r="E12" s="45">
        <v>1</v>
      </c>
      <c r="F12" s="45">
        <v>2</v>
      </c>
      <c r="G12" s="45">
        <v>0</v>
      </c>
      <c r="H12" s="45">
        <v>7</v>
      </c>
      <c r="I12" s="45">
        <v>1</v>
      </c>
      <c r="J12" s="45">
        <v>13</v>
      </c>
      <c r="K12" s="45">
        <v>8</v>
      </c>
      <c r="L12" s="45">
        <v>0</v>
      </c>
      <c r="M12" s="45">
        <v>0</v>
      </c>
      <c r="N12" s="45">
        <v>11</v>
      </c>
      <c r="O12" s="45">
        <v>8</v>
      </c>
      <c r="P12" s="45">
        <v>0</v>
      </c>
      <c r="Q12" s="45">
        <v>2</v>
      </c>
      <c r="R12" s="45">
        <v>0</v>
      </c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H12" s="33"/>
      <c r="AI12" s="33"/>
    </row>
    <row r="13" spans="1:35" ht="20.100000000000001" customHeight="1">
      <c r="A13" s="43" t="s">
        <v>9</v>
      </c>
      <c r="B13" s="45">
        <v>36</v>
      </c>
      <c r="C13" s="45">
        <v>38</v>
      </c>
      <c r="D13" s="45">
        <v>3</v>
      </c>
      <c r="E13" s="45">
        <v>0</v>
      </c>
      <c r="F13" s="45">
        <v>1</v>
      </c>
      <c r="G13" s="45">
        <v>1</v>
      </c>
      <c r="H13" s="45">
        <v>0</v>
      </c>
      <c r="I13" s="45">
        <v>1</v>
      </c>
      <c r="J13" s="45">
        <v>15</v>
      </c>
      <c r="K13" s="45">
        <v>6</v>
      </c>
      <c r="L13" s="45">
        <v>0</v>
      </c>
      <c r="M13" s="45">
        <v>0</v>
      </c>
      <c r="N13" s="45">
        <v>5</v>
      </c>
      <c r="O13" s="45">
        <v>3</v>
      </c>
      <c r="P13" s="45">
        <v>0</v>
      </c>
      <c r="Q13" s="45">
        <v>1</v>
      </c>
      <c r="R13" s="45">
        <v>1</v>
      </c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  <c r="AF13" s="33"/>
      <c r="AG13" s="33"/>
      <c r="AH13" s="33"/>
      <c r="AI13" s="33"/>
    </row>
    <row r="14" spans="1:35" ht="20.100000000000001" customHeight="1">
      <c r="A14" s="43" t="s">
        <v>1</v>
      </c>
      <c r="B14" s="45">
        <v>21</v>
      </c>
      <c r="C14" s="45">
        <v>25</v>
      </c>
      <c r="D14" s="45">
        <v>1</v>
      </c>
      <c r="E14" s="45">
        <v>0</v>
      </c>
      <c r="F14" s="45">
        <v>0</v>
      </c>
      <c r="G14" s="45">
        <v>0</v>
      </c>
      <c r="H14" s="45">
        <v>0</v>
      </c>
      <c r="I14" s="45">
        <v>1</v>
      </c>
      <c r="J14" s="45">
        <v>15</v>
      </c>
      <c r="K14" s="45">
        <v>7</v>
      </c>
      <c r="L14" s="45">
        <v>0</v>
      </c>
      <c r="M14" s="45">
        <v>0</v>
      </c>
      <c r="N14" s="45">
        <v>2</v>
      </c>
      <c r="O14" s="45">
        <v>0</v>
      </c>
      <c r="P14" s="45">
        <v>0</v>
      </c>
      <c r="Q14" s="45">
        <v>2</v>
      </c>
      <c r="R14" s="45">
        <v>0</v>
      </c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</row>
    <row r="15" spans="1:35" ht="20.100000000000001" customHeight="1">
      <c r="A15" s="43" t="s">
        <v>2</v>
      </c>
      <c r="B15" s="45">
        <v>111</v>
      </c>
      <c r="C15" s="45">
        <v>126</v>
      </c>
      <c r="D15" s="45">
        <v>9</v>
      </c>
      <c r="E15" s="45">
        <v>1</v>
      </c>
      <c r="F15" s="45">
        <v>1</v>
      </c>
      <c r="G15" s="45">
        <v>1</v>
      </c>
      <c r="H15" s="45">
        <v>5</v>
      </c>
      <c r="I15" s="45">
        <v>3</v>
      </c>
      <c r="J15" s="45">
        <v>50</v>
      </c>
      <c r="K15" s="45">
        <v>15</v>
      </c>
      <c r="L15" s="45">
        <v>0</v>
      </c>
      <c r="M15" s="45">
        <v>6</v>
      </c>
      <c r="N15" s="45">
        <v>21</v>
      </c>
      <c r="O15" s="45">
        <v>15</v>
      </c>
      <c r="P15" s="45">
        <v>1</v>
      </c>
      <c r="Q15" s="45">
        <v>0</v>
      </c>
      <c r="R15" s="45">
        <v>0</v>
      </c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</row>
    <row r="16" spans="1:35" ht="20.100000000000001" customHeight="1">
      <c r="A16" s="49" t="s">
        <v>3</v>
      </c>
      <c r="B16" s="41">
        <f>SUM(B8:B15)</f>
        <v>437</v>
      </c>
      <c r="C16" s="41">
        <f t="shared" ref="C16:R16" si="0">SUM(C8:C15)</f>
        <v>498</v>
      </c>
      <c r="D16" s="41">
        <f t="shared" si="0"/>
        <v>31</v>
      </c>
      <c r="E16" s="41">
        <f t="shared" si="0"/>
        <v>6</v>
      </c>
      <c r="F16" s="41">
        <f t="shared" si="0"/>
        <v>16</v>
      </c>
      <c r="G16" s="41">
        <f t="shared" si="0"/>
        <v>5</v>
      </c>
      <c r="H16" s="41">
        <f t="shared" si="0"/>
        <v>26</v>
      </c>
      <c r="I16" s="41">
        <f t="shared" si="0"/>
        <v>8</v>
      </c>
      <c r="J16" s="41">
        <f t="shared" si="0"/>
        <v>179</v>
      </c>
      <c r="K16" s="41">
        <f t="shared" si="0"/>
        <v>62</v>
      </c>
      <c r="L16" s="41">
        <f t="shared" si="0"/>
        <v>0</v>
      </c>
      <c r="M16" s="41">
        <f t="shared" si="0"/>
        <v>10</v>
      </c>
      <c r="N16" s="41">
        <f t="shared" si="0"/>
        <v>102</v>
      </c>
      <c r="O16" s="41">
        <f t="shared" si="0"/>
        <v>77</v>
      </c>
      <c r="P16" s="41">
        <f t="shared" si="0"/>
        <v>1</v>
      </c>
      <c r="Q16" s="41">
        <f t="shared" si="0"/>
        <v>11</v>
      </c>
      <c r="R16" s="41">
        <f t="shared" si="0"/>
        <v>2</v>
      </c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</row>
    <row r="17" spans="11:22">
      <c r="K17" s="62"/>
      <c r="S17" s="33"/>
      <c r="U17" s="12"/>
      <c r="V17" s="12"/>
    </row>
    <row r="18" spans="11:22">
      <c r="U18" s="12"/>
      <c r="V18" s="12"/>
    </row>
    <row r="19" spans="11:22">
      <c r="V19" s="12"/>
    </row>
    <row r="20" spans="11:22">
      <c r="V20" s="12"/>
    </row>
  </sheetData>
  <mergeCells count="21">
    <mergeCell ref="A1:R1"/>
    <mergeCell ref="J6:J7"/>
    <mergeCell ref="F6:F7"/>
    <mergeCell ref="E6:E7"/>
    <mergeCell ref="A2:R2"/>
    <mergeCell ref="D4:F5"/>
    <mergeCell ref="N5:N7"/>
    <mergeCell ref="D6:D7"/>
    <mergeCell ref="J4:M5"/>
    <mergeCell ref="A3:A7"/>
    <mergeCell ref="D3:R3"/>
    <mergeCell ref="B3:C3"/>
    <mergeCell ref="C4:C7"/>
    <mergeCell ref="O5:R5"/>
    <mergeCell ref="P6:R6"/>
    <mergeCell ref="B4:B7"/>
    <mergeCell ref="O6:O7"/>
    <mergeCell ref="H4:I6"/>
    <mergeCell ref="G4:G7"/>
    <mergeCell ref="N4:R4"/>
    <mergeCell ref="K6:M6"/>
  </mergeCells>
  <phoneticPr fontId="6" type="noConversion"/>
  <printOptions horizontalCentered="1"/>
  <pageMargins left="0.7" right="0.7" top="0.75" bottom="0.75" header="0.3" footer="0.3"/>
  <pageSetup paperSize="9" scale="87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U15"/>
  <sheetViews>
    <sheetView showGridLines="0" zoomScale="76" zoomScaleNormal="76" zoomScaleSheetLayoutView="100" workbookViewId="0">
      <selection sqref="A1:K1"/>
    </sheetView>
  </sheetViews>
  <sheetFormatPr defaultRowHeight="13.2"/>
  <cols>
    <col min="1" max="1" width="17.77734375" customWidth="1"/>
    <col min="2" max="11" width="11.5546875" customWidth="1"/>
  </cols>
  <sheetData>
    <row r="1" spans="1:21" ht="30" customHeight="1">
      <c r="A1" s="101" t="s">
        <v>171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4"/>
      <c r="M1" s="14"/>
      <c r="N1" s="14"/>
      <c r="O1" s="14"/>
      <c r="P1" s="14"/>
      <c r="Q1" s="14"/>
    </row>
    <row r="2" spans="1:21" ht="20.100000000000001" customHeight="1">
      <c r="A2" s="92" t="s">
        <v>129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21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</row>
    <row r="4" spans="1:21" ht="16.5" customHeight="1">
      <c r="A4" s="92"/>
      <c r="B4" s="103" t="s">
        <v>16</v>
      </c>
      <c r="C4" s="103" t="s">
        <v>154</v>
      </c>
      <c r="D4" s="103" t="s">
        <v>118</v>
      </c>
      <c r="E4" s="103" t="s">
        <v>117</v>
      </c>
      <c r="F4" s="103" t="s">
        <v>119</v>
      </c>
      <c r="G4" s="103" t="s">
        <v>94</v>
      </c>
      <c r="H4" s="103"/>
      <c r="I4" s="103"/>
      <c r="J4" s="103"/>
      <c r="K4" s="103"/>
    </row>
    <row r="5" spans="1:21" ht="16.5" customHeight="1">
      <c r="A5" s="92"/>
      <c r="B5" s="103"/>
      <c r="C5" s="103"/>
      <c r="D5" s="103"/>
      <c r="E5" s="103"/>
      <c r="F5" s="103"/>
      <c r="G5" s="103" t="s">
        <v>50</v>
      </c>
      <c r="H5" s="103" t="s">
        <v>57</v>
      </c>
      <c r="I5" s="103"/>
      <c r="J5" s="103"/>
      <c r="K5" s="103"/>
    </row>
    <row r="6" spans="1:21" ht="71.25" customHeight="1">
      <c r="A6" s="92"/>
      <c r="B6" s="103"/>
      <c r="C6" s="103"/>
      <c r="D6" s="103"/>
      <c r="E6" s="103"/>
      <c r="F6" s="103"/>
      <c r="G6" s="103"/>
      <c r="H6" s="44" t="s">
        <v>95</v>
      </c>
      <c r="I6" s="44" t="s">
        <v>96</v>
      </c>
      <c r="J6" s="44" t="s">
        <v>97</v>
      </c>
      <c r="K6" s="44" t="s">
        <v>98</v>
      </c>
    </row>
    <row r="7" spans="1:21" ht="20.100000000000001" customHeight="1">
      <c r="A7" s="43" t="s">
        <v>4</v>
      </c>
      <c r="B7" s="45">
        <v>195</v>
      </c>
      <c r="C7" s="45">
        <v>203</v>
      </c>
      <c r="D7" s="45">
        <v>10</v>
      </c>
      <c r="E7" s="45">
        <v>6</v>
      </c>
      <c r="F7" s="45">
        <v>6</v>
      </c>
      <c r="G7" s="45">
        <v>181</v>
      </c>
      <c r="H7" s="45">
        <v>61</v>
      </c>
      <c r="I7" s="45">
        <v>5</v>
      </c>
      <c r="J7" s="45">
        <v>1</v>
      </c>
      <c r="K7" s="45">
        <v>114</v>
      </c>
      <c r="L7" s="16"/>
      <c r="M7" s="16"/>
      <c r="N7" s="16"/>
      <c r="O7" s="16"/>
      <c r="P7" s="16"/>
      <c r="Q7" s="16"/>
      <c r="R7" s="16"/>
      <c r="S7" s="16"/>
      <c r="T7" s="16"/>
      <c r="U7" s="16"/>
    </row>
    <row r="8" spans="1:21" ht="20.100000000000001" customHeight="1">
      <c r="A8" s="43" t="s">
        <v>5</v>
      </c>
      <c r="B8" s="45">
        <v>253</v>
      </c>
      <c r="C8" s="45">
        <v>273</v>
      </c>
      <c r="D8" s="45">
        <v>8</v>
      </c>
      <c r="E8" s="45">
        <v>1</v>
      </c>
      <c r="F8" s="45">
        <v>5</v>
      </c>
      <c r="G8" s="45">
        <v>259</v>
      </c>
      <c r="H8" s="45">
        <v>98</v>
      </c>
      <c r="I8" s="45">
        <v>5</v>
      </c>
      <c r="J8" s="45">
        <v>0</v>
      </c>
      <c r="K8" s="45">
        <v>156</v>
      </c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1:21" ht="20.100000000000001" customHeight="1">
      <c r="A9" s="43" t="s">
        <v>6</v>
      </c>
      <c r="B9" s="45">
        <v>284</v>
      </c>
      <c r="C9" s="45">
        <v>300</v>
      </c>
      <c r="D9" s="45">
        <v>9</v>
      </c>
      <c r="E9" s="45">
        <v>11</v>
      </c>
      <c r="F9" s="45">
        <v>6</v>
      </c>
      <c r="G9" s="45">
        <v>274</v>
      </c>
      <c r="H9" s="45">
        <v>93</v>
      </c>
      <c r="I9" s="45">
        <v>5</v>
      </c>
      <c r="J9" s="45">
        <v>1</v>
      </c>
      <c r="K9" s="45">
        <v>175</v>
      </c>
      <c r="L9" s="16"/>
      <c r="M9" s="16"/>
      <c r="N9" s="16"/>
      <c r="O9" s="16"/>
      <c r="P9" s="16"/>
      <c r="Q9" s="16"/>
      <c r="R9" s="16"/>
      <c r="S9" s="16"/>
      <c r="T9" s="16"/>
      <c r="U9" s="16"/>
    </row>
    <row r="10" spans="1:21" ht="20.100000000000001" customHeight="1">
      <c r="A10" s="43" t="s">
        <v>7</v>
      </c>
      <c r="B10" s="45">
        <v>242</v>
      </c>
      <c r="C10" s="45">
        <v>255</v>
      </c>
      <c r="D10" s="45">
        <v>9</v>
      </c>
      <c r="E10" s="45">
        <v>7</v>
      </c>
      <c r="F10" s="45">
        <v>5</v>
      </c>
      <c r="G10" s="45">
        <v>234</v>
      </c>
      <c r="H10" s="45">
        <v>122</v>
      </c>
      <c r="I10" s="45">
        <v>0</v>
      </c>
      <c r="J10" s="45">
        <v>0</v>
      </c>
      <c r="K10" s="45">
        <v>112</v>
      </c>
      <c r="L10" s="16"/>
      <c r="M10" s="16"/>
      <c r="N10" s="16"/>
      <c r="O10" s="16"/>
      <c r="P10" s="16"/>
      <c r="Q10" s="16"/>
      <c r="R10" s="16"/>
      <c r="S10" s="16"/>
      <c r="T10" s="16"/>
      <c r="U10" s="16"/>
    </row>
    <row r="11" spans="1:21" ht="20.100000000000001" customHeight="1">
      <c r="A11" s="43" t="s">
        <v>8</v>
      </c>
      <c r="B11" s="45">
        <v>260</v>
      </c>
      <c r="C11" s="45">
        <v>275</v>
      </c>
      <c r="D11" s="45">
        <v>12</v>
      </c>
      <c r="E11" s="45">
        <v>6</v>
      </c>
      <c r="F11" s="45">
        <v>8</v>
      </c>
      <c r="G11" s="45">
        <v>249</v>
      </c>
      <c r="H11" s="45">
        <v>129</v>
      </c>
      <c r="I11" s="45">
        <v>6</v>
      </c>
      <c r="J11" s="45">
        <v>1</v>
      </c>
      <c r="K11" s="45">
        <v>113</v>
      </c>
      <c r="L11" s="16"/>
      <c r="M11" s="16"/>
      <c r="N11" s="16"/>
      <c r="O11" s="16"/>
      <c r="P11" s="16"/>
      <c r="Q11" s="16"/>
      <c r="R11" s="16"/>
      <c r="S11" s="16"/>
      <c r="T11" s="16"/>
      <c r="U11" s="16"/>
    </row>
    <row r="12" spans="1:21" ht="20.100000000000001" customHeight="1">
      <c r="A12" s="43" t="s">
        <v>9</v>
      </c>
      <c r="B12" s="45">
        <v>290</v>
      </c>
      <c r="C12" s="45">
        <v>316</v>
      </c>
      <c r="D12" s="45">
        <v>26</v>
      </c>
      <c r="E12" s="45">
        <v>5</v>
      </c>
      <c r="F12" s="45">
        <v>5</v>
      </c>
      <c r="G12" s="45">
        <v>280</v>
      </c>
      <c r="H12" s="45">
        <v>105</v>
      </c>
      <c r="I12" s="45">
        <v>4</v>
      </c>
      <c r="J12" s="45">
        <v>2</v>
      </c>
      <c r="K12" s="45">
        <v>169</v>
      </c>
      <c r="L12" s="16"/>
      <c r="M12" s="16"/>
      <c r="N12" s="16"/>
      <c r="O12" s="16"/>
      <c r="P12" s="16"/>
      <c r="Q12" s="16"/>
      <c r="R12" s="16"/>
      <c r="S12" s="16"/>
      <c r="T12" s="16"/>
      <c r="U12" s="16"/>
    </row>
    <row r="13" spans="1:21" ht="20.100000000000001" customHeight="1">
      <c r="A13" s="43" t="s">
        <v>1</v>
      </c>
      <c r="B13" s="45">
        <v>338</v>
      </c>
      <c r="C13" s="45">
        <v>371</v>
      </c>
      <c r="D13" s="45">
        <v>54</v>
      </c>
      <c r="E13" s="45">
        <v>13</v>
      </c>
      <c r="F13" s="45">
        <v>4</v>
      </c>
      <c r="G13" s="45">
        <v>300</v>
      </c>
      <c r="H13" s="45">
        <v>141</v>
      </c>
      <c r="I13" s="45">
        <v>8</v>
      </c>
      <c r="J13" s="45">
        <v>0</v>
      </c>
      <c r="K13" s="45">
        <v>151</v>
      </c>
      <c r="L13" s="16"/>
      <c r="M13" s="16"/>
      <c r="N13" s="16"/>
      <c r="O13" s="16"/>
      <c r="P13" s="16"/>
      <c r="Q13" s="16"/>
      <c r="R13" s="16"/>
      <c r="S13" s="16"/>
      <c r="T13" s="16"/>
      <c r="U13" s="16"/>
    </row>
    <row r="14" spans="1:21" ht="20.100000000000001" customHeight="1">
      <c r="A14" s="43" t="s">
        <v>2</v>
      </c>
      <c r="B14" s="45">
        <v>360</v>
      </c>
      <c r="C14" s="45">
        <v>370</v>
      </c>
      <c r="D14" s="45">
        <v>47</v>
      </c>
      <c r="E14" s="45">
        <v>4</v>
      </c>
      <c r="F14" s="45">
        <v>3</v>
      </c>
      <c r="G14" s="45">
        <v>316</v>
      </c>
      <c r="H14" s="45">
        <v>158</v>
      </c>
      <c r="I14" s="45">
        <v>3</v>
      </c>
      <c r="J14" s="45">
        <v>0</v>
      </c>
      <c r="K14" s="45">
        <v>155</v>
      </c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pans="1:21" ht="20.100000000000001" customHeight="1">
      <c r="A15" s="49" t="s">
        <v>3</v>
      </c>
      <c r="B15" s="41">
        <f>SUM(B7:B14)</f>
        <v>2222</v>
      </c>
      <c r="C15" s="41">
        <f t="shared" ref="C15:K15" si="0">SUM(C7:C14)</f>
        <v>2363</v>
      </c>
      <c r="D15" s="41">
        <f t="shared" si="0"/>
        <v>175</v>
      </c>
      <c r="E15" s="41">
        <f t="shared" si="0"/>
        <v>53</v>
      </c>
      <c r="F15" s="41">
        <f t="shared" si="0"/>
        <v>42</v>
      </c>
      <c r="G15" s="41">
        <f t="shared" si="0"/>
        <v>2093</v>
      </c>
      <c r="H15" s="41">
        <f t="shared" si="0"/>
        <v>907</v>
      </c>
      <c r="I15" s="41">
        <f t="shared" si="0"/>
        <v>36</v>
      </c>
      <c r="J15" s="41">
        <f t="shared" si="0"/>
        <v>5</v>
      </c>
      <c r="K15" s="41">
        <f t="shared" si="0"/>
        <v>1145</v>
      </c>
      <c r="L15" s="16"/>
      <c r="M15" s="16"/>
      <c r="N15" s="16"/>
      <c r="O15" s="16"/>
      <c r="P15" s="16"/>
      <c r="Q15" s="16"/>
      <c r="R15" s="16"/>
      <c r="S15" s="16"/>
      <c r="T15" s="16"/>
      <c r="U15" s="16"/>
    </row>
  </sheetData>
  <mergeCells count="13">
    <mergeCell ref="A1:K1"/>
    <mergeCell ref="A2:K2"/>
    <mergeCell ref="A3:A6"/>
    <mergeCell ref="B3:C3"/>
    <mergeCell ref="D3:K3"/>
    <mergeCell ref="B4:B6"/>
    <mergeCell ref="H5:K5"/>
    <mergeCell ref="G5:G6"/>
    <mergeCell ref="G4:K4"/>
    <mergeCell ref="C4:C6"/>
    <mergeCell ref="D4:D6"/>
    <mergeCell ref="E4:E6"/>
    <mergeCell ref="F4:F6"/>
  </mergeCells>
  <phoneticPr fontId="6" type="noConversion"/>
  <printOptions horizontalCentered="1"/>
  <pageMargins left="0.7" right="0.7" top="0.75" bottom="0.75" header="0.3" footer="0.3"/>
  <pageSetup paperSize="9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>
    <pageSetUpPr fitToPage="1"/>
  </sheetPr>
  <dimension ref="A1:O13"/>
  <sheetViews>
    <sheetView showGridLines="0" zoomScale="76" zoomScaleNormal="76" zoomScaleSheetLayoutView="100" workbookViewId="0">
      <selection sqref="A1:H1"/>
    </sheetView>
  </sheetViews>
  <sheetFormatPr defaultRowHeight="13.2"/>
  <cols>
    <col min="1" max="1" width="14.109375" customWidth="1"/>
    <col min="2" max="8" width="17.77734375" customWidth="1"/>
  </cols>
  <sheetData>
    <row r="1" spans="1:15" ht="30" customHeight="1">
      <c r="A1" s="101" t="s">
        <v>171</v>
      </c>
      <c r="B1" s="101"/>
      <c r="C1" s="101"/>
      <c r="D1" s="101"/>
      <c r="E1" s="101"/>
      <c r="F1" s="101"/>
      <c r="G1" s="101"/>
      <c r="H1" s="101"/>
      <c r="I1" s="14"/>
      <c r="J1" s="14"/>
      <c r="K1" s="14"/>
      <c r="L1" s="14"/>
      <c r="M1" s="14"/>
    </row>
    <row r="2" spans="1:15" ht="20.100000000000001" customHeight="1">
      <c r="A2" s="92" t="s">
        <v>130</v>
      </c>
      <c r="B2" s="92"/>
      <c r="C2" s="92"/>
      <c r="D2" s="92"/>
      <c r="E2" s="92"/>
      <c r="F2" s="92"/>
      <c r="G2" s="92"/>
      <c r="H2" s="92"/>
    </row>
    <row r="3" spans="1:15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</row>
    <row r="4" spans="1:15" ht="67.5" customHeight="1">
      <c r="A4" s="92"/>
      <c r="B4" s="44" t="s">
        <v>16</v>
      </c>
      <c r="C4" s="44" t="s">
        <v>154</v>
      </c>
      <c r="D4" s="44" t="s">
        <v>99</v>
      </c>
      <c r="E4" s="78" t="s">
        <v>148</v>
      </c>
      <c r="F4" s="44" t="s">
        <v>149</v>
      </c>
      <c r="G4" s="44" t="s">
        <v>150</v>
      </c>
      <c r="H4" s="44" t="s">
        <v>100</v>
      </c>
    </row>
    <row r="5" spans="1:15" ht="20.100000000000001" customHeight="1">
      <c r="A5" s="43" t="s">
        <v>4</v>
      </c>
      <c r="B5" s="45">
        <v>6031</v>
      </c>
      <c r="C5" s="39">
        <v>55733</v>
      </c>
      <c r="D5" s="45">
        <v>89</v>
      </c>
      <c r="E5" s="45">
        <v>112</v>
      </c>
      <c r="F5" s="45">
        <v>14</v>
      </c>
      <c r="G5" s="45">
        <v>44</v>
      </c>
      <c r="H5" s="45">
        <v>123</v>
      </c>
      <c r="I5" s="20"/>
      <c r="J5" s="20"/>
      <c r="K5" s="20"/>
      <c r="L5" s="20"/>
      <c r="M5" s="20"/>
      <c r="N5" s="20"/>
      <c r="O5" s="20"/>
    </row>
    <row r="6" spans="1:15" ht="20.100000000000001" customHeight="1">
      <c r="A6" s="43" t="s">
        <v>5</v>
      </c>
      <c r="B6" s="45">
        <v>3083</v>
      </c>
      <c r="C6" s="39">
        <v>4105</v>
      </c>
      <c r="D6" s="45">
        <v>79</v>
      </c>
      <c r="E6" s="45">
        <v>178</v>
      </c>
      <c r="F6" s="45">
        <v>17</v>
      </c>
      <c r="G6" s="45">
        <v>58</v>
      </c>
      <c r="H6" s="45">
        <v>96</v>
      </c>
      <c r="I6" s="20"/>
      <c r="J6" s="20"/>
      <c r="K6" s="20"/>
      <c r="L6" s="20"/>
      <c r="M6" s="20"/>
      <c r="N6" s="20"/>
      <c r="O6" s="20"/>
    </row>
    <row r="7" spans="1:15" ht="20.100000000000001" customHeight="1">
      <c r="A7" s="43" t="s">
        <v>6</v>
      </c>
      <c r="B7" s="45">
        <v>1998</v>
      </c>
      <c r="C7" s="39">
        <v>3483</v>
      </c>
      <c r="D7" s="45">
        <v>45</v>
      </c>
      <c r="E7" s="45">
        <v>5</v>
      </c>
      <c r="F7" s="45">
        <v>17</v>
      </c>
      <c r="G7" s="45">
        <v>18</v>
      </c>
      <c r="H7" s="45">
        <v>296</v>
      </c>
      <c r="I7" s="20"/>
      <c r="J7" s="20"/>
      <c r="K7" s="20"/>
      <c r="L7" s="20"/>
      <c r="M7" s="20"/>
      <c r="N7" s="20"/>
      <c r="O7" s="20"/>
    </row>
    <row r="8" spans="1:15" ht="20.100000000000001" customHeight="1">
      <c r="A8" s="43" t="s">
        <v>7</v>
      </c>
      <c r="B8" s="45">
        <v>3055</v>
      </c>
      <c r="C8" s="39">
        <v>5757</v>
      </c>
      <c r="D8" s="45">
        <v>71</v>
      </c>
      <c r="E8" s="45">
        <v>132</v>
      </c>
      <c r="F8" s="45">
        <v>4</v>
      </c>
      <c r="G8" s="45">
        <v>31</v>
      </c>
      <c r="H8" s="45">
        <v>50</v>
      </c>
      <c r="I8" s="20"/>
      <c r="J8" s="20"/>
      <c r="K8" s="20"/>
      <c r="L8" s="20"/>
      <c r="M8" s="20"/>
      <c r="N8" s="20"/>
      <c r="O8" s="20"/>
    </row>
    <row r="9" spans="1:15" ht="20.100000000000001" customHeight="1">
      <c r="A9" s="43" t="s">
        <v>8</v>
      </c>
      <c r="B9" s="45">
        <v>2726</v>
      </c>
      <c r="C9" s="39">
        <v>8818</v>
      </c>
      <c r="D9" s="45">
        <v>47</v>
      </c>
      <c r="E9" s="45">
        <v>11</v>
      </c>
      <c r="F9" s="45">
        <v>16</v>
      </c>
      <c r="G9" s="45">
        <v>52</v>
      </c>
      <c r="H9" s="45">
        <v>320</v>
      </c>
      <c r="I9" s="20"/>
      <c r="J9" s="20"/>
      <c r="K9" s="20"/>
      <c r="L9" s="20"/>
      <c r="M9" s="20"/>
      <c r="N9" s="20"/>
      <c r="O9" s="20"/>
    </row>
    <row r="10" spans="1:15" ht="20.100000000000001" customHeight="1">
      <c r="A10" s="43" t="s">
        <v>9</v>
      </c>
      <c r="B10" s="45">
        <v>3697</v>
      </c>
      <c r="C10" s="39">
        <v>5561</v>
      </c>
      <c r="D10" s="45">
        <v>94</v>
      </c>
      <c r="E10" s="45">
        <v>17</v>
      </c>
      <c r="F10" s="45">
        <v>10</v>
      </c>
      <c r="G10" s="45">
        <v>25</v>
      </c>
      <c r="H10" s="45">
        <v>61</v>
      </c>
      <c r="I10" s="20"/>
      <c r="J10" s="20"/>
      <c r="K10" s="20"/>
      <c r="L10" s="20"/>
      <c r="M10" s="20"/>
      <c r="N10" s="20"/>
      <c r="O10" s="20"/>
    </row>
    <row r="11" spans="1:15" ht="20.100000000000001" customHeight="1">
      <c r="A11" s="43" t="s">
        <v>1</v>
      </c>
      <c r="B11" s="45">
        <v>4284</v>
      </c>
      <c r="C11" s="39">
        <v>6427</v>
      </c>
      <c r="D11" s="45">
        <v>85</v>
      </c>
      <c r="E11" s="45">
        <v>16</v>
      </c>
      <c r="F11" s="45">
        <v>8</v>
      </c>
      <c r="G11" s="45">
        <v>41</v>
      </c>
      <c r="H11" s="45">
        <v>53</v>
      </c>
      <c r="I11" s="20"/>
      <c r="J11" s="20"/>
      <c r="K11" s="20"/>
      <c r="L11" s="20"/>
      <c r="M11" s="20"/>
      <c r="N11" s="20"/>
      <c r="O11" s="20"/>
    </row>
    <row r="12" spans="1:15" ht="20.100000000000001" customHeight="1">
      <c r="A12" s="43" t="s">
        <v>2</v>
      </c>
      <c r="B12" s="45">
        <v>6791</v>
      </c>
      <c r="C12" s="39">
        <v>11340</v>
      </c>
      <c r="D12" s="45">
        <v>82</v>
      </c>
      <c r="E12" s="45">
        <v>151</v>
      </c>
      <c r="F12" s="45">
        <v>15</v>
      </c>
      <c r="G12" s="45">
        <v>80</v>
      </c>
      <c r="H12" s="45">
        <v>421</v>
      </c>
      <c r="I12" s="20"/>
      <c r="J12" s="20"/>
      <c r="K12" s="20"/>
      <c r="L12" s="20"/>
      <c r="M12" s="20"/>
      <c r="N12" s="20"/>
      <c r="O12" s="20"/>
    </row>
    <row r="13" spans="1:15" ht="20.100000000000001" customHeight="1">
      <c r="A13" s="49" t="s">
        <v>3</v>
      </c>
      <c r="B13" s="41">
        <f t="shared" ref="B13:H13" si="0">SUM(B5:B12)</f>
        <v>31665</v>
      </c>
      <c r="C13" s="41">
        <f t="shared" si="0"/>
        <v>101224</v>
      </c>
      <c r="D13" s="41">
        <f t="shared" si="0"/>
        <v>592</v>
      </c>
      <c r="E13" s="41">
        <f t="shared" si="0"/>
        <v>622</v>
      </c>
      <c r="F13" s="41">
        <f t="shared" si="0"/>
        <v>101</v>
      </c>
      <c r="G13" s="41">
        <f t="shared" si="0"/>
        <v>349</v>
      </c>
      <c r="H13" s="41">
        <f t="shared" si="0"/>
        <v>1420</v>
      </c>
      <c r="I13" s="20"/>
      <c r="J13" s="20"/>
      <c r="K13" s="20"/>
      <c r="L13" s="20"/>
      <c r="M13" s="20"/>
      <c r="N13" s="20"/>
      <c r="O13" s="20"/>
    </row>
  </sheetData>
  <mergeCells count="5">
    <mergeCell ref="A1:H1"/>
    <mergeCell ref="A2:H2"/>
    <mergeCell ref="A3:A4"/>
    <mergeCell ref="B3:C3"/>
    <mergeCell ref="D3:H3"/>
  </mergeCells>
  <phoneticPr fontId="6" type="noConversion"/>
  <printOptions horizontalCentered="1"/>
  <pageMargins left="0.7" right="0.7" top="0.75" bottom="0.75" header="0.3" footer="0.3"/>
  <pageSetup paperSize="9" scale="96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Y25"/>
  <sheetViews>
    <sheetView showGridLines="0" zoomScale="74" zoomScaleNormal="74" zoomScaleSheetLayoutView="100" workbookViewId="0">
      <selection sqref="A1:M1"/>
    </sheetView>
  </sheetViews>
  <sheetFormatPr defaultRowHeight="13.2"/>
  <cols>
    <col min="1" max="1" width="6.5546875" customWidth="1"/>
    <col min="2" max="13" width="10.5546875" customWidth="1"/>
  </cols>
  <sheetData>
    <row r="1" spans="1:25" s="18" customFormat="1" ht="30" customHeight="1">
      <c r="A1" s="101" t="s">
        <v>171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5"/>
    </row>
    <row r="2" spans="1:25" s="18" customFormat="1" ht="20.100000000000001" customHeight="1">
      <c r="A2" s="92" t="s">
        <v>131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</row>
    <row r="3" spans="1:25" ht="20.25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  <c r="L3" s="92"/>
      <c r="M3" s="92"/>
    </row>
    <row r="4" spans="1:25" ht="20.100000000000001" customHeight="1">
      <c r="A4" s="92"/>
      <c r="B4" s="103" t="s">
        <v>16</v>
      </c>
      <c r="C4" s="103" t="s">
        <v>154</v>
      </c>
      <c r="D4" s="103" t="s">
        <v>120</v>
      </c>
      <c r="E4" s="103" t="s">
        <v>61</v>
      </c>
      <c r="F4" s="103" t="s">
        <v>156</v>
      </c>
      <c r="G4" s="103" t="s">
        <v>104</v>
      </c>
      <c r="H4" s="103" t="s">
        <v>60</v>
      </c>
      <c r="I4" s="103"/>
      <c r="J4" s="103"/>
      <c r="K4" s="103"/>
      <c r="L4" s="103"/>
      <c r="M4" s="103"/>
    </row>
    <row r="5" spans="1:25" ht="20.100000000000001" customHeight="1">
      <c r="A5" s="92"/>
      <c r="B5" s="103"/>
      <c r="C5" s="103"/>
      <c r="D5" s="103"/>
      <c r="E5" s="103"/>
      <c r="F5" s="103"/>
      <c r="G5" s="103"/>
      <c r="H5" s="103" t="s">
        <v>50</v>
      </c>
      <c r="I5" s="103" t="s">
        <v>57</v>
      </c>
      <c r="J5" s="103"/>
      <c r="K5" s="103"/>
      <c r="L5" s="103"/>
      <c r="M5" s="103"/>
    </row>
    <row r="6" spans="1:25" ht="66.75" customHeight="1">
      <c r="A6" s="92"/>
      <c r="B6" s="103"/>
      <c r="C6" s="103"/>
      <c r="D6" s="103"/>
      <c r="E6" s="103"/>
      <c r="F6" s="103"/>
      <c r="G6" s="103"/>
      <c r="H6" s="103"/>
      <c r="I6" s="44" t="s">
        <v>125</v>
      </c>
      <c r="J6" s="44" t="s">
        <v>101</v>
      </c>
      <c r="K6" s="44" t="s">
        <v>102</v>
      </c>
      <c r="L6" s="44" t="s">
        <v>103</v>
      </c>
      <c r="M6" s="44" t="s">
        <v>105</v>
      </c>
    </row>
    <row r="7" spans="1:25" ht="20.100000000000001" customHeight="1">
      <c r="A7" s="43" t="s">
        <v>4</v>
      </c>
      <c r="B7" s="45">
        <v>320</v>
      </c>
      <c r="C7" s="39">
        <v>48592</v>
      </c>
      <c r="D7" s="45">
        <v>47</v>
      </c>
      <c r="E7" s="45">
        <v>6755</v>
      </c>
      <c r="F7" s="45">
        <v>20</v>
      </c>
      <c r="G7" s="45">
        <v>250</v>
      </c>
      <c r="H7" s="39">
        <v>160</v>
      </c>
      <c r="I7" s="45">
        <v>50</v>
      </c>
      <c r="J7" s="45">
        <v>0</v>
      </c>
      <c r="K7" s="45">
        <v>0</v>
      </c>
      <c r="L7" s="45">
        <v>101</v>
      </c>
      <c r="M7" s="45">
        <v>9</v>
      </c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</row>
    <row r="8" spans="1:25" ht="20.100000000000001" customHeight="1">
      <c r="A8" s="43" t="s">
        <v>5</v>
      </c>
      <c r="B8" s="45">
        <v>290</v>
      </c>
      <c r="C8" s="39">
        <v>711</v>
      </c>
      <c r="D8" s="45">
        <v>19</v>
      </c>
      <c r="E8" s="45">
        <v>221</v>
      </c>
      <c r="F8" s="45">
        <v>62</v>
      </c>
      <c r="G8" s="45">
        <v>195</v>
      </c>
      <c r="H8" s="39">
        <v>109</v>
      </c>
      <c r="I8" s="45">
        <v>43</v>
      </c>
      <c r="J8" s="45">
        <v>2</v>
      </c>
      <c r="K8" s="45">
        <v>0</v>
      </c>
      <c r="L8" s="45">
        <v>56</v>
      </c>
      <c r="M8" s="45">
        <v>8</v>
      </c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</row>
    <row r="9" spans="1:25" ht="20.100000000000001" customHeight="1">
      <c r="A9" s="43" t="s">
        <v>6</v>
      </c>
      <c r="B9" s="45">
        <v>365</v>
      </c>
      <c r="C9" s="39">
        <v>1268</v>
      </c>
      <c r="D9" s="45">
        <v>31</v>
      </c>
      <c r="E9" s="45">
        <v>315</v>
      </c>
      <c r="F9" s="45">
        <v>11</v>
      </c>
      <c r="G9" s="45">
        <v>672</v>
      </c>
      <c r="H9" s="39">
        <v>103</v>
      </c>
      <c r="I9" s="45">
        <v>44</v>
      </c>
      <c r="J9" s="45">
        <v>4</v>
      </c>
      <c r="K9" s="45">
        <v>0</v>
      </c>
      <c r="L9" s="45">
        <v>52</v>
      </c>
      <c r="M9" s="45">
        <v>3</v>
      </c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</row>
    <row r="10" spans="1:25" ht="20.100000000000001" customHeight="1">
      <c r="A10" s="43" t="s">
        <v>7</v>
      </c>
      <c r="B10" s="45">
        <v>360</v>
      </c>
      <c r="C10" s="39">
        <v>1280</v>
      </c>
      <c r="D10" s="45">
        <v>25</v>
      </c>
      <c r="E10" s="45">
        <v>562</v>
      </c>
      <c r="F10" s="45">
        <v>2</v>
      </c>
      <c r="G10" s="45">
        <v>306</v>
      </c>
      <c r="H10" s="39">
        <v>115</v>
      </c>
      <c r="I10" s="45">
        <v>48</v>
      </c>
      <c r="J10" s="45">
        <v>4</v>
      </c>
      <c r="K10" s="45">
        <v>1</v>
      </c>
      <c r="L10" s="45">
        <v>56</v>
      </c>
      <c r="M10" s="45">
        <v>6</v>
      </c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</row>
    <row r="11" spans="1:25" ht="20.100000000000001" customHeight="1">
      <c r="A11" s="43" t="s">
        <v>8</v>
      </c>
      <c r="B11" s="45">
        <v>922</v>
      </c>
      <c r="C11" s="39">
        <v>6044</v>
      </c>
      <c r="D11" s="45">
        <v>12</v>
      </c>
      <c r="E11" s="45">
        <v>2355</v>
      </c>
      <c r="F11" s="45">
        <v>22</v>
      </c>
      <c r="G11" s="45">
        <v>3172</v>
      </c>
      <c r="H11" s="39">
        <v>158</v>
      </c>
      <c r="I11" s="45">
        <v>52</v>
      </c>
      <c r="J11" s="45">
        <v>3</v>
      </c>
      <c r="K11" s="45">
        <v>1</v>
      </c>
      <c r="L11" s="45">
        <v>99</v>
      </c>
      <c r="M11" s="45">
        <v>3</v>
      </c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</row>
    <row r="12" spans="1:25" ht="20.100000000000001" customHeight="1">
      <c r="A12" s="43" t="s">
        <v>9</v>
      </c>
      <c r="B12" s="45">
        <v>393</v>
      </c>
      <c r="C12" s="39">
        <v>1652</v>
      </c>
      <c r="D12" s="45">
        <v>14</v>
      </c>
      <c r="E12" s="45">
        <v>621</v>
      </c>
      <c r="F12" s="45">
        <v>14</v>
      </c>
      <c r="G12" s="45">
        <v>706</v>
      </c>
      <c r="H12" s="39">
        <v>112</v>
      </c>
      <c r="I12" s="45">
        <v>30</v>
      </c>
      <c r="J12" s="45">
        <v>2</v>
      </c>
      <c r="K12" s="45">
        <v>1</v>
      </c>
      <c r="L12" s="45">
        <v>77</v>
      </c>
      <c r="M12" s="45">
        <v>2</v>
      </c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</row>
    <row r="13" spans="1:25" ht="20.100000000000001" customHeight="1">
      <c r="A13" s="43" t="s">
        <v>1</v>
      </c>
      <c r="B13" s="45">
        <v>452</v>
      </c>
      <c r="C13" s="39">
        <v>1269</v>
      </c>
      <c r="D13" s="45">
        <v>25</v>
      </c>
      <c r="E13" s="45">
        <v>369</v>
      </c>
      <c r="F13" s="45">
        <v>82</v>
      </c>
      <c r="G13" s="45">
        <v>438</v>
      </c>
      <c r="H13" s="39">
        <v>152</v>
      </c>
      <c r="I13" s="45">
        <v>75</v>
      </c>
      <c r="J13" s="45">
        <v>1</v>
      </c>
      <c r="K13" s="45">
        <v>1</v>
      </c>
      <c r="L13" s="45">
        <v>72</v>
      </c>
      <c r="M13" s="45">
        <v>3</v>
      </c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</row>
    <row r="14" spans="1:25" ht="20.100000000000001" customHeight="1">
      <c r="A14" s="43" t="s">
        <v>2</v>
      </c>
      <c r="B14" s="45">
        <v>600</v>
      </c>
      <c r="C14" s="39">
        <v>3364</v>
      </c>
      <c r="D14" s="45">
        <v>41</v>
      </c>
      <c r="E14" s="45">
        <v>1486</v>
      </c>
      <c r="F14" s="45">
        <v>142</v>
      </c>
      <c r="G14" s="45">
        <v>888</v>
      </c>
      <c r="H14" s="39">
        <v>189</v>
      </c>
      <c r="I14" s="45">
        <v>78</v>
      </c>
      <c r="J14" s="45">
        <v>4</v>
      </c>
      <c r="K14" s="45">
        <v>0</v>
      </c>
      <c r="L14" s="45">
        <v>97</v>
      </c>
      <c r="M14" s="45">
        <v>10</v>
      </c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</row>
    <row r="15" spans="1:25" ht="20.100000000000001" customHeight="1">
      <c r="A15" s="49" t="s">
        <v>3</v>
      </c>
      <c r="B15" s="41">
        <f>SUM(B7:B14)</f>
        <v>3702</v>
      </c>
      <c r="C15" s="41">
        <f t="shared" ref="C15:M15" si="0">SUM(C7:C14)</f>
        <v>64180</v>
      </c>
      <c r="D15" s="41">
        <f t="shared" si="0"/>
        <v>214</v>
      </c>
      <c r="E15" s="41">
        <f t="shared" si="0"/>
        <v>12684</v>
      </c>
      <c r="F15" s="41">
        <f t="shared" si="0"/>
        <v>355</v>
      </c>
      <c r="G15" s="41">
        <f t="shared" si="0"/>
        <v>6627</v>
      </c>
      <c r="H15" s="41">
        <f t="shared" si="0"/>
        <v>1098</v>
      </c>
      <c r="I15" s="41">
        <f t="shared" si="0"/>
        <v>420</v>
      </c>
      <c r="J15" s="41">
        <f t="shared" si="0"/>
        <v>20</v>
      </c>
      <c r="K15" s="41">
        <f t="shared" si="0"/>
        <v>4</v>
      </c>
      <c r="L15" s="41">
        <f t="shared" si="0"/>
        <v>610</v>
      </c>
      <c r="M15" s="41">
        <f t="shared" si="0"/>
        <v>44</v>
      </c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</row>
    <row r="18" spans="1:2">
      <c r="A18" s="16"/>
      <c r="B18" s="16"/>
    </row>
    <row r="19" spans="1:2">
      <c r="A19" s="16"/>
      <c r="B19" s="16"/>
    </row>
    <row r="20" spans="1:2">
      <c r="A20" s="16"/>
      <c r="B20" s="16"/>
    </row>
    <row r="21" spans="1:2">
      <c r="A21" s="16"/>
      <c r="B21" s="16"/>
    </row>
    <row r="22" spans="1:2">
      <c r="A22" s="16"/>
      <c r="B22" s="16"/>
    </row>
    <row r="23" spans="1:2">
      <c r="A23" s="16"/>
      <c r="B23" s="16"/>
    </row>
    <row r="24" spans="1:2">
      <c r="A24" s="16"/>
      <c r="B24" s="16"/>
    </row>
    <row r="25" spans="1:2">
      <c r="A25" s="16"/>
      <c r="B25" s="16"/>
    </row>
  </sheetData>
  <mergeCells count="14">
    <mergeCell ref="A1:M1"/>
    <mergeCell ref="A2:M2"/>
    <mergeCell ref="E4:E6"/>
    <mergeCell ref="F4:F6"/>
    <mergeCell ref="G4:G6"/>
    <mergeCell ref="B3:C3"/>
    <mergeCell ref="D4:D6"/>
    <mergeCell ref="D3:M3"/>
    <mergeCell ref="H5:H6"/>
    <mergeCell ref="A3:A6"/>
    <mergeCell ref="H4:M4"/>
    <mergeCell ref="I5:M5"/>
    <mergeCell ref="B4:B6"/>
    <mergeCell ref="C4:C6"/>
  </mergeCells>
  <phoneticPr fontId="6" type="noConversion"/>
  <printOptions horizontalCentered="1"/>
  <pageMargins left="0.7" right="0.7" top="0.75" bottom="0.75" header="0.3" footer="0.3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3">
    <pageSetUpPr fitToPage="1"/>
  </sheetPr>
  <dimension ref="A1:N16"/>
  <sheetViews>
    <sheetView showGridLines="0" zoomScale="76" zoomScaleNormal="76" zoomScaleSheetLayoutView="100" workbookViewId="0">
      <selection sqref="A1:K1"/>
    </sheetView>
  </sheetViews>
  <sheetFormatPr defaultRowHeight="13.2"/>
  <cols>
    <col min="1" max="1" width="6.5546875" customWidth="1"/>
    <col min="2" max="7" width="10.5546875" customWidth="1"/>
    <col min="8" max="9" width="20.5546875" customWidth="1"/>
    <col min="10" max="11" width="10.5546875" customWidth="1"/>
  </cols>
  <sheetData>
    <row r="1" spans="1:14" ht="30" customHeight="1">
      <c r="A1" s="101" t="s">
        <v>171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"/>
      <c r="M1" s="1"/>
      <c r="N1" s="1"/>
    </row>
    <row r="2" spans="1:14" ht="20.100000000000001" customHeight="1">
      <c r="A2" s="92" t="s">
        <v>132</v>
      </c>
      <c r="B2" s="92"/>
      <c r="C2" s="92"/>
      <c r="D2" s="92"/>
      <c r="E2" s="92"/>
      <c r="F2" s="92"/>
      <c r="G2" s="92"/>
      <c r="H2" s="92"/>
      <c r="I2" s="92"/>
      <c r="J2" s="92"/>
      <c r="K2" s="92"/>
    </row>
    <row r="3" spans="1:14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  <c r="K3" s="92"/>
    </row>
    <row r="4" spans="1:14" ht="20.100000000000001" customHeight="1">
      <c r="A4" s="92"/>
      <c r="B4" s="103" t="s">
        <v>16</v>
      </c>
      <c r="C4" s="103" t="s">
        <v>154</v>
      </c>
      <c r="D4" s="103" t="s">
        <v>55</v>
      </c>
      <c r="E4" s="103"/>
      <c r="F4" s="103"/>
      <c r="G4" s="103" t="s">
        <v>56</v>
      </c>
      <c r="H4" s="103"/>
      <c r="I4" s="103"/>
      <c r="J4" s="103"/>
      <c r="K4" s="103"/>
    </row>
    <row r="5" spans="1:14" ht="20.100000000000001" customHeight="1">
      <c r="A5" s="92"/>
      <c r="B5" s="103"/>
      <c r="C5" s="103"/>
      <c r="D5" s="103" t="s">
        <v>50</v>
      </c>
      <c r="E5" s="103" t="s">
        <v>57</v>
      </c>
      <c r="F5" s="103"/>
      <c r="G5" s="103" t="s">
        <v>50</v>
      </c>
      <c r="H5" s="103" t="s">
        <v>57</v>
      </c>
      <c r="I5" s="103"/>
      <c r="J5" s="103" t="s">
        <v>57</v>
      </c>
      <c r="K5" s="103"/>
    </row>
    <row r="6" spans="1:14" ht="28.5" customHeight="1">
      <c r="A6" s="92"/>
      <c r="B6" s="103"/>
      <c r="C6" s="103"/>
      <c r="D6" s="103"/>
      <c r="E6" s="103" t="s">
        <v>58</v>
      </c>
      <c r="F6" s="103" t="s">
        <v>69</v>
      </c>
      <c r="G6" s="103"/>
      <c r="H6" s="103" t="s">
        <v>106</v>
      </c>
      <c r="I6" s="103" t="s">
        <v>107</v>
      </c>
      <c r="J6" s="103" t="s">
        <v>108</v>
      </c>
      <c r="K6" s="103" t="s">
        <v>121</v>
      </c>
    </row>
    <row r="7" spans="1:14" ht="55.5" customHeight="1">
      <c r="A7" s="92"/>
      <c r="B7" s="103"/>
      <c r="C7" s="103"/>
      <c r="D7" s="103"/>
      <c r="E7" s="103"/>
      <c r="F7" s="103"/>
      <c r="G7" s="103"/>
      <c r="H7" s="103"/>
      <c r="I7" s="103"/>
      <c r="J7" s="103"/>
      <c r="K7" s="103"/>
    </row>
    <row r="8" spans="1:14" ht="20.100000000000001" customHeight="1">
      <c r="A8" s="43" t="s">
        <v>4</v>
      </c>
      <c r="B8" s="45">
        <v>183</v>
      </c>
      <c r="C8" s="39">
        <v>277</v>
      </c>
      <c r="D8" s="45">
        <v>59</v>
      </c>
      <c r="E8" s="45">
        <v>30</v>
      </c>
      <c r="F8" s="45">
        <v>2</v>
      </c>
      <c r="G8" s="45">
        <v>167</v>
      </c>
      <c r="H8" s="39">
        <v>0</v>
      </c>
      <c r="I8" s="45">
        <v>0</v>
      </c>
      <c r="J8" s="45">
        <v>67</v>
      </c>
      <c r="K8" s="45">
        <v>65</v>
      </c>
    </row>
    <row r="9" spans="1:14" ht="20.100000000000001" customHeight="1">
      <c r="A9" s="43" t="s">
        <v>5</v>
      </c>
      <c r="B9" s="45">
        <v>110</v>
      </c>
      <c r="C9" s="39">
        <v>153</v>
      </c>
      <c r="D9" s="45">
        <v>70</v>
      </c>
      <c r="E9" s="45">
        <v>19</v>
      </c>
      <c r="F9" s="45">
        <v>3</v>
      </c>
      <c r="G9" s="45">
        <v>33</v>
      </c>
      <c r="H9" s="39">
        <v>0</v>
      </c>
      <c r="I9" s="45">
        <v>0</v>
      </c>
      <c r="J9" s="45">
        <v>19</v>
      </c>
      <c r="K9" s="45">
        <v>8</v>
      </c>
    </row>
    <row r="10" spans="1:14" ht="20.100000000000001" customHeight="1">
      <c r="A10" s="43" t="s">
        <v>6</v>
      </c>
      <c r="B10" s="45">
        <v>84</v>
      </c>
      <c r="C10" s="39">
        <v>100</v>
      </c>
      <c r="D10" s="45">
        <v>59</v>
      </c>
      <c r="E10" s="45">
        <v>26</v>
      </c>
      <c r="F10" s="45">
        <v>1</v>
      </c>
      <c r="G10" s="45">
        <v>32</v>
      </c>
      <c r="H10" s="39">
        <v>0</v>
      </c>
      <c r="I10" s="45">
        <v>0</v>
      </c>
      <c r="J10" s="45">
        <v>28</v>
      </c>
      <c r="K10" s="45">
        <v>1</v>
      </c>
    </row>
    <row r="11" spans="1:14" ht="20.100000000000001" customHeight="1">
      <c r="A11" s="43" t="s">
        <v>7</v>
      </c>
      <c r="B11" s="45">
        <v>85</v>
      </c>
      <c r="C11" s="39">
        <v>127</v>
      </c>
      <c r="D11" s="45">
        <v>49</v>
      </c>
      <c r="E11" s="45">
        <v>6</v>
      </c>
      <c r="F11" s="45">
        <v>6</v>
      </c>
      <c r="G11" s="45">
        <v>57</v>
      </c>
      <c r="H11" s="39">
        <v>2</v>
      </c>
      <c r="I11" s="45">
        <v>1</v>
      </c>
      <c r="J11" s="45">
        <v>25</v>
      </c>
      <c r="K11" s="45">
        <v>24</v>
      </c>
    </row>
    <row r="12" spans="1:14" ht="20.100000000000001" customHeight="1">
      <c r="A12" s="43" t="s">
        <v>8</v>
      </c>
      <c r="B12" s="45">
        <v>96</v>
      </c>
      <c r="C12" s="39">
        <v>140</v>
      </c>
      <c r="D12" s="45">
        <v>58</v>
      </c>
      <c r="E12" s="45">
        <v>45</v>
      </c>
      <c r="F12" s="45">
        <v>3</v>
      </c>
      <c r="G12" s="45">
        <v>39</v>
      </c>
      <c r="H12" s="39">
        <v>0</v>
      </c>
      <c r="I12" s="45">
        <v>0</v>
      </c>
      <c r="J12" s="45">
        <v>24</v>
      </c>
      <c r="K12" s="45">
        <v>9</v>
      </c>
    </row>
    <row r="13" spans="1:14" ht="20.100000000000001" customHeight="1">
      <c r="A13" s="43" t="s">
        <v>9</v>
      </c>
      <c r="B13" s="45">
        <v>131</v>
      </c>
      <c r="C13" s="39">
        <v>181</v>
      </c>
      <c r="D13" s="45">
        <v>65</v>
      </c>
      <c r="E13" s="45">
        <v>28</v>
      </c>
      <c r="F13" s="45">
        <v>1</v>
      </c>
      <c r="G13" s="45">
        <v>69</v>
      </c>
      <c r="H13" s="39">
        <v>0</v>
      </c>
      <c r="I13" s="45">
        <v>0</v>
      </c>
      <c r="J13" s="45">
        <v>32</v>
      </c>
      <c r="K13" s="45">
        <v>32</v>
      </c>
    </row>
    <row r="14" spans="1:14" ht="20.100000000000001" customHeight="1">
      <c r="A14" s="43" t="s">
        <v>1</v>
      </c>
      <c r="B14" s="45">
        <v>128</v>
      </c>
      <c r="C14" s="39">
        <v>207</v>
      </c>
      <c r="D14" s="45">
        <v>91</v>
      </c>
      <c r="E14" s="45">
        <v>59</v>
      </c>
      <c r="F14" s="45">
        <v>0</v>
      </c>
      <c r="G14" s="45">
        <v>98</v>
      </c>
      <c r="H14" s="39">
        <v>2</v>
      </c>
      <c r="I14" s="45">
        <v>0</v>
      </c>
      <c r="J14" s="45">
        <v>62</v>
      </c>
      <c r="K14" s="45">
        <v>25</v>
      </c>
    </row>
    <row r="15" spans="1:14" ht="20.100000000000001" customHeight="1">
      <c r="A15" s="43" t="s">
        <v>2</v>
      </c>
      <c r="B15" s="45">
        <v>289</v>
      </c>
      <c r="C15" s="39">
        <v>382</v>
      </c>
      <c r="D15" s="45">
        <v>182</v>
      </c>
      <c r="E15" s="45">
        <v>23</v>
      </c>
      <c r="F15" s="45">
        <v>10</v>
      </c>
      <c r="G15" s="45">
        <v>154</v>
      </c>
      <c r="H15" s="39">
        <v>0</v>
      </c>
      <c r="I15" s="45">
        <v>1</v>
      </c>
      <c r="J15" s="45">
        <v>83</v>
      </c>
      <c r="K15" s="45">
        <v>49</v>
      </c>
    </row>
    <row r="16" spans="1:14" ht="20.100000000000001" customHeight="1">
      <c r="A16" s="49" t="s">
        <v>3</v>
      </c>
      <c r="B16" s="41">
        <f>SUM(B8:B15)</f>
        <v>1106</v>
      </c>
      <c r="C16" s="41">
        <f t="shared" ref="C16:K16" si="0">SUM(C8:C15)</f>
        <v>1567</v>
      </c>
      <c r="D16" s="41">
        <f t="shared" si="0"/>
        <v>633</v>
      </c>
      <c r="E16" s="41">
        <f t="shared" si="0"/>
        <v>236</v>
      </c>
      <c r="F16" s="41">
        <f t="shared" si="0"/>
        <v>26</v>
      </c>
      <c r="G16" s="41">
        <f t="shared" si="0"/>
        <v>649</v>
      </c>
      <c r="H16" s="41">
        <f t="shared" si="0"/>
        <v>4</v>
      </c>
      <c r="I16" s="41">
        <f t="shared" si="0"/>
        <v>2</v>
      </c>
      <c r="J16" s="41">
        <f t="shared" si="0"/>
        <v>340</v>
      </c>
      <c r="K16" s="41">
        <f t="shared" si="0"/>
        <v>213</v>
      </c>
    </row>
  </sheetData>
  <mergeCells count="19">
    <mergeCell ref="G5:G7"/>
    <mergeCell ref="H5:K5"/>
    <mergeCell ref="H6:H7"/>
    <mergeCell ref="I6:I7"/>
    <mergeCell ref="J6:J7"/>
    <mergeCell ref="K6:K7"/>
    <mergeCell ref="A2:K2"/>
    <mergeCell ref="B3:C3"/>
    <mergeCell ref="D3:K3"/>
    <mergeCell ref="A1:K1"/>
    <mergeCell ref="G4:K4"/>
    <mergeCell ref="F6:F7"/>
    <mergeCell ref="A3:A7"/>
    <mergeCell ref="E6:E7"/>
    <mergeCell ref="B4:B7"/>
    <mergeCell ref="C4:C7"/>
    <mergeCell ref="D4:F4"/>
    <mergeCell ref="E5:F5"/>
    <mergeCell ref="D5:D7"/>
  </mergeCells>
  <phoneticPr fontId="6" type="noConversion"/>
  <printOptions horizontalCentered="1"/>
  <pageMargins left="0.7" right="0.7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showGridLines="0" zoomScaleNormal="100" workbookViewId="0"/>
  </sheetViews>
  <sheetFormatPr defaultColWidth="9.109375" defaultRowHeight="13.8"/>
  <cols>
    <col min="1" max="1" width="133.5546875" style="59" customWidth="1"/>
    <col min="2" max="16384" width="9.109375" style="59"/>
  </cols>
  <sheetData>
    <row r="1" spans="1:4">
      <c r="A1" s="84" t="s">
        <v>140</v>
      </c>
    </row>
    <row r="2" spans="1:4" ht="6" customHeight="1">
      <c r="A2" s="81"/>
    </row>
    <row r="3" spans="1:4">
      <c r="A3" s="82" t="s">
        <v>183</v>
      </c>
    </row>
    <row r="4" spans="1:4">
      <c r="A4" s="82" t="s">
        <v>184</v>
      </c>
    </row>
    <row r="5" spans="1:4">
      <c r="A5" s="82" t="s">
        <v>193</v>
      </c>
    </row>
    <row r="6" spans="1:4">
      <c r="A6" s="82" t="s">
        <v>185</v>
      </c>
    </row>
    <row r="7" spans="1:4">
      <c r="A7" s="83" t="s">
        <v>143</v>
      </c>
    </row>
    <row r="8" spans="1:4">
      <c r="A8" s="83" t="s">
        <v>144</v>
      </c>
    </row>
    <row r="9" spans="1:4">
      <c r="A9" s="83" t="s">
        <v>76</v>
      </c>
    </row>
    <row r="10" spans="1:4">
      <c r="A10" s="83" t="s">
        <v>145</v>
      </c>
    </row>
    <row r="11" spans="1:4" ht="6" customHeight="1">
      <c r="A11" s="81"/>
    </row>
    <row r="12" spans="1:4">
      <c r="A12" s="82" t="s">
        <v>186</v>
      </c>
    </row>
    <row r="13" spans="1:4" ht="21.75" customHeight="1">
      <c r="A13" s="36"/>
    </row>
    <row r="14" spans="1:4" ht="29.25" customHeight="1">
      <c r="A14" s="81" t="s">
        <v>190</v>
      </c>
      <c r="C14" s="76"/>
      <c r="D14" s="76"/>
    </row>
    <row r="15" spans="1:4" ht="47.25" customHeight="1">
      <c r="A15" s="81" t="s">
        <v>187</v>
      </c>
      <c r="C15" s="76"/>
      <c r="D15" s="76"/>
    </row>
    <row r="16" spans="1:4" ht="54" customHeight="1">
      <c r="A16" s="81" t="s">
        <v>192</v>
      </c>
    </row>
    <row r="17" spans="1:1" ht="57.75" customHeight="1">
      <c r="A17" s="81" t="s">
        <v>191</v>
      </c>
    </row>
    <row r="18" spans="1:1" ht="39.6">
      <c r="A18" s="81" t="s">
        <v>194</v>
      </c>
    </row>
    <row r="19" spans="1:1" ht="19.5" customHeight="1">
      <c r="A19" s="81" t="s">
        <v>188</v>
      </c>
    </row>
    <row r="20" spans="1:1" ht="48" customHeight="1">
      <c r="A20" s="81" t="s">
        <v>195</v>
      </c>
    </row>
    <row r="21" spans="1:1" ht="60" customHeight="1">
      <c r="A21" s="81" t="s">
        <v>189</v>
      </c>
    </row>
    <row r="22" spans="1:1" ht="76.2" customHeight="1">
      <c r="A22" s="81" t="s">
        <v>196</v>
      </c>
    </row>
    <row r="23" spans="1:1" ht="69" customHeight="1">
      <c r="A23" s="81" t="s">
        <v>197</v>
      </c>
    </row>
    <row r="24" spans="1:1">
      <c r="A24" s="79"/>
    </row>
    <row r="25" spans="1:1">
      <c r="A25" s="85" t="s">
        <v>160</v>
      </c>
    </row>
    <row r="26" spans="1:1">
      <c r="A26" s="81"/>
    </row>
    <row r="27" spans="1:1">
      <c r="A27" s="86" t="s">
        <v>161</v>
      </c>
    </row>
    <row r="28" spans="1:1" ht="29.4" customHeight="1">
      <c r="A28" s="86" t="s">
        <v>169</v>
      </c>
    </row>
    <row r="29" spans="1:1">
      <c r="A29" s="73"/>
    </row>
  </sheetData>
  <phoneticPr fontId="0" type="noConversion"/>
  <printOptions horizontalCentered="1"/>
  <pageMargins left="0.7" right="0.7" top="0.75" bottom="0.75" header="0.3" footer="0.3"/>
  <pageSetup paperSize="9" fitToHeight="0" orientation="landscape" r:id="rId1"/>
  <rowBreaks count="1" manualBreakCount="1">
    <brk id="20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H13"/>
  <sheetViews>
    <sheetView showGridLines="0" zoomScale="76" zoomScaleNormal="76" zoomScaleSheetLayoutView="100" workbookViewId="0">
      <selection sqref="A1:G1"/>
    </sheetView>
  </sheetViews>
  <sheetFormatPr defaultRowHeight="13.2"/>
  <cols>
    <col min="1" max="1" width="17.77734375" style="13" customWidth="1"/>
    <col min="2" max="7" width="19.5546875" style="13" customWidth="1"/>
  </cols>
  <sheetData>
    <row r="1" spans="1:8" ht="30" customHeight="1">
      <c r="A1" s="101" t="s">
        <v>171</v>
      </c>
      <c r="B1" s="101"/>
      <c r="C1" s="101"/>
      <c r="D1" s="101"/>
      <c r="E1" s="101"/>
      <c r="F1" s="101"/>
      <c r="G1" s="101"/>
      <c r="H1" s="1"/>
    </row>
    <row r="2" spans="1:8" ht="20.100000000000001" customHeight="1">
      <c r="A2" s="105" t="s">
        <v>133</v>
      </c>
      <c r="B2" s="105"/>
      <c r="C2" s="105"/>
      <c r="D2" s="105"/>
      <c r="E2" s="105"/>
      <c r="F2" s="105"/>
      <c r="G2" s="105"/>
    </row>
    <row r="3" spans="1:8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</row>
    <row r="4" spans="1:8" ht="75" customHeight="1">
      <c r="A4" s="92"/>
      <c r="B4" s="44" t="s">
        <v>16</v>
      </c>
      <c r="C4" s="44" t="s">
        <v>154</v>
      </c>
      <c r="D4" s="44" t="s">
        <v>174</v>
      </c>
      <c r="E4" s="44" t="s">
        <v>109</v>
      </c>
      <c r="F4" s="44" t="s">
        <v>110</v>
      </c>
      <c r="G4" s="44" t="s">
        <v>59</v>
      </c>
    </row>
    <row r="5" spans="1:8" ht="20.100000000000001" customHeight="1">
      <c r="A5" s="43" t="s">
        <v>4</v>
      </c>
      <c r="B5" s="45">
        <v>162</v>
      </c>
      <c r="C5" s="45">
        <v>450</v>
      </c>
      <c r="D5" s="45">
        <v>6</v>
      </c>
      <c r="E5" s="45">
        <v>0</v>
      </c>
      <c r="F5" s="45">
        <v>6</v>
      </c>
      <c r="G5" s="45">
        <v>170</v>
      </c>
    </row>
    <row r="6" spans="1:8" ht="20.100000000000001" customHeight="1">
      <c r="A6" s="43" t="s">
        <v>5</v>
      </c>
      <c r="B6" s="45">
        <v>101</v>
      </c>
      <c r="C6" s="45">
        <v>196</v>
      </c>
      <c r="D6" s="45">
        <v>3</v>
      </c>
      <c r="E6" s="45">
        <v>0</v>
      </c>
      <c r="F6" s="45">
        <v>1</v>
      </c>
      <c r="G6" s="45">
        <v>79</v>
      </c>
    </row>
    <row r="7" spans="1:8" ht="20.100000000000001" customHeight="1">
      <c r="A7" s="43" t="s">
        <v>6</v>
      </c>
      <c r="B7" s="45">
        <v>98</v>
      </c>
      <c r="C7" s="45">
        <v>253</v>
      </c>
      <c r="D7" s="45">
        <v>6</v>
      </c>
      <c r="E7" s="45">
        <v>2</v>
      </c>
      <c r="F7" s="45">
        <v>21</v>
      </c>
      <c r="G7" s="45">
        <v>16</v>
      </c>
    </row>
    <row r="8" spans="1:8" ht="20.100000000000001" customHeight="1">
      <c r="A8" s="43" t="s">
        <v>7</v>
      </c>
      <c r="B8" s="45">
        <v>74</v>
      </c>
      <c r="C8" s="45">
        <v>428</v>
      </c>
      <c r="D8" s="45">
        <v>3</v>
      </c>
      <c r="E8" s="45">
        <v>2</v>
      </c>
      <c r="F8" s="45">
        <v>2</v>
      </c>
      <c r="G8" s="45">
        <v>6</v>
      </c>
    </row>
    <row r="9" spans="1:8" ht="20.100000000000001" customHeight="1">
      <c r="A9" s="43" t="s">
        <v>8</v>
      </c>
      <c r="B9" s="45">
        <v>108</v>
      </c>
      <c r="C9" s="45">
        <v>420</v>
      </c>
      <c r="D9" s="45">
        <v>1</v>
      </c>
      <c r="E9" s="45">
        <v>1</v>
      </c>
      <c r="F9" s="45">
        <v>3</v>
      </c>
      <c r="G9" s="45">
        <v>9</v>
      </c>
    </row>
    <row r="10" spans="1:8" ht="20.100000000000001" customHeight="1">
      <c r="A10" s="43" t="s">
        <v>9</v>
      </c>
      <c r="B10" s="45">
        <v>68</v>
      </c>
      <c r="C10" s="45">
        <v>134</v>
      </c>
      <c r="D10" s="45">
        <v>2</v>
      </c>
      <c r="E10" s="45">
        <v>0</v>
      </c>
      <c r="F10" s="45">
        <v>2</v>
      </c>
      <c r="G10" s="45">
        <v>5</v>
      </c>
    </row>
    <row r="11" spans="1:8" ht="20.100000000000001" customHeight="1">
      <c r="A11" s="43" t="s">
        <v>1</v>
      </c>
      <c r="B11" s="45">
        <v>91</v>
      </c>
      <c r="C11" s="45">
        <v>208</v>
      </c>
      <c r="D11" s="45">
        <v>19</v>
      </c>
      <c r="E11" s="45">
        <v>3</v>
      </c>
      <c r="F11" s="45">
        <v>27</v>
      </c>
      <c r="G11" s="45">
        <v>9</v>
      </c>
    </row>
    <row r="12" spans="1:8" ht="20.100000000000001" customHeight="1">
      <c r="A12" s="43" t="s">
        <v>2</v>
      </c>
      <c r="B12" s="45">
        <v>163</v>
      </c>
      <c r="C12" s="45">
        <v>661</v>
      </c>
      <c r="D12" s="45">
        <v>10</v>
      </c>
      <c r="E12" s="45">
        <v>0</v>
      </c>
      <c r="F12" s="45">
        <v>28</v>
      </c>
      <c r="G12" s="45">
        <v>30</v>
      </c>
    </row>
    <row r="13" spans="1:8" ht="20.100000000000001" customHeight="1">
      <c r="A13" s="49" t="s">
        <v>3</v>
      </c>
      <c r="B13" s="52">
        <f>SUM(B5:B12)</f>
        <v>865</v>
      </c>
      <c r="C13" s="52">
        <f t="shared" ref="C13:G13" si="0">SUM(C5:C12)</f>
        <v>2750</v>
      </c>
      <c r="D13" s="41">
        <f t="shared" si="0"/>
        <v>50</v>
      </c>
      <c r="E13" s="41">
        <f t="shared" si="0"/>
        <v>8</v>
      </c>
      <c r="F13" s="41">
        <f t="shared" si="0"/>
        <v>90</v>
      </c>
      <c r="G13" s="41">
        <f t="shared" si="0"/>
        <v>324</v>
      </c>
    </row>
  </sheetData>
  <mergeCells count="5">
    <mergeCell ref="A1:G1"/>
    <mergeCell ref="A3:A4"/>
    <mergeCell ref="B3:C3"/>
    <mergeCell ref="D3:G3"/>
    <mergeCell ref="A2:G2"/>
  </mergeCells>
  <phoneticPr fontId="6" type="noConversion"/>
  <printOptions horizontalCentered="1"/>
  <pageMargins left="0.7" right="0.7" top="0.75" bottom="0.75" header="0.3" footer="0.3"/>
  <pageSetup paperSize="9" scale="99" fitToHeight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>
    <pageSetUpPr fitToPage="1"/>
  </sheetPr>
  <dimension ref="A1:J18"/>
  <sheetViews>
    <sheetView zoomScale="76" zoomScaleNormal="76" workbookViewId="0">
      <selection sqref="A1:J1"/>
    </sheetView>
  </sheetViews>
  <sheetFormatPr defaultRowHeight="13.2"/>
  <cols>
    <col min="1" max="1" width="20.109375" customWidth="1"/>
    <col min="2" max="10" width="12.5546875" customWidth="1"/>
    <col min="11" max="11" width="14.88671875" customWidth="1"/>
  </cols>
  <sheetData>
    <row r="1" spans="1:10" ht="30" customHeight="1">
      <c r="A1" s="101" t="s">
        <v>171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ht="20.100000000000001" customHeight="1">
      <c r="A2" s="92" t="s">
        <v>134</v>
      </c>
      <c r="B2" s="92"/>
      <c r="C2" s="92"/>
      <c r="D2" s="92"/>
      <c r="E2" s="92"/>
      <c r="F2" s="92"/>
      <c r="G2" s="92"/>
      <c r="H2" s="92"/>
      <c r="I2" s="92"/>
      <c r="J2" s="92"/>
    </row>
    <row r="3" spans="1:10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  <c r="H3" s="92"/>
      <c r="I3" s="92"/>
      <c r="J3" s="92"/>
    </row>
    <row r="4" spans="1:10" ht="28.5" customHeight="1">
      <c r="A4" s="92"/>
      <c r="B4" s="103" t="s">
        <v>16</v>
      </c>
      <c r="C4" s="103" t="s">
        <v>154</v>
      </c>
      <c r="D4" s="103" t="s">
        <v>146</v>
      </c>
      <c r="E4" s="103"/>
      <c r="F4" s="103"/>
      <c r="G4" s="103" t="s">
        <v>116</v>
      </c>
      <c r="H4" s="103"/>
      <c r="I4" s="103"/>
      <c r="J4" s="103"/>
    </row>
    <row r="5" spans="1:10" ht="48.75" customHeight="1">
      <c r="A5" s="92"/>
      <c r="B5" s="103"/>
      <c r="C5" s="103"/>
      <c r="D5" s="44" t="s">
        <v>111</v>
      </c>
      <c r="E5" s="44" t="s">
        <v>112</v>
      </c>
      <c r="F5" s="44" t="s">
        <v>113</v>
      </c>
      <c r="G5" s="44" t="s">
        <v>124</v>
      </c>
      <c r="H5" s="44" t="s">
        <v>157</v>
      </c>
      <c r="I5" s="44" t="s">
        <v>114</v>
      </c>
      <c r="J5" s="44" t="s">
        <v>115</v>
      </c>
    </row>
    <row r="6" spans="1:10" ht="20.100000000000001" customHeight="1">
      <c r="A6" s="43" t="s">
        <v>4</v>
      </c>
      <c r="B6" s="45">
        <v>50</v>
      </c>
      <c r="C6" s="45">
        <v>50</v>
      </c>
      <c r="D6" s="45">
        <v>0</v>
      </c>
      <c r="E6" s="45">
        <v>0</v>
      </c>
      <c r="F6" s="45">
        <v>39</v>
      </c>
      <c r="G6" s="45">
        <v>0</v>
      </c>
      <c r="H6" s="45">
        <v>0</v>
      </c>
      <c r="I6" s="45">
        <v>0</v>
      </c>
      <c r="J6" s="45">
        <v>0</v>
      </c>
    </row>
    <row r="7" spans="1:10" ht="20.100000000000001" customHeight="1">
      <c r="A7" s="43" t="s">
        <v>5</v>
      </c>
      <c r="B7" s="45">
        <v>0</v>
      </c>
      <c r="C7" s="45">
        <v>0</v>
      </c>
      <c r="D7" s="45">
        <v>0</v>
      </c>
      <c r="E7" s="45">
        <v>0</v>
      </c>
      <c r="F7" s="45">
        <v>0</v>
      </c>
      <c r="G7" s="45">
        <v>0</v>
      </c>
      <c r="H7" s="45">
        <v>0</v>
      </c>
      <c r="I7" s="45">
        <v>0</v>
      </c>
      <c r="J7" s="45">
        <v>0</v>
      </c>
    </row>
    <row r="8" spans="1:10" ht="20.100000000000001" customHeight="1">
      <c r="A8" s="43" t="s">
        <v>6</v>
      </c>
      <c r="B8" s="45">
        <v>0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</row>
    <row r="9" spans="1:10" ht="20.100000000000001" customHeight="1">
      <c r="A9" s="43" t="s">
        <v>7</v>
      </c>
      <c r="B9" s="45">
        <v>0</v>
      </c>
      <c r="C9" s="45">
        <v>0</v>
      </c>
      <c r="D9" s="45">
        <v>0</v>
      </c>
      <c r="E9" s="45">
        <v>0</v>
      </c>
      <c r="F9" s="45">
        <v>0</v>
      </c>
      <c r="G9" s="45">
        <v>0</v>
      </c>
      <c r="H9" s="45">
        <v>0</v>
      </c>
      <c r="I9" s="45">
        <v>0</v>
      </c>
      <c r="J9" s="45">
        <v>0</v>
      </c>
    </row>
    <row r="10" spans="1:10" ht="20.100000000000001" customHeight="1">
      <c r="A10" s="43" t="s">
        <v>8</v>
      </c>
      <c r="B10" s="45">
        <v>1</v>
      </c>
      <c r="C10" s="45">
        <v>1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</row>
    <row r="11" spans="1:10" ht="20.100000000000001" customHeight="1">
      <c r="A11" s="43" t="s">
        <v>9</v>
      </c>
      <c r="B11" s="45">
        <v>41</v>
      </c>
      <c r="C11" s="45">
        <v>54</v>
      </c>
      <c r="D11" s="45">
        <v>0</v>
      </c>
      <c r="E11" s="45">
        <v>0</v>
      </c>
      <c r="F11" s="45">
        <v>17</v>
      </c>
      <c r="G11" s="45">
        <v>0</v>
      </c>
      <c r="H11" s="45">
        <v>2</v>
      </c>
      <c r="I11" s="45">
        <v>0</v>
      </c>
      <c r="J11" s="45">
        <v>22</v>
      </c>
    </row>
    <row r="12" spans="1:10" ht="20.100000000000001" customHeight="1">
      <c r="A12" s="43" t="s">
        <v>1</v>
      </c>
      <c r="B12" s="45">
        <v>0</v>
      </c>
      <c r="C12" s="45">
        <v>0</v>
      </c>
      <c r="D12" s="45">
        <v>0</v>
      </c>
      <c r="E12" s="45">
        <v>0</v>
      </c>
      <c r="F12" s="45">
        <v>0</v>
      </c>
      <c r="G12" s="45">
        <v>0</v>
      </c>
      <c r="H12" s="45">
        <v>0</v>
      </c>
      <c r="I12" s="45">
        <v>0</v>
      </c>
      <c r="J12" s="45">
        <v>0</v>
      </c>
    </row>
    <row r="13" spans="1:10" ht="20.100000000000001" customHeight="1">
      <c r="A13" s="43" t="s">
        <v>2</v>
      </c>
      <c r="B13" s="45">
        <v>10</v>
      </c>
      <c r="C13" s="45">
        <v>14</v>
      </c>
      <c r="D13" s="45">
        <v>0</v>
      </c>
      <c r="E13" s="45">
        <v>0</v>
      </c>
      <c r="F13" s="45">
        <v>7</v>
      </c>
      <c r="G13" s="45">
        <v>0</v>
      </c>
      <c r="H13" s="45">
        <v>0</v>
      </c>
      <c r="I13" s="45">
        <v>0</v>
      </c>
      <c r="J13" s="45">
        <v>0</v>
      </c>
    </row>
    <row r="14" spans="1:10" ht="24" customHeight="1">
      <c r="A14" s="49" t="s">
        <v>3</v>
      </c>
      <c r="B14" s="51">
        <f>SUM(B6:B13)</f>
        <v>102</v>
      </c>
      <c r="C14" s="51">
        <f t="shared" ref="C14:J14" si="0">SUM(C6:C13)</f>
        <v>119</v>
      </c>
      <c r="D14" s="41">
        <f t="shared" si="0"/>
        <v>0</v>
      </c>
      <c r="E14" s="41">
        <f t="shared" si="0"/>
        <v>0</v>
      </c>
      <c r="F14" s="41">
        <f t="shared" si="0"/>
        <v>63</v>
      </c>
      <c r="G14" s="41">
        <f t="shared" si="0"/>
        <v>0</v>
      </c>
      <c r="H14" s="41">
        <f t="shared" si="0"/>
        <v>2</v>
      </c>
      <c r="I14" s="41">
        <f t="shared" si="0"/>
        <v>0</v>
      </c>
      <c r="J14" s="41">
        <f t="shared" si="0"/>
        <v>22</v>
      </c>
    </row>
    <row r="18" spans="2:3">
      <c r="B18" s="16"/>
      <c r="C18" s="16"/>
    </row>
  </sheetData>
  <mergeCells count="9">
    <mergeCell ref="A1:J1"/>
    <mergeCell ref="A2:J2"/>
    <mergeCell ref="A3:A5"/>
    <mergeCell ref="B3:C3"/>
    <mergeCell ref="D3:J3"/>
    <mergeCell ref="B4:B5"/>
    <mergeCell ref="C4:C5"/>
    <mergeCell ref="D4:F4"/>
    <mergeCell ref="G4:J4"/>
  </mergeCells>
  <phoneticPr fontId="6" type="noConversion"/>
  <printOptions horizontalCentered="1"/>
  <pageMargins left="0.7" right="0.7" top="0.75" bottom="0.75" header="0.3" footer="0.3"/>
  <pageSetup paperSize="9" fitToHeight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H13"/>
  <sheetViews>
    <sheetView showGridLines="0" zoomScale="76" zoomScaleNormal="76" zoomScaleSheetLayoutView="100" workbookViewId="0">
      <selection sqref="A1:G1"/>
    </sheetView>
  </sheetViews>
  <sheetFormatPr defaultColWidth="9.109375" defaultRowHeight="13.2"/>
  <cols>
    <col min="1" max="1" width="24.33203125" customWidth="1"/>
    <col min="2" max="3" width="18.77734375" customWidth="1"/>
    <col min="4" max="7" width="22.77734375" customWidth="1"/>
  </cols>
  <sheetData>
    <row r="1" spans="1:8" ht="30" customHeight="1">
      <c r="A1" s="101" t="s">
        <v>171</v>
      </c>
      <c r="B1" s="101"/>
      <c r="C1" s="101"/>
      <c r="D1" s="101"/>
      <c r="E1" s="101"/>
      <c r="F1" s="101"/>
      <c r="G1" s="101"/>
      <c r="H1" s="14"/>
    </row>
    <row r="2" spans="1:8" ht="20.100000000000001" customHeight="1">
      <c r="A2" s="106" t="s">
        <v>175</v>
      </c>
      <c r="B2" s="107"/>
      <c r="C2" s="107"/>
      <c r="D2" s="107"/>
      <c r="E2" s="107"/>
      <c r="F2" s="107"/>
      <c r="G2" s="108"/>
      <c r="H2" s="14"/>
    </row>
    <row r="3" spans="1:8" ht="20.100000000000001" customHeight="1">
      <c r="A3" s="92" t="s">
        <v>0</v>
      </c>
      <c r="B3" s="92" t="s">
        <v>15</v>
      </c>
      <c r="C3" s="92"/>
      <c r="D3" s="92" t="s">
        <v>45</v>
      </c>
      <c r="E3" s="92"/>
      <c r="F3" s="92"/>
      <c r="G3" s="92"/>
    </row>
    <row r="4" spans="1:8" ht="95.1" customHeight="1">
      <c r="A4" s="92"/>
      <c r="B4" s="44" t="s">
        <v>16</v>
      </c>
      <c r="C4" s="44" t="s">
        <v>154</v>
      </c>
      <c r="D4" s="44" t="s">
        <v>198</v>
      </c>
      <c r="E4" s="44" t="s">
        <v>199</v>
      </c>
      <c r="F4" s="44" t="s">
        <v>200</v>
      </c>
      <c r="G4" s="44" t="s">
        <v>201</v>
      </c>
    </row>
    <row r="5" spans="1:8" ht="20.100000000000001" customHeight="1">
      <c r="A5" s="43" t="s">
        <v>4</v>
      </c>
      <c r="B5" s="45">
        <v>499</v>
      </c>
      <c r="C5" s="45">
        <v>837</v>
      </c>
      <c r="D5" s="45">
        <v>138</v>
      </c>
      <c r="E5" s="45">
        <v>0</v>
      </c>
      <c r="F5" s="45">
        <v>0</v>
      </c>
      <c r="G5" s="45">
        <v>0</v>
      </c>
    </row>
    <row r="6" spans="1:8" ht="20.100000000000001" customHeight="1">
      <c r="A6" s="43" t="s">
        <v>5</v>
      </c>
      <c r="B6" s="45">
        <v>40</v>
      </c>
      <c r="C6" s="45">
        <v>174</v>
      </c>
      <c r="D6" s="45">
        <v>0</v>
      </c>
      <c r="E6" s="45">
        <v>0</v>
      </c>
      <c r="F6" s="45">
        <v>0</v>
      </c>
      <c r="G6" s="45">
        <v>5</v>
      </c>
    </row>
    <row r="7" spans="1:8" ht="20.100000000000001" customHeight="1">
      <c r="A7" s="43" t="s">
        <v>6</v>
      </c>
      <c r="B7" s="45">
        <v>28</v>
      </c>
      <c r="C7" s="45">
        <v>31</v>
      </c>
      <c r="D7" s="45">
        <v>7</v>
      </c>
      <c r="E7" s="45">
        <v>0</v>
      </c>
      <c r="F7" s="45">
        <v>0</v>
      </c>
      <c r="G7" s="45">
        <v>0</v>
      </c>
    </row>
    <row r="8" spans="1:8" ht="20.100000000000001" customHeight="1">
      <c r="A8" s="43" t="s">
        <v>7</v>
      </c>
      <c r="B8" s="45">
        <v>185</v>
      </c>
      <c r="C8" s="45">
        <v>1296</v>
      </c>
      <c r="D8" s="45">
        <v>34</v>
      </c>
      <c r="E8" s="45">
        <v>0</v>
      </c>
      <c r="F8" s="45">
        <v>0</v>
      </c>
      <c r="G8" s="45">
        <v>3</v>
      </c>
    </row>
    <row r="9" spans="1:8" ht="20.100000000000001" customHeight="1">
      <c r="A9" s="43" t="s">
        <v>8</v>
      </c>
      <c r="B9" s="45">
        <v>50</v>
      </c>
      <c r="C9" s="45">
        <v>86</v>
      </c>
      <c r="D9" s="45">
        <v>0</v>
      </c>
      <c r="E9" s="45">
        <v>0</v>
      </c>
      <c r="F9" s="45">
        <v>0</v>
      </c>
      <c r="G9" s="45">
        <v>0</v>
      </c>
    </row>
    <row r="10" spans="1:8" ht="20.100000000000001" customHeight="1">
      <c r="A10" s="43" t="s">
        <v>9</v>
      </c>
      <c r="B10" s="45">
        <v>103</v>
      </c>
      <c r="C10" s="45">
        <v>253</v>
      </c>
      <c r="D10" s="45">
        <v>130</v>
      </c>
      <c r="E10" s="45">
        <v>0</v>
      </c>
      <c r="F10" s="45">
        <v>0</v>
      </c>
      <c r="G10" s="45">
        <v>0</v>
      </c>
    </row>
    <row r="11" spans="1:8" ht="20.100000000000001" customHeight="1">
      <c r="A11" s="43" t="s">
        <v>1</v>
      </c>
      <c r="B11" s="45">
        <v>106</v>
      </c>
      <c r="C11" s="45">
        <v>294</v>
      </c>
      <c r="D11" s="45">
        <v>106</v>
      </c>
      <c r="E11" s="45">
        <v>0</v>
      </c>
      <c r="F11" s="45">
        <v>0</v>
      </c>
      <c r="G11" s="45">
        <v>9</v>
      </c>
    </row>
    <row r="12" spans="1:8" ht="20.100000000000001" customHeight="1">
      <c r="A12" s="43" t="s">
        <v>2</v>
      </c>
      <c r="B12" s="45">
        <v>102</v>
      </c>
      <c r="C12" s="45">
        <v>523</v>
      </c>
      <c r="D12" s="45">
        <v>172</v>
      </c>
      <c r="E12" s="45">
        <v>0</v>
      </c>
      <c r="F12" s="45">
        <v>0</v>
      </c>
      <c r="G12" s="45">
        <v>5</v>
      </c>
    </row>
    <row r="13" spans="1:8" ht="24" customHeight="1">
      <c r="A13" s="49" t="s">
        <v>3</v>
      </c>
      <c r="B13" s="41">
        <f>SUM(B5:B12)</f>
        <v>1113</v>
      </c>
      <c r="C13" s="41">
        <f t="shared" ref="C13:G13" si="0">SUM(C5:C12)</f>
        <v>3494</v>
      </c>
      <c r="D13" s="41">
        <f t="shared" si="0"/>
        <v>587</v>
      </c>
      <c r="E13" s="41">
        <f t="shared" si="0"/>
        <v>0</v>
      </c>
      <c r="F13" s="41">
        <f t="shared" si="0"/>
        <v>0</v>
      </c>
      <c r="G13" s="41">
        <f t="shared" si="0"/>
        <v>22</v>
      </c>
    </row>
  </sheetData>
  <mergeCells count="5">
    <mergeCell ref="A1:G1"/>
    <mergeCell ref="A3:A4"/>
    <mergeCell ref="B3:C3"/>
    <mergeCell ref="D3:G3"/>
    <mergeCell ref="A2:G2"/>
  </mergeCells>
  <phoneticPr fontId="6" type="noConversion"/>
  <printOptions horizontalCentered="1"/>
  <pageMargins left="0.7" right="0.7" top="0.75" bottom="0.75" header="0.3" footer="0.3"/>
  <pageSetup paperSize="9" scale="87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showGridLines="0" zoomScale="76" zoomScaleNormal="76" zoomScaleSheetLayoutView="100" workbookViewId="0">
      <selection sqref="A1:J1"/>
    </sheetView>
  </sheetViews>
  <sheetFormatPr defaultColWidth="9.109375" defaultRowHeight="13.2"/>
  <cols>
    <col min="1" max="1" width="12.77734375" style="24" customWidth="1"/>
    <col min="2" max="2" width="13" style="24" customWidth="1"/>
    <col min="3" max="10" width="12.77734375" style="24" customWidth="1"/>
    <col min="11" max="13" width="9.44140625" style="24" customWidth="1"/>
    <col min="14" max="16384" width="9.109375" style="24"/>
  </cols>
  <sheetData>
    <row r="1" spans="1:21" ht="30" customHeight="1">
      <c r="A1" s="101" t="s">
        <v>166</v>
      </c>
      <c r="B1" s="101"/>
      <c r="C1" s="101"/>
      <c r="D1" s="101"/>
      <c r="E1" s="101"/>
      <c r="F1" s="101"/>
      <c r="G1" s="101"/>
      <c r="H1" s="101"/>
      <c r="I1" s="101"/>
      <c r="J1" s="101"/>
      <c r="K1" s="23"/>
      <c r="L1" s="23"/>
      <c r="M1" s="23"/>
    </row>
    <row r="2" spans="1:21" customFormat="1" ht="20.100000000000001" customHeight="1">
      <c r="A2" s="110" t="s">
        <v>182</v>
      </c>
      <c r="B2" s="110"/>
      <c r="C2" s="110"/>
      <c r="D2" s="110"/>
      <c r="E2" s="110"/>
      <c r="F2" s="110"/>
      <c r="G2" s="110"/>
      <c r="H2" s="110"/>
      <c r="I2" s="110"/>
      <c r="J2" s="110"/>
    </row>
    <row r="3" spans="1:21" ht="18.75" customHeight="1">
      <c r="A3" s="110" t="s">
        <v>0</v>
      </c>
      <c r="B3" s="110" t="s">
        <v>62</v>
      </c>
      <c r="C3" s="110" t="s">
        <v>63</v>
      </c>
      <c r="D3" s="110"/>
      <c r="E3" s="110"/>
      <c r="F3" s="110"/>
      <c r="G3" s="110"/>
      <c r="H3" s="110"/>
      <c r="I3" s="110"/>
      <c r="J3" s="110"/>
    </row>
    <row r="4" spans="1:21" ht="18.75" customHeight="1">
      <c r="A4" s="110"/>
      <c r="B4" s="110"/>
      <c r="C4" s="111" t="s">
        <v>163</v>
      </c>
      <c r="D4" s="111"/>
      <c r="E4" s="111" t="s">
        <v>65</v>
      </c>
      <c r="F4" s="111"/>
      <c r="G4" s="111" t="s">
        <v>66</v>
      </c>
      <c r="H4" s="111"/>
      <c r="I4" s="111" t="s">
        <v>35</v>
      </c>
      <c r="J4" s="111"/>
    </row>
    <row r="5" spans="1:21" ht="18.75" customHeight="1">
      <c r="A5" s="110"/>
      <c r="B5" s="110"/>
      <c r="C5" s="53" t="s">
        <v>36</v>
      </c>
      <c r="D5" s="53" t="s">
        <v>30</v>
      </c>
      <c r="E5" s="53" t="s">
        <v>36</v>
      </c>
      <c r="F5" s="53" t="s">
        <v>30</v>
      </c>
      <c r="G5" s="53" t="s">
        <v>36</v>
      </c>
      <c r="H5" s="53" t="s">
        <v>67</v>
      </c>
      <c r="I5" s="53" t="s">
        <v>36</v>
      </c>
      <c r="J5" s="53" t="s">
        <v>30</v>
      </c>
      <c r="O5" s="32"/>
    </row>
    <row r="6" spans="1:21" ht="24.9" customHeight="1">
      <c r="A6" s="54" t="s">
        <v>4</v>
      </c>
      <c r="B6" s="55">
        <v>3082</v>
      </c>
      <c r="C6" s="55">
        <v>1685</v>
      </c>
      <c r="D6" s="77">
        <f t="shared" ref="D6:D13" si="0">C6/$B6*100</f>
        <v>54.672290720311487</v>
      </c>
      <c r="E6" s="72">
        <v>293</v>
      </c>
      <c r="F6" s="77">
        <f>E6/$B6*100</f>
        <v>9.5068137573004545</v>
      </c>
      <c r="G6" s="55">
        <v>386</v>
      </c>
      <c r="H6" s="77">
        <f>G6/$B6*100</f>
        <v>12.524334847501622</v>
      </c>
      <c r="I6" s="55">
        <v>718</v>
      </c>
      <c r="J6" s="77">
        <f>I6/$B6*100</f>
        <v>23.29656067488644</v>
      </c>
      <c r="K6" s="32"/>
      <c r="L6" s="32"/>
      <c r="M6" s="32"/>
      <c r="N6" s="32"/>
      <c r="O6" s="32"/>
      <c r="P6" s="32"/>
      <c r="Q6" s="32"/>
      <c r="R6" s="32"/>
      <c r="S6" s="32"/>
      <c r="T6" s="32"/>
      <c r="U6" s="37"/>
    </row>
    <row r="7" spans="1:21" ht="24.9" customHeight="1">
      <c r="A7" s="54" t="s">
        <v>5</v>
      </c>
      <c r="B7" s="55">
        <v>2317</v>
      </c>
      <c r="C7" s="55">
        <v>1102</v>
      </c>
      <c r="D7" s="77">
        <f t="shared" si="0"/>
        <v>47.561501942166593</v>
      </c>
      <c r="E7" s="55">
        <v>209</v>
      </c>
      <c r="F7" s="77">
        <f t="shared" ref="F7:F13" si="1">E7/$B7*100</f>
        <v>9.0202848511005609</v>
      </c>
      <c r="G7" s="55">
        <v>384</v>
      </c>
      <c r="H7" s="77">
        <f t="shared" ref="H7:H13" si="2">G7/$B7*100</f>
        <v>16.573154941735002</v>
      </c>
      <c r="I7" s="55">
        <v>622</v>
      </c>
      <c r="J7" s="77">
        <f t="shared" ref="J7:J13" si="3">I7/$B7*100</f>
        <v>26.845058264997839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7"/>
    </row>
    <row r="8" spans="1:21" ht="24.9" customHeight="1">
      <c r="A8" s="54" t="s">
        <v>6</v>
      </c>
      <c r="B8" s="55">
        <v>1204</v>
      </c>
      <c r="C8" s="55">
        <v>674</v>
      </c>
      <c r="D8" s="77">
        <f t="shared" si="0"/>
        <v>55.980066445182722</v>
      </c>
      <c r="E8" s="55">
        <v>102</v>
      </c>
      <c r="F8" s="77">
        <f t="shared" si="1"/>
        <v>8.471760797342192</v>
      </c>
      <c r="G8" s="55">
        <v>194</v>
      </c>
      <c r="H8" s="77">
        <f t="shared" si="2"/>
        <v>16.112956810631228</v>
      </c>
      <c r="I8" s="55">
        <v>234</v>
      </c>
      <c r="J8" s="77">
        <f t="shared" si="3"/>
        <v>19.435215946843854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7"/>
    </row>
    <row r="9" spans="1:21" ht="24.9" customHeight="1">
      <c r="A9" s="54" t="s">
        <v>7</v>
      </c>
      <c r="B9" s="55">
        <v>1727</v>
      </c>
      <c r="C9" s="55">
        <v>941</v>
      </c>
      <c r="D9" s="77">
        <f t="shared" si="0"/>
        <v>54.487550665894616</v>
      </c>
      <c r="E9" s="55">
        <v>115</v>
      </c>
      <c r="F9" s="77">
        <f t="shared" si="1"/>
        <v>6.6589461493920084</v>
      </c>
      <c r="G9" s="55">
        <v>329</v>
      </c>
      <c r="H9" s="77">
        <f t="shared" si="2"/>
        <v>19.050376375217141</v>
      </c>
      <c r="I9" s="55">
        <v>342</v>
      </c>
      <c r="J9" s="77">
        <f t="shared" si="3"/>
        <v>19.803126809496234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7"/>
    </row>
    <row r="10" spans="1:21" ht="24.9" customHeight="1">
      <c r="A10" s="54" t="s">
        <v>8</v>
      </c>
      <c r="B10" s="55">
        <v>2182</v>
      </c>
      <c r="C10" s="55">
        <v>1241</v>
      </c>
      <c r="D10" s="77">
        <f t="shared" si="0"/>
        <v>56.874427131072416</v>
      </c>
      <c r="E10" s="55">
        <v>234</v>
      </c>
      <c r="F10" s="77">
        <f t="shared" si="1"/>
        <v>10.724106324472961</v>
      </c>
      <c r="G10" s="55">
        <v>355</v>
      </c>
      <c r="H10" s="77">
        <f t="shared" si="2"/>
        <v>16.269477543538038</v>
      </c>
      <c r="I10" s="55">
        <v>352</v>
      </c>
      <c r="J10" s="77">
        <f t="shared" si="3"/>
        <v>16.13198900091659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7"/>
    </row>
    <row r="11" spans="1:21" ht="24.9" customHeight="1">
      <c r="A11" s="54" t="s">
        <v>9</v>
      </c>
      <c r="B11" s="55">
        <v>1468</v>
      </c>
      <c r="C11" s="55">
        <v>845</v>
      </c>
      <c r="D11" s="77">
        <f t="shared" si="0"/>
        <v>57.561307901907355</v>
      </c>
      <c r="E11" s="55">
        <v>133</v>
      </c>
      <c r="F11" s="77">
        <f t="shared" si="1"/>
        <v>9.0599455040871941</v>
      </c>
      <c r="G11" s="55">
        <v>210</v>
      </c>
      <c r="H11" s="77">
        <f t="shared" si="2"/>
        <v>14.305177111716622</v>
      </c>
      <c r="I11" s="55">
        <v>280</v>
      </c>
      <c r="J11" s="77">
        <f t="shared" si="3"/>
        <v>19.073569482288828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7"/>
    </row>
    <row r="12" spans="1:21" ht="24.9" customHeight="1">
      <c r="A12" s="54" t="s">
        <v>1</v>
      </c>
      <c r="B12" s="55">
        <v>3079</v>
      </c>
      <c r="C12" s="55">
        <v>1767</v>
      </c>
      <c r="D12" s="77">
        <f t="shared" si="0"/>
        <v>57.388762585254952</v>
      </c>
      <c r="E12" s="55">
        <v>224</v>
      </c>
      <c r="F12" s="77">
        <f t="shared" si="1"/>
        <v>7.2750893147125684</v>
      </c>
      <c r="G12" s="55">
        <v>510</v>
      </c>
      <c r="H12" s="77">
        <f t="shared" si="2"/>
        <v>16.563819421890223</v>
      </c>
      <c r="I12" s="55">
        <v>578</v>
      </c>
      <c r="J12" s="77">
        <f t="shared" si="3"/>
        <v>18.772328678142252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7"/>
    </row>
    <row r="13" spans="1:21" ht="24.9" customHeight="1">
      <c r="A13" s="54" t="s">
        <v>2</v>
      </c>
      <c r="B13" s="55">
        <v>2742</v>
      </c>
      <c r="C13" s="55">
        <v>1277</v>
      </c>
      <c r="D13" s="77">
        <f t="shared" si="0"/>
        <v>46.57184536834427</v>
      </c>
      <c r="E13" s="55">
        <v>192</v>
      </c>
      <c r="F13" s="77">
        <f t="shared" si="1"/>
        <v>7.0021881838074398</v>
      </c>
      <c r="G13" s="55">
        <v>571</v>
      </c>
      <c r="H13" s="77">
        <f t="shared" si="2"/>
        <v>20.824215900802333</v>
      </c>
      <c r="I13" s="55">
        <v>702</v>
      </c>
      <c r="J13" s="77">
        <f t="shared" si="3"/>
        <v>25.601750547045953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7"/>
    </row>
    <row r="14" spans="1:21" ht="24.9" customHeight="1">
      <c r="A14" s="56" t="s">
        <v>3</v>
      </c>
      <c r="B14" s="69">
        <f>SUM(B6:B13)</f>
        <v>17801</v>
      </c>
      <c r="C14" s="69">
        <f>SUM(C6:C13)</f>
        <v>9532</v>
      </c>
      <c r="D14" s="68">
        <f>C14/B14%</f>
        <v>53.547553508229875</v>
      </c>
      <c r="E14" s="69">
        <f>SUM(E6:E13)</f>
        <v>1502</v>
      </c>
      <c r="F14" s="68">
        <f>E14/B14%</f>
        <v>8.4377282175158701</v>
      </c>
      <c r="G14" s="69">
        <f>SUM(G6:G13)</f>
        <v>2939</v>
      </c>
      <c r="H14" s="57">
        <f>G14/B14%</f>
        <v>16.510308409639908</v>
      </c>
      <c r="I14" s="69">
        <f>SUM(I6:I13)</f>
        <v>3828</v>
      </c>
      <c r="J14" s="57">
        <f>I14/B14%</f>
        <v>21.504409864614349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7"/>
    </row>
    <row r="15" spans="1:21" ht="20.100000000000001" customHeight="1">
      <c r="A15" s="25"/>
      <c r="B15" s="26"/>
      <c r="C15" s="27"/>
      <c r="D15" s="28"/>
      <c r="E15" s="26"/>
      <c r="F15" s="28"/>
      <c r="G15" s="26"/>
      <c r="H15" s="28"/>
      <c r="I15" s="26"/>
      <c r="J15" s="28"/>
      <c r="K15" s="32"/>
    </row>
    <row r="16" spans="1:21" s="29" customFormat="1" ht="35.25" customHeight="1">
      <c r="A16" s="98" t="s">
        <v>162</v>
      </c>
      <c r="B16" s="98"/>
      <c r="C16" s="98"/>
      <c r="D16" s="98"/>
      <c r="E16" s="98"/>
      <c r="F16" s="98"/>
      <c r="G16" s="98"/>
      <c r="H16" s="98"/>
      <c r="I16" s="98"/>
      <c r="J16" s="98"/>
      <c r="K16" s="32"/>
    </row>
    <row r="17" spans="2:11" s="29" customFormat="1" ht="12.9" customHeight="1">
      <c r="B17" s="112"/>
      <c r="C17" s="112"/>
      <c r="D17" s="112"/>
      <c r="E17" s="112"/>
      <c r="F17" s="112"/>
      <c r="G17" s="112"/>
      <c r="H17" s="112"/>
      <c r="I17" s="112"/>
      <c r="J17" s="112"/>
      <c r="K17" s="32"/>
    </row>
    <row r="18" spans="2:11" ht="16.5" customHeight="1">
      <c r="B18" s="109"/>
      <c r="C18" s="109"/>
      <c r="D18" s="109"/>
      <c r="E18" s="109"/>
      <c r="F18" s="109"/>
      <c r="G18" s="109"/>
      <c r="H18" s="109"/>
      <c r="I18" s="109"/>
      <c r="J18" s="109"/>
    </row>
    <row r="20" spans="2:11">
      <c r="B20" s="30"/>
    </row>
  </sheetData>
  <mergeCells count="12">
    <mergeCell ref="B18:J18"/>
    <mergeCell ref="A1:J1"/>
    <mergeCell ref="A2:J2"/>
    <mergeCell ref="A3:A5"/>
    <mergeCell ref="B3:B5"/>
    <mergeCell ref="C3:J3"/>
    <mergeCell ref="C4:D4"/>
    <mergeCell ref="E4:F4"/>
    <mergeCell ref="G4:H4"/>
    <mergeCell ref="I4:J4"/>
    <mergeCell ref="B17:J17"/>
    <mergeCell ref="A16:J16"/>
  </mergeCells>
  <phoneticPr fontId="0" type="noConversion"/>
  <printOptions horizontalCentered="1"/>
  <pageMargins left="0.7" right="0.7" top="0.75" bottom="0.75" header="0.3" footer="0.3"/>
  <pageSetup paperSize="9" orientation="landscape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showGridLines="0" zoomScale="76" zoomScaleNormal="76" zoomScaleSheetLayoutView="100" workbookViewId="0">
      <selection sqref="A1:J1"/>
    </sheetView>
  </sheetViews>
  <sheetFormatPr defaultColWidth="9.109375" defaultRowHeight="13.2"/>
  <cols>
    <col min="1" max="1" width="12.77734375" style="24" customWidth="1"/>
    <col min="2" max="2" width="13" style="24" customWidth="1"/>
    <col min="3" max="10" width="12.77734375" style="24" customWidth="1"/>
    <col min="11" max="13" width="9.44140625" style="24" customWidth="1"/>
    <col min="14" max="16384" width="9.109375" style="24"/>
  </cols>
  <sheetData>
    <row r="1" spans="1:22" ht="30" customHeight="1">
      <c r="A1" s="101" t="s">
        <v>167</v>
      </c>
      <c r="B1" s="101"/>
      <c r="C1" s="101"/>
      <c r="D1" s="101"/>
      <c r="E1" s="101"/>
      <c r="F1" s="101"/>
      <c r="G1" s="101"/>
      <c r="H1" s="101"/>
      <c r="I1" s="101"/>
      <c r="J1" s="101"/>
      <c r="K1" s="23"/>
      <c r="L1" s="23"/>
      <c r="M1" s="23"/>
    </row>
    <row r="2" spans="1:22" ht="20.100000000000001" customHeight="1">
      <c r="A2" s="110" t="s">
        <v>182</v>
      </c>
      <c r="B2" s="110"/>
      <c r="C2" s="110"/>
      <c r="D2" s="110"/>
      <c r="E2" s="110"/>
      <c r="F2" s="110"/>
      <c r="G2" s="110"/>
      <c r="H2" s="110"/>
      <c r="I2" s="110"/>
      <c r="J2" s="110"/>
      <c r="K2" s="31"/>
      <c r="L2" s="31"/>
      <c r="M2" s="31"/>
    </row>
    <row r="3" spans="1:22" ht="18.75" customHeight="1">
      <c r="A3" s="110" t="s">
        <v>0</v>
      </c>
      <c r="B3" s="110" t="s">
        <v>62</v>
      </c>
      <c r="C3" s="110" t="s">
        <v>63</v>
      </c>
      <c r="D3" s="110"/>
      <c r="E3" s="110"/>
      <c r="F3" s="110"/>
      <c r="G3" s="110"/>
      <c r="H3" s="110"/>
      <c r="I3" s="110"/>
      <c r="J3" s="110"/>
    </row>
    <row r="4" spans="1:22" ht="18.75" customHeight="1">
      <c r="A4" s="110"/>
      <c r="B4" s="110"/>
      <c r="C4" s="111" t="s">
        <v>64</v>
      </c>
      <c r="D4" s="111"/>
      <c r="E4" s="111" t="s">
        <v>65</v>
      </c>
      <c r="F4" s="111"/>
      <c r="G4" s="111" t="s">
        <v>66</v>
      </c>
      <c r="H4" s="111"/>
      <c r="I4" s="111" t="s">
        <v>35</v>
      </c>
      <c r="J4" s="111"/>
    </row>
    <row r="5" spans="1:22" ht="18.75" customHeight="1">
      <c r="A5" s="110"/>
      <c r="B5" s="110"/>
      <c r="C5" s="53" t="s">
        <v>36</v>
      </c>
      <c r="D5" s="53" t="s">
        <v>30</v>
      </c>
      <c r="E5" s="53" t="s">
        <v>36</v>
      </c>
      <c r="F5" s="53" t="s">
        <v>30</v>
      </c>
      <c r="G5" s="53" t="s">
        <v>36</v>
      </c>
      <c r="H5" s="53" t="s">
        <v>30</v>
      </c>
      <c r="I5" s="53" t="s">
        <v>36</v>
      </c>
      <c r="J5" s="53" t="s">
        <v>30</v>
      </c>
    </row>
    <row r="6" spans="1:22" ht="24.9" customHeight="1">
      <c r="A6" s="54" t="s">
        <v>4</v>
      </c>
      <c r="B6" s="55">
        <v>1142</v>
      </c>
      <c r="C6" s="55">
        <v>639</v>
      </c>
      <c r="D6" s="77">
        <f t="shared" ref="D6:D13" si="0">C6/$B6*100</f>
        <v>55.954465849387034</v>
      </c>
      <c r="E6" s="55">
        <v>65</v>
      </c>
      <c r="F6" s="77">
        <f>E6/$B6*100</f>
        <v>5.6917688266199651</v>
      </c>
      <c r="G6" s="55">
        <v>205</v>
      </c>
      <c r="H6" s="77">
        <f>G6/$B6*100</f>
        <v>17.950963222416814</v>
      </c>
      <c r="I6" s="55">
        <v>233</v>
      </c>
      <c r="J6" s="77">
        <f>I6/$B6*100</f>
        <v>20.402802101576182</v>
      </c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</row>
    <row r="7" spans="1:22" ht="24.9" customHeight="1">
      <c r="A7" s="54" t="s">
        <v>5</v>
      </c>
      <c r="B7" s="55">
        <v>262</v>
      </c>
      <c r="C7" s="55">
        <v>62</v>
      </c>
      <c r="D7" s="77">
        <f t="shared" si="0"/>
        <v>23.664122137404579</v>
      </c>
      <c r="E7" s="55">
        <v>9</v>
      </c>
      <c r="F7" s="77">
        <f t="shared" ref="F7:F13" si="1">E7/$B7*100</f>
        <v>3.4351145038167941</v>
      </c>
      <c r="G7" s="55">
        <v>24</v>
      </c>
      <c r="H7" s="77">
        <f t="shared" ref="H7:H13" si="2">G7/$B7*100</f>
        <v>9.1603053435114496</v>
      </c>
      <c r="I7" s="55">
        <v>167</v>
      </c>
      <c r="J7" s="77">
        <f t="shared" ref="J7:J13" si="3">I7/$B7*100</f>
        <v>63.74045801526718</v>
      </c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</row>
    <row r="8" spans="1:22" ht="24.9" customHeight="1">
      <c r="A8" s="54" t="s">
        <v>6</v>
      </c>
      <c r="B8" s="55">
        <v>220</v>
      </c>
      <c r="C8" s="55">
        <v>58</v>
      </c>
      <c r="D8" s="77">
        <f t="shared" si="0"/>
        <v>26.36363636363636</v>
      </c>
      <c r="E8" s="55">
        <v>7</v>
      </c>
      <c r="F8" s="77">
        <f t="shared" si="1"/>
        <v>3.1818181818181817</v>
      </c>
      <c r="G8" s="55">
        <v>20</v>
      </c>
      <c r="H8" s="77">
        <f t="shared" si="2"/>
        <v>9.0909090909090917</v>
      </c>
      <c r="I8" s="55">
        <v>135</v>
      </c>
      <c r="J8" s="77">
        <f t="shared" si="3"/>
        <v>61.363636363636367</v>
      </c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ht="24.9" customHeight="1">
      <c r="A9" s="54" t="s">
        <v>7</v>
      </c>
      <c r="B9" s="55">
        <v>337</v>
      </c>
      <c r="C9" s="55">
        <v>79</v>
      </c>
      <c r="D9" s="77">
        <f t="shared" si="0"/>
        <v>23.442136498516319</v>
      </c>
      <c r="E9" s="55">
        <v>9</v>
      </c>
      <c r="F9" s="77">
        <f>E9/$B9*100</f>
        <v>2.6706231454005933</v>
      </c>
      <c r="G9" s="55">
        <v>20</v>
      </c>
      <c r="H9" s="77">
        <f t="shared" si="2"/>
        <v>5.9347181008902083</v>
      </c>
      <c r="I9" s="55">
        <v>229</v>
      </c>
      <c r="J9" s="77">
        <f t="shared" si="3"/>
        <v>67.952522255192889</v>
      </c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</row>
    <row r="10" spans="1:22" ht="24.9" customHeight="1">
      <c r="A10" s="54" t="s">
        <v>8</v>
      </c>
      <c r="B10" s="55">
        <v>289</v>
      </c>
      <c r="C10" s="55">
        <v>146</v>
      </c>
      <c r="D10" s="77">
        <f t="shared" si="0"/>
        <v>50.51903114186851</v>
      </c>
      <c r="E10" s="55">
        <v>9</v>
      </c>
      <c r="F10" s="77">
        <f t="shared" si="1"/>
        <v>3.1141868512110724</v>
      </c>
      <c r="G10" s="55">
        <v>18</v>
      </c>
      <c r="H10" s="77">
        <f t="shared" si="2"/>
        <v>6.2283737024221448</v>
      </c>
      <c r="I10" s="55">
        <v>116</v>
      </c>
      <c r="J10" s="77">
        <f t="shared" si="3"/>
        <v>40.13840830449827</v>
      </c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</row>
    <row r="11" spans="1:22" ht="24.9" customHeight="1">
      <c r="A11" s="54" t="s">
        <v>9</v>
      </c>
      <c r="B11" s="55">
        <v>358</v>
      </c>
      <c r="C11" s="55">
        <v>218</v>
      </c>
      <c r="D11" s="77">
        <f t="shared" si="0"/>
        <v>60.893854748603346</v>
      </c>
      <c r="E11" s="55">
        <v>17</v>
      </c>
      <c r="F11" s="77">
        <f t="shared" si="1"/>
        <v>4.7486033519553068</v>
      </c>
      <c r="G11" s="55">
        <v>35</v>
      </c>
      <c r="H11" s="77">
        <f t="shared" si="2"/>
        <v>9.7765363128491618</v>
      </c>
      <c r="I11" s="55">
        <v>88</v>
      </c>
      <c r="J11" s="77">
        <f t="shared" si="3"/>
        <v>24.581005586592177</v>
      </c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</row>
    <row r="12" spans="1:22" ht="24.9" customHeight="1">
      <c r="A12" s="54" t="s">
        <v>1</v>
      </c>
      <c r="B12" s="55">
        <v>312</v>
      </c>
      <c r="C12" s="55">
        <v>79</v>
      </c>
      <c r="D12" s="77">
        <f t="shared" si="0"/>
        <v>25.320512820512818</v>
      </c>
      <c r="E12" s="55">
        <v>12</v>
      </c>
      <c r="F12" s="77">
        <f t="shared" si="1"/>
        <v>3.8461538461538463</v>
      </c>
      <c r="G12" s="55">
        <v>26</v>
      </c>
      <c r="H12" s="77">
        <f t="shared" si="2"/>
        <v>8.3333333333333321</v>
      </c>
      <c r="I12" s="55">
        <v>195</v>
      </c>
      <c r="J12" s="77">
        <f t="shared" si="3"/>
        <v>62.5</v>
      </c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</row>
    <row r="13" spans="1:22" ht="24.9" customHeight="1">
      <c r="A13" s="54" t="s">
        <v>2</v>
      </c>
      <c r="B13" s="55">
        <v>458</v>
      </c>
      <c r="C13" s="55">
        <v>201</v>
      </c>
      <c r="D13" s="77">
        <f t="shared" si="0"/>
        <v>43.886462882096069</v>
      </c>
      <c r="E13" s="55">
        <v>42</v>
      </c>
      <c r="F13" s="77">
        <f t="shared" si="1"/>
        <v>9.1703056768558966</v>
      </c>
      <c r="G13" s="55">
        <v>59</v>
      </c>
      <c r="H13" s="77">
        <f t="shared" si="2"/>
        <v>12.882096069868995</v>
      </c>
      <c r="I13" s="55">
        <v>156</v>
      </c>
      <c r="J13" s="77">
        <f t="shared" si="3"/>
        <v>34.061135371179041</v>
      </c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ht="24.9" customHeight="1">
      <c r="A14" s="56" t="s">
        <v>3</v>
      </c>
      <c r="B14" s="69">
        <f>SUM(B6:B13)</f>
        <v>3378</v>
      </c>
      <c r="C14" s="69">
        <f>SUM(C6:C13)</f>
        <v>1482</v>
      </c>
      <c r="D14" s="68">
        <f>C14/B14%</f>
        <v>43.872113676731793</v>
      </c>
      <c r="E14" s="69">
        <f>SUM(E6:E13)</f>
        <v>170</v>
      </c>
      <c r="F14" s="68">
        <f>E14/$B14*100</f>
        <v>5.0325636471284785</v>
      </c>
      <c r="G14" s="69">
        <f>SUM(G6:G13)</f>
        <v>407</v>
      </c>
      <c r="H14" s="57">
        <f>G14/$B14*100</f>
        <v>12.048549437537003</v>
      </c>
      <c r="I14" s="69">
        <f>SUM(I6:I13)</f>
        <v>1319</v>
      </c>
      <c r="J14" s="57">
        <f>I14/B14%</f>
        <v>39.046773238602725</v>
      </c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2" ht="20.100000000000001" customHeight="1">
      <c r="A15" s="25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ht="35.1" customHeight="1">
      <c r="A16" s="98" t="s">
        <v>164</v>
      </c>
      <c r="B16" s="98"/>
      <c r="C16" s="98"/>
      <c r="D16" s="98"/>
      <c r="E16" s="98"/>
      <c r="F16" s="98"/>
      <c r="G16" s="98"/>
      <c r="H16" s="98"/>
      <c r="I16" s="98"/>
      <c r="J16" s="98"/>
      <c r="K16" s="32"/>
    </row>
    <row r="17" spans="2:11" ht="12.9" customHeight="1">
      <c r="B17" s="112"/>
      <c r="C17" s="112"/>
      <c r="D17" s="112"/>
      <c r="E17" s="112"/>
      <c r="F17" s="112"/>
      <c r="G17" s="112"/>
      <c r="H17" s="112"/>
      <c r="I17" s="112"/>
      <c r="J17" s="112"/>
      <c r="K17" s="32"/>
    </row>
    <row r="18" spans="2:11" ht="16.5" customHeight="1">
      <c r="B18" s="26"/>
      <c r="C18" s="26"/>
      <c r="D18" s="28"/>
      <c r="E18" s="26"/>
      <c r="F18" s="28"/>
      <c r="G18" s="26"/>
      <c r="H18" s="28"/>
      <c r="I18" s="26"/>
      <c r="J18" s="28"/>
      <c r="K18" s="32"/>
    </row>
    <row r="19" spans="2:11" ht="16.5" customHeight="1">
      <c r="B19" s="30"/>
    </row>
  </sheetData>
  <mergeCells count="11">
    <mergeCell ref="B17:J17"/>
    <mergeCell ref="A1:J1"/>
    <mergeCell ref="A2:J2"/>
    <mergeCell ref="A3:A5"/>
    <mergeCell ref="B3:B5"/>
    <mergeCell ref="C3:J3"/>
    <mergeCell ref="C4:D4"/>
    <mergeCell ref="E4:F4"/>
    <mergeCell ref="G4:H4"/>
    <mergeCell ref="I4:J4"/>
    <mergeCell ref="A16:J16"/>
  </mergeCells>
  <phoneticPr fontId="0" type="noConversion"/>
  <printOptions horizontalCentered="1"/>
  <pageMargins left="0.7" right="0.7" top="0.75" bottom="0.75" header="0.3" footer="0.3"/>
  <pageSetup paperSize="9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S19"/>
  <sheetViews>
    <sheetView showGridLines="0" zoomScale="70" zoomScaleNormal="70" zoomScaleSheetLayoutView="100" workbookViewId="0">
      <selection sqref="A1:J1"/>
    </sheetView>
  </sheetViews>
  <sheetFormatPr defaultRowHeight="13.2"/>
  <cols>
    <col min="1" max="1" width="30.5546875" customWidth="1"/>
    <col min="2" max="2" width="13" customWidth="1"/>
    <col min="3" max="10" width="10.5546875" customWidth="1"/>
  </cols>
  <sheetData>
    <row r="1" spans="1:19" ht="30" customHeight="1">
      <c r="A1" s="101" t="s">
        <v>181</v>
      </c>
      <c r="B1" s="101"/>
      <c r="C1" s="101"/>
      <c r="D1" s="101"/>
      <c r="E1" s="101"/>
      <c r="F1" s="101"/>
      <c r="G1" s="101"/>
      <c r="H1" s="101"/>
      <c r="I1" s="101"/>
      <c r="J1" s="101"/>
      <c r="K1" s="1"/>
    </row>
    <row r="2" spans="1:19" ht="24.75" customHeight="1">
      <c r="A2" s="92" t="s">
        <v>151</v>
      </c>
      <c r="B2" s="92" t="s">
        <v>152</v>
      </c>
      <c r="C2" s="92" t="s">
        <v>21</v>
      </c>
      <c r="D2" s="92"/>
      <c r="E2" s="92"/>
      <c r="F2" s="92"/>
      <c r="G2" s="92"/>
      <c r="H2" s="92"/>
      <c r="I2" s="92"/>
      <c r="J2" s="113" t="s">
        <v>22</v>
      </c>
      <c r="K2" s="2"/>
    </row>
    <row r="3" spans="1:19" ht="27.75" customHeight="1">
      <c r="A3" s="92"/>
      <c r="B3" s="92"/>
      <c r="C3" s="44" t="s">
        <v>23</v>
      </c>
      <c r="D3" s="44" t="s">
        <v>24</v>
      </c>
      <c r="E3" s="44" t="s">
        <v>25</v>
      </c>
      <c r="F3" s="44" t="s">
        <v>26</v>
      </c>
      <c r="G3" s="44" t="s">
        <v>138</v>
      </c>
      <c r="H3" s="44" t="s">
        <v>141</v>
      </c>
      <c r="I3" s="44" t="s">
        <v>142</v>
      </c>
      <c r="J3" s="113"/>
      <c r="K3" s="2"/>
    </row>
    <row r="4" spans="1:19" ht="30" customHeight="1">
      <c r="A4" s="38" t="s">
        <v>70</v>
      </c>
      <c r="B4" s="45">
        <v>5476</v>
      </c>
      <c r="C4" s="45">
        <v>50</v>
      </c>
      <c r="D4" s="45">
        <v>111</v>
      </c>
      <c r="E4" s="45">
        <v>841</v>
      </c>
      <c r="F4" s="45">
        <v>1299</v>
      </c>
      <c r="G4" s="45">
        <v>1085</v>
      </c>
      <c r="H4" s="45">
        <v>916</v>
      </c>
      <c r="I4" s="45">
        <v>1174</v>
      </c>
      <c r="J4" s="63">
        <v>29.59</v>
      </c>
      <c r="K4" s="61"/>
      <c r="M4" s="80"/>
      <c r="N4" s="80"/>
      <c r="O4" s="80"/>
      <c r="P4" s="80"/>
      <c r="Q4" s="80"/>
      <c r="R4" s="80"/>
      <c r="S4" s="80"/>
    </row>
    <row r="5" spans="1:19" ht="30" customHeight="1">
      <c r="A5" s="38" t="s">
        <v>71</v>
      </c>
      <c r="B5" s="45">
        <v>437</v>
      </c>
      <c r="C5" s="45">
        <v>1</v>
      </c>
      <c r="D5" s="45">
        <v>3</v>
      </c>
      <c r="E5" s="45">
        <v>22</v>
      </c>
      <c r="F5" s="45">
        <v>50</v>
      </c>
      <c r="G5" s="45">
        <v>97</v>
      </c>
      <c r="H5" s="45">
        <v>133</v>
      </c>
      <c r="I5" s="45">
        <v>131</v>
      </c>
      <c r="J5" s="63">
        <v>44.15</v>
      </c>
      <c r="K5" s="61"/>
      <c r="M5" s="80"/>
      <c r="N5" s="80"/>
      <c r="O5" s="80"/>
      <c r="P5" s="80"/>
      <c r="Q5" s="80"/>
      <c r="R5" s="80"/>
      <c r="S5" s="80"/>
    </row>
    <row r="6" spans="1:19" ht="30" customHeight="1">
      <c r="A6" s="38" t="s">
        <v>72</v>
      </c>
      <c r="B6" s="45">
        <v>2222</v>
      </c>
      <c r="C6" s="45">
        <v>18</v>
      </c>
      <c r="D6" s="45">
        <v>615</v>
      </c>
      <c r="E6" s="45">
        <v>836</v>
      </c>
      <c r="F6" s="45">
        <v>487</v>
      </c>
      <c r="G6" s="45">
        <v>173</v>
      </c>
      <c r="H6" s="45">
        <v>73</v>
      </c>
      <c r="I6" s="45">
        <v>20</v>
      </c>
      <c r="J6" s="63">
        <v>7.02</v>
      </c>
      <c r="K6" s="61"/>
      <c r="M6" s="80"/>
      <c r="N6" s="80"/>
      <c r="O6" s="80"/>
      <c r="P6" s="80"/>
      <c r="Q6" s="80"/>
      <c r="R6" s="80"/>
      <c r="S6" s="80"/>
    </row>
    <row r="7" spans="1:19" ht="30" customHeight="1">
      <c r="A7" s="38" t="s">
        <v>78</v>
      </c>
      <c r="B7" s="45">
        <v>31659</v>
      </c>
      <c r="C7" s="45">
        <v>79</v>
      </c>
      <c r="D7" s="45">
        <v>1463</v>
      </c>
      <c r="E7" s="45">
        <v>7446</v>
      </c>
      <c r="F7" s="45">
        <v>10379</v>
      </c>
      <c r="G7" s="45">
        <v>6462</v>
      </c>
      <c r="H7" s="45">
        <v>3472</v>
      </c>
      <c r="I7" s="45">
        <v>2358</v>
      </c>
      <c r="J7" s="63">
        <v>17.61</v>
      </c>
      <c r="K7" s="61"/>
      <c r="M7" s="80"/>
      <c r="N7" s="80"/>
      <c r="O7" s="80"/>
      <c r="P7" s="80"/>
      <c r="Q7" s="80"/>
      <c r="R7" s="80"/>
      <c r="S7" s="80"/>
    </row>
    <row r="8" spans="1:19" ht="30" customHeight="1">
      <c r="A8" s="38" t="s">
        <v>75</v>
      </c>
      <c r="B8" s="45">
        <v>3702</v>
      </c>
      <c r="C8" s="45">
        <v>13</v>
      </c>
      <c r="D8" s="45">
        <v>288</v>
      </c>
      <c r="E8" s="45">
        <v>614</v>
      </c>
      <c r="F8" s="45">
        <v>836</v>
      </c>
      <c r="G8" s="45">
        <v>667</v>
      </c>
      <c r="H8" s="45">
        <v>682</v>
      </c>
      <c r="I8" s="45">
        <v>602</v>
      </c>
      <c r="J8" s="63">
        <v>27.69</v>
      </c>
      <c r="K8" s="61"/>
      <c r="M8" s="80"/>
      <c r="N8" s="80"/>
      <c r="O8" s="80"/>
      <c r="P8" s="80"/>
      <c r="Q8" s="80"/>
      <c r="R8" s="80"/>
      <c r="S8" s="80"/>
    </row>
    <row r="9" spans="1:19" ht="30" customHeight="1">
      <c r="A9" s="42" t="s">
        <v>76</v>
      </c>
      <c r="B9" s="45">
        <v>1106</v>
      </c>
      <c r="C9" s="45">
        <v>0</v>
      </c>
      <c r="D9" s="45">
        <v>13</v>
      </c>
      <c r="E9" s="45">
        <v>97</v>
      </c>
      <c r="F9" s="45">
        <v>244</v>
      </c>
      <c r="G9" s="45">
        <v>216</v>
      </c>
      <c r="H9" s="45">
        <v>224</v>
      </c>
      <c r="I9" s="45">
        <v>312</v>
      </c>
      <c r="J9" s="63">
        <v>39.549999999999997</v>
      </c>
      <c r="K9" s="61"/>
      <c r="N9" s="16"/>
    </row>
    <row r="10" spans="1:19" ht="30" customHeight="1">
      <c r="A10" s="42" t="s">
        <v>73</v>
      </c>
      <c r="B10" s="45">
        <v>864</v>
      </c>
      <c r="C10" s="45">
        <v>1</v>
      </c>
      <c r="D10" s="45">
        <v>17</v>
      </c>
      <c r="E10" s="45">
        <v>119</v>
      </c>
      <c r="F10" s="45">
        <v>256</v>
      </c>
      <c r="G10" s="45">
        <v>212</v>
      </c>
      <c r="H10" s="45">
        <v>139</v>
      </c>
      <c r="I10" s="45">
        <v>120</v>
      </c>
      <c r="J10" s="63">
        <v>25.74</v>
      </c>
      <c r="K10" s="61"/>
      <c r="N10" s="16"/>
    </row>
    <row r="11" spans="1:19" ht="30" customHeight="1">
      <c r="A11" s="38" t="s">
        <v>74</v>
      </c>
      <c r="B11" s="45">
        <v>102</v>
      </c>
      <c r="C11" s="45">
        <v>0</v>
      </c>
      <c r="D11" s="45">
        <v>1</v>
      </c>
      <c r="E11" s="45">
        <v>8</v>
      </c>
      <c r="F11" s="45">
        <v>29</v>
      </c>
      <c r="G11" s="45">
        <v>20</v>
      </c>
      <c r="H11" s="45">
        <v>29</v>
      </c>
      <c r="I11" s="45">
        <v>15</v>
      </c>
      <c r="J11" s="63">
        <v>26.99</v>
      </c>
      <c r="K11" s="61"/>
      <c r="M11" s="80"/>
      <c r="N11" s="80"/>
      <c r="O11" s="80"/>
      <c r="P11" s="80"/>
      <c r="Q11" s="80"/>
      <c r="R11" s="80"/>
      <c r="S11" s="80"/>
    </row>
    <row r="12" spans="1:19" ht="30" customHeight="1">
      <c r="A12" s="49" t="s">
        <v>10</v>
      </c>
      <c r="B12" s="41">
        <f>SUM(B4:B7)+B11</f>
        <v>39896</v>
      </c>
      <c r="C12" s="41">
        <f t="shared" ref="C12:I12" si="0">SUM(C4:C7)+C11</f>
        <v>148</v>
      </c>
      <c r="D12" s="41">
        <f t="shared" si="0"/>
        <v>2193</v>
      </c>
      <c r="E12" s="41">
        <f t="shared" si="0"/>
        <v>9153</v>
      </c>
      <c r="F12" s="41">
        <f t="shared" si="0"/>
        <v>12244</v>
      </c>
      <c r="G12" s="41">
        <f t="shared" si="0"/>
        <v>7837</v>
      </c>
      <c r="H12" s="41">
        <f t="shared" si="0"/>
        <v>4623</v>
      </c>
      <c r="I12" s="41">
        <f t="shared" si="0"/>
        <v>3698</v>
      </c>
      <c r="J12" s="58">
        <v>18.98</v>
      </c>
      <c r="K12" s="61"/>
    </row>
    <row r="13" spans="1:19" ht="16.5" customHeight="1">
      <c r="A13" s="15"/>
      <c r="B13" s="16"/>
      <c r="C13" s="60"/>
      <c r="D13" s="60"/>
      <c r="E13" s="60"/>
      <c r="F13" s="60"/>
      <c r="G13" s="60"/>
      <c r="H13" s="60"/>
      <c r="I13" s="60"/>
      <c r="K13" s="4"/>
    </row>
    <row r="14" spans="1:19" ht="16.5" customHeight="1">
      <c r="A14" s="2"/>
      <c r="B14" s="16"/>
      <c r="E14" s="19"/>
      <c r="F14" s="19"/>
      <c r="G14" s="19"/>
      <c r="H14" s="19"/>
      <c r="I14" s="19"/>
      <c r="J14" s="19"/>
      <c r="K14" s="3"/>
    </row>
    <row r="15" spans="1:19" ht="16.5" customHeight="1">
      <c r="A15" s="2"/>
      <c r="B15" s="4"/>
      <c r="C15" s="4"/>
      <c r="D15" s="4"/>
      <c r="E15" s="4"/>
      <c r="F15" s="4"/>
      <c r="G15" s="4"/>
      <c r="H15" s="4"/>
      <c r="I15" s="4"/>
      <c r="J15" s="4"/>
      <c r="K15" s="4"/>
    </row>
    <row r="16" spans="1:19" ht="16.5" customHeight="1">
      <c r="A16" s="2"/>
      <c r="B16" s="5"/>
      <c r="C16" s="6"/>
      <c r="D16" s="6"/>
      <c r="E16" s="6"/>
      <c r="F16" s="6"/>
      <c r="G16" s="6"/>
      <c r="H16" s="6"/>
      <c r="I16" s="6"/>
      <c r="J16" s="6"/>
      <c r="K16" s="6"/>
    </row>
    <row r="17" spans="1:11" ht="16.5" customHeight="1">
      <c r="A17" s="2"/>
      <c r="B17" s="5"/>
      <c r="C17" s="6"/>
      <c r="D17" s="6"/>
      <c r="E17" s="6"/>
      <c r="F17" s="6"/>
      <c r="G17" s="6"/>
      <c r="H17" s="6"/>
      <c r="I17" s="6"/>
      <c r="J17" s="6"/>
      <c r="K17" s="6"/>
    </row>
    <row r="18" spans="1:11" ht="16.5" customHeight="1">
      <c r="A18" s="2"/>
      <c r="B18" s="5"/>
      <c r="C18" s="7"/>
      <c r="D18" s="7"/>
      <c r="E18" s="7"/>
      <c r="F18" s="7"/>
      <c r="G18" s="7"/>
      <c r="H18" s="7"/>
      <c r="I18" s="7"/>
      <c r="J18" s="7"/>
      <c r="K18" s="7"/>
    </row>
    <row r="19" spans="1:11" ht="16.5" customHeight="1">
      <c r="B19" s="8"/>
      <c r="C19" s="9"/>
      <c r="D19" s="9"/>
      <c r="E19" s="9"/>
      <c r="F19" s="9"/>
      <c r="G19" s="9"/>
      <c r="H19" s="9"/>
      <c r="I19" s="9"/>
      <c r="J19" s="9"/>
      <c r="K19" s="9"/>
    </row>
  </sheetData>
  <mergeCells count="5">
    <mergeCell ref="A1:J1"/>
    <mergeCell ref="A2:A3"/>
    <mergeCell ref="B2:B3"/>
    <mergeCell ref="J2:J3"/>
    <mergeCell ref="C2:I2"/>
  </mergeCells>
  <phoneticPr fontId="6" type="noConversion"/>
  <printOptions horizontalCentered="1"/>
  <pageMargins left="0.7" right="0.7" top="0.75" bottom="0.75" header="0.3" footer="0.3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Z23"/>
  <sheetViews>
    <sheetView showGridLines="0" zoomScale="76" zoomScaleNormal="76" zoomScaleSheetLayoutView="100" workbookViewId="0">
      <selection sqref="A1:J1"/>
    </sheetView>
  </sheetViews>
  <sheetFormatPr defaultRowHeight="13.2"/>
  <cols>
    <col min="1" max="1" width="30.5546875" customWidth="1"/>
    <col min="2" max="2" width="13" customWidth="1"/>
    <col min="3" max="9" width="10.5546875" customWidth="1"/>
    <col min="10" max="10" width="11.5546875" customWidth="1"/>
    <col min="11" max="11" width="10.5546875" customWidth="1"/>
  </cols>
  <sheetData>
    <row r="1" spans="1:26" ht="30" customHeight="1">
      <c r="A1" s="115" t="s">
        <v>180</v>
      </c>
      <c r="B1" s="115"/>
      <c r="C1" s="115"/>
      <c r="D1" s="115"/>
      <c r="E1" s="115"/>
      <c r="F1" s="115"/>
      <c r="G1" s="115"/>
      <c r="H1" s="115"/>
      <c r="I1" s="115"/>
      <c r="J1" s="115"/>
      <c r="K1" s="2"/>
    </row>
    <row r="2" spans="1:26" ht="24.9" customHeight="1">
      <c r="A2" s="92" t="s">
        <v>0</v>
      </c>
      <c r="B2" s="92" t="s">
        <v>152</v>
      </c>
      <c r="C2" s="92" t="s">
        <v>21</v>
      </c>
      <c r="D2" s="92"/>
      <c r="E2" s="92"/>
      <c r="F2" s="92"/>
      <c r="G2" s="92"/>
      <c r="H2" s="92"/>
      <c r="I2" s="92"/>
      <c r="J2" s="92"/>
    </row>
    <row r="3" spans="1:26" ht="32.1" customHeight="1">
      <c r="A3" s="92"/>
      <c r="B3" s="92"/>
      <c r="C3" s="44" t="s">
        <v>68</v>
      </c>
      <c r="D3" s="44" t="s">
        <v>177</v>
      </c>
      <c r="E3" s="44" t="s">
        <v>176</v>
      </c>
      <c r="F3" s="44" t="s">
        <v>178</v>
      </c>
      <c r="G3" s="44" t="s">
        <v>179</v>
      </c>
      <c r="H3" s="44" t="s">
        <v>141</v>
      </c>
      <c r="I3" s="44" t="s">
        <v>142</v>
      </c>
      <c r="J3" s="49" t="s">
        <v>22</v>
      </c>
    </row>
    <row r="4" spans="1:26" ht="30" customHeight="1">
      <c r="A4" s="43" t="s">
        <v>4</v>
      </c>
      <c r="B4" s="45">
        <v>7850</v>
      </c>
      <c r="C4" s="45">
        <v>5</v>
      </c>
      <c r="D4" s="45">
        <v>109</v>
      </c>
      <c r="E4" s="45">
        <v>976</v>
      </c>
      <c r="F4" s="45">
        <v>2292</v>
      </c>
      <c r="G4" s="45">
        <v>2016</v>
      </c>
      <c r="H4" s="45">
        <v>1084</v>
      </c>
      <c r="I4" s="45">
        <v>1368</v>
      </c>
      <c r="J4" s="63">
        <v>27.64</v>
      </c>
      <c r="K4" s="71"/>
      <c r="M4" s="80"/>
      <c r="N4" s="80"/>
      <c r="O4" s="80"/>
      <c r="P4" s="80"/>
      <c r="Q4" s="80"/>
      <c r="R4" s="80"/>
      <c r="S4" s="80"/>
      <c r="T4" s="71"/>
      <c r="U4" s="71"/>
      <c r="V4" s="71"/>
      <c r="W4" s="71"/>
      <c r="X4" s="71"/>
      <c r="Y4" s="71"/>
      <c r="Z4" s="71"/>
    </row>
    <row r="5" spans="1:26" ht="30" customHeight="1">
      <c r="A5" s="43" t="s">
        <v>5</v>
      </c>
      <c r="B5" s="45">
        <v>4000</v>
      </c>
      <c r="C5" s="45">
        <v>4</v>
      </c>
      <c r="D5" s="45">
        <v>224</v>
      </c>
      <c r="E5" s="45">
        <v>850</v>
      </c>
      <c r="F5" s="45">
        <v>1148</v>
      </c>
      <c r="G5" s="45">
        <v>761</v>
      </c>
      <c r="H5" s="45">
        <v>492</v>
      </c>
      <c r="I5" s="45">
        <v>521</v>
      </c>
      <c r="J5" s="63">
        <v>21.85</v>
      </c>
      <c r="K5" s="71"/>
      <c r="M5" s="80"/>
      <c r="N5" s="80"/>
      <c r="O5" s="80"/>
      <c r="P5" s="80"/>
      <c r="Q5" s="80"/>
      <c r="R5" s="80"/>
      <c r="S5" s="80"/>
      <c r="T5" s="71"/>
      <c r="U5" s="71"/>
      <c r="V5" s="71"/>
      <c r="W5" s="71"/>
      <c r="X5" s="71"/>
      <c r="Y5" s="71"/>
      <c r="Z5" s="71"/>
    </row>
    <row r="6" spans="1:26" ht="30" customHeight="1">
      <c r="A6" s="43" t="s">
        <v>6</v>
      </c>
      <c r="B6" s="45">
        <v>2655</v>
      </c>
      <c r="C6" s="45">
        <v>12</v>
      </c>
      <c r="D6" s="45">
        <v>173</v>
      </c>
      <c r="E6" s="45">
        <v>520</v>
      </c>
      <c r="F6" s="45">
        <v>840</v>
      </c>
      <c r="G6" s="45">
        <v>572</v>
      </c>
      <c r="H6" s="45">
        <v>332</v>
      </c>
      <c r="I6" s="45">
        <v>206</v>
      </c>
      <c r="J6" s="63">
        <v>17.62</v>
      </c>
      <c r="K6" s="71"/>
      <c r="M6" s="80"/>
      <c r="N6" s="80"/>
      <c r="O6" s="80"/>
      <c r="P6" s="80"/>
      <c r="Q6" s="80"/>
      <c r="R6" s="80"/>
      <c r="S6" s="80"/>
      <c r="T6" s="71"/>
      <c r="U6" s="71"/>
      <c r="V6" s="71"/>
      <c r="W6" s="71"/>
      <c r="X6" s="71"/>
      <c r="Y6" s="71"/>
      <c r="Z6" s="71"/>
    </row>
    <row r="7" spans="1:26" ht="30" customHeight="1">
      <c r="A7" s="43" t="s">
        <v>7</v>
      </c>
      <c r="B7" s="45">
        <v>3894</v>
      </c>
      <c r="C7" s="45">
        <v>15</v>
      </c>
      <c r="D7" s="45">
        <v>363</v>
      </c>
      <c r="E7" s="45">
        <v>1300</v>
      </c>
      <c r="F7" s="45">
        <v>1097</v>
      </c>
      <c r="G7" s="45">
        <v>504</v>
      </c>
      <c r="H7" s="45">
        <v>351</v>
      </c>
      <c r="I7" s="45">
        <v>264</v>
      </c>
      <c r="J7" s="63">
        <v>15.34</v>
      </c>
      <c r="K7" s="71"/>
      <c r="M7" s="80"/>
      <c r="N7" s="80"/>
      <c r="O7" s="80"/>
      <c r="P7" s="80"/>
      <c r="Q7" s="80"/>
      <c r="R7" s="80"/>
      <c r="S7" s="80"/>
      <c r="T7" s="71"/>
      <c r="U7" s="71"/>
      <c r="V7" s="71"/>
      <c r="W7" s="71"/>
      <c r="X7" s="71"/>
      <c r="Y7" s="71"/>
      <c r="Z7" s="71"/>
    </row>
    <row r="8" spans="1:26" ht="30" customHeight="1">
      <c r="A8" s="43" t="s">
        <v>8</v>
      </c>
      <c r="B8" s="45">
        <v>3899</v>
      </c>
      <c r="C8" s="45">
        <v>49</v>
      </c>
      <c r="D8" s="45">
        <v>177</v>
      </c>
      <c r="E8" s="45">
        <v>770</v>
      </c>
      <c r="F8" s="45">
        <v>1309</v>
      </c>
      <c r="G8" s="45">
        <v>862</v>
      </c>
      <c r="H8" s="45">
        <v>463</v>
      </c>
      <c r="I8" s="45">
        <v>269</v>
      </c>
      <c r="J8" s="63">
        <v>17.28</v>
      </c>
      <c r="K8" s="71"/>
      <c r="M8" s="80"/>
      <c r="N8" s="80"/>
      <c r="O8" s="80"/>
      <c r="P8" s="80"/>
      <c r="Q8" s="80"/>
      <c r="R8" s="80"/>
      <c r="S8" s="80"/>
      <c r="T8" s="71"/>
      <c r="U8" s="71"/>
      <c r="V8" s="71"/>
      <c r="W8" s="71"/>
      <c r="X8" s="71"/>
      <c r="Y8" s="71"/>
      <c r="Z8" s="71"/>
    </row>
    <row r="9" spans="1:26" ht="30" customHeight="1">
      <c r="A9" s="43" t="s">
        <v>9</v>
      </c>
      <c r="B9" s="45">
        <v>4651</v>
      </c>
      <c r="C9" s="45">
        <v>20</v>
      </c>
      <c r="D9" s="45">
        <v>606</v>
      </c>
      <c r="E9" s="45">
        <v>1500</v>
      </c>
      <c r="F9" s="45">
        <v>1215</v>
      </c>
      <c r="G9" s="45">
        <v>700</v>
      </c>
      <c r="H9" s="45">
        <v>410</v>
      </c>
      <c r="I9" s="45">
        <v>200</v>
      </c>
      <c r="J9" s="63">
        <v>12.71</v>
      </c>
      <c r="K9" s="71"/>
      <c r="M9" s="80"/>
      <c r="N9" s="80"/>
      <c r="O9" s="80"/>
      <c r="P9" s="80"/>
      <c r="Q9" s="80"/>
      <c r="R9" s="80"/>
      <c r="S9" s="80"/>
      <c r="T9" s="71"/>
      <c r="U9" s="71"/>
      <c r="V9" s="71"/>
      <c r="W9" s="71"/>
      <c r="X9" s="71"/>
      <c r="Y9" s="71"/>
      <c r="Z9" s="71"/>
    </row>
    <row r="10" spans="1:26" ht="30" customHeight="1">
      <c r="A10" s="43" t="s">
        <v>1</v>
      </c>
      <c r="B10" s="45">
        <v>5008</v>
      </c>
      <c r="C10" s="45">
        <v>12</v>
      </c>
      <c r="D10" s="45">
        <v>252</v>
      </c>
      <c r="E10" s="45">
        <v>1402</v>
      </c>
      <c r="F10" s="45">
        <v>1530</v>
      </c>
      <c r="G10" s="45">
        <v>980</v>
      </c>
      <c r="H10" s="45">
        <v>575</v>
      </c>
      <c r="I10" s="45">
        <v>257</v>
      </c>
      <c r="J10" s="63">
        <v>15.44</v>
      </c>
      <c r="K10" s="71"/>
      <c r="M10" s="80"/>
      <c r="N10" s="80"/>
      <c r="O10" s="80"/>
      <c r="P10" s="80"/>
      <c r="Q10" s="80"/>
      <c r="R10" s="80"/>
      <c r="S10" s="80"/>
      <c r="T10" s="71"/>
      <c r="U10" s="71"/>
      <c r="V10" s="71"/>
      <c r="W10" s="71"/>
      <c r="X10" s="71"/>
      <c r="Y10" s="71"/>
      <c r="Z10" s="71"/>
    </row>
    <row r="11" spans="1:26" ht="30" customHeight="1">
      <c r="A11" s="43" t="s">
        <v>2</v>
      </c>
      <c r="B11" s="45">
        <v>7934</v>
      </c>
      <c r="C11" s="45">
        <v>31</v>
      </c>
      <c r="D11" s="45">
        <v>289</v>
      </c>
      <c r="E11" s="45">
        <v>1835</v>
      </c>
      <c r="F11" s="45">
        <v>2812</v>
      </c>
      <c r="G11" s="45">
        <v>1441</v>
      </c>
      <c r="H11" s="45">
        <v>916</v>
      </c>
      <c r="I11" s="45">
        <v>610</v>
      </c>
      <c r="J11" s="63">
        <v>17.93</v>
      </c>
      <c r="K11" s="71"/>
      <c r="M11" s="80"/>
      <c r="N11" s="80"/>
      <c r="O11" s="80"/>
      <c r="P11" s="80"/>
      <c r="Q11" s="80"/>
      <c r="R11" s="80"/>
      <c r="S11" s="80"/>
      <c r="T11" s="71"/>
      <c r="U11" s="71"/>
      <c r="V11" s="71"/>
      <c r="W11" s="71"/>
      <c r="X11" s="71"/>
      <c r="Y11" s="71"/>
      <c r="Z11" s="71"/>
    </row>
    <row r="12" spans="1:26" ht="30" customHeight="1">
      <c r="A12" s="49" t="s">
        <v>3</v>
      </c>
      <c r="B12" s="41">
        <f t="shared" ref="B12:I12" si="0">SUM(B4:B11)</f>
        <v>39891</v>
      </c>
      <c r="C12" s="41">
        <f t="shared" si="0"/>
        <v>148</v>
      </c>
      <c r="D12" s="41">
        <f t="shared" si="0"/>
        <v>2193</v>
      </c>
      <c r="E12" s="41">
        <f t="shared" si="0"/>
        <v>9153</v>
      </c>
      <c r="F12" s="41">
        <f t="shared" si="0"/>
        <v>12243</v>
      </c>
      <c r="G12" s="41">
        <f t="shared" si="0"/>
        <v>7836</v>
      </c>
      <c r="H12" s="41">
        <f t="shared" si="0"/>
        <v>4623</v>
      </c>
      <c r="I12" s="41">
        <f t="shared" si="0"/>
        <v>3695</v>
      </c>
      <c r="J12" s="58">
        <v>18.98</v>
      </c>
      <c r="K12" s="71"/>
      <c r="L12" s="71"/>
      <c r="M12" s="71"/>
      <c r="N12" s="71"/>
      <c r="O12" s="71"/>
      <c r="P12" s="71"/>
      <c r="Q12" s="71"/>
      <c r="R12" s="71"/>
      <c r="S12" s="71"/>
    </row>
    <row r="13" spans="1:26" ht="16.5" customHeight="1">
      <c r="B13" s="114"/>
      <c r="C13" s="114"/>
      <c r="D13" s="114"/>
      <c r="E13" s="19"/>
      <c r="F13" s="19"/>
      <c r="G13" s="19"/>
      <c r="H13" s="19"/>
      <c r="I13" s="19"/>
      <c r="J13" s="19"/>
    </row>
    <row r="14" spans="1:26" ht="16.5" customHeight="1">
      <c r="B14" s="16"/>
    </row>
    <row r="15" spans="1:26" ht="16.5" customHeight="1">
      <c r="B15" s="20"/>
    </row>
    <row r="16" spans="1:26">
      <c r="B16" s="20"/>
    </row>
    <row r="17" spans="2:3">
      <c r="B17" s="16"/>
      <c r="C17" s="16"/>
    </row>
    <row r="18" spans="2:3">
      <c r="B18" s="16"/>
    </row>
    <row r="19" spans="2:3">
      <c r="B19" s="16"/>
    </row>
    <row r="20" spans="2:3">
      <c r="B20" s="16"/>
    </row>
    <row r="21" spans="2:3">
      <c r="B21" s="16"/>
    </row>
    <row r="22" spans="2:3">
      <c r="B22" s="16"/>
    </row>
    <row r="23" spans="2:3">
      <c r="B23" s="16"/>
    </row>
  </sheetData>
  <mergeCells count="5">
    <mergeCell ref="B13:D13"/>
    <mergeCell ref="A1:J1"/>
    <mergeCell ref="A2:A3"/>
    <mergeCell ref="B2:B3"/>
    <mergeCell ref="C2:J2"/>
  </mergeCells>
  <phoneticPr fontId="6" type="noConversion"/>
  <printOptions horizontalCentered="1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zoomScale="70" zoomScaleNormal="70" workbookViewId="0">
      <selection sqref="A1:J1"/>
    </sheetView>
  </sheetViews>
  <sheetFormatPr defaultColWidth="9.109375" defaultRowHeight="13.2"/>
  <cols>
    <col min="1" max="1" width="30.5546875" style="1" customWidth="1"/>
    <col min="2" max="9" width="14.5546875" style="1" customWidth="1"/>
    <col min="10" max="10" width="12.77734375" style="1" customWidth="1"/>
    <col min="11" max="16384" width="9.109375" style="1"/>
  </cols>
  <sheetData>
    <row r="1" spans="1:22" ht="30" customHeight="1">
      <c r="A1" s="93" t="s">
        <v>168</v>
      </c>
      <c r="B1" s="94"/>
      <c r="C1" s="94"/>
      <c r="D1" s="94"/>
      <c r="E1" s="94"/>
      <c r="F1" s="94"/>
      <c r="G1" s="94"/>
      <c r="H1" s="94"/>
      <c r="I1" s="94"/>
      <c r="J1" s="94"/>
    </row>
    <row r="2" spans="1:22" ht="20.100000000000001" customHeight="1">
      <c r="A2" s="92" t="s">
        <v>151</v>
      </c>
      <c r="B2" s="92" t="s">
        <v>0</v>
      </c>
      <c r="C2" s="92"/>
      <c r="D2" s="92"/>
      <c r="E2" s="92"/>
      <c r="F2" s="92"/>
      <c r="G2" s="92"/>
      <c r="H2" s="92"/>
      <c r="I2" s="92"/>
      <c r="J2" s="87" t="s">
        <v>3</v>
      </c>
    </row>
    <row r="3" spans="1:22" ht="37.5" customHeight="1">
      <c r="A3" s="92"/>
      <c r="B3" s="64" t="s">
        <v>11</v>
      </c>
      <c r="C3" s="64" t="s">
        <v>12</v>
      </c>
      <c r="D3" s="64" t="s">
        <v>13</v>
      </c>
      <c r="E3" s="64" t="s">
        <v>14</v>
      </c>
      <c r="F3" s="64" t="s">
        <v>17</v>
      </c>
      <c r="G3" s="64" t="s">
        <v>18</v>
      </c>
      <c r="H3" s="64" t="s">
        <v>19</v>
      </c>
      <c r="I3" s="64" t="s">
        <v>20</v>
      </c>
      <c r="J3" s="88"/>
    </row>
    <row r="4" spans="1:22" ht="20.100000000000001" customHeight="1">
      <c r="A4" s="92"/>
      <c r="B4" s="90" t="s">
        <v>158</v>
      </c>
      <c r="C4" s="91"/>
      <c r="D4" s="91"/>
      <c r="E4" s="91"/>
      <c r="F4" s="91"/>
      <c r="G4" s="91"/>
      <c r="H4" s="91"/>
      <c r="I4" s="91"/>
      <c r="J4" s="89"/>
      <c r="N4"/>
    </row>
    <row r="5" spans="1:22" ht="30" customHeight="1">
      <c r="A5" s="38" t="s">
        <v>70</v>
      </c>
      <c r="B5" s="74">
        <v>1459</v>
      </c>
      <c r="C5" s="74">
        <v>640</v>
      </c>
      <c r="D5" s="74">
        <v>346</v>
      </c>
      <c r="E5" s="74">
        <v>548</v>
      </c>
      <c r="F5" s="74">
        <v>869</v>
      </c>
      <c r="G5" s="74">
        <v>591</v>
      </c>
      <c r="H5" s="74">
        <v>365</v>
      </c>
      <c r="I5" s="74">
        <v>676</v>
      </c>
      <c r="J5" s="40">
        <f>SUM(B5:I5)</f>
        <v>5494</v>
      </c>
      <c r="K5" s="21"/>
      <c r="L5" s="45"/>
      <c r="M5"/>
      <c r="N5" s="45"/>
      <c r="O5" s="45"/>
      <c r="P5" s="45"/>
      <c r="Q5" s="45"/>
      <c r="R5" s="45"/>
      <c r="S5" s="45"/>
      <c r="T5" s="45"/>
      <c r="U5" s="45"/>
      <c r="V5" s="45"/>
    </row>
    <row r="6" spans="1:22" ht="30" customHeight="1">
      <c r="A6" s="38" t="s">
        <v>71</v>
      </c>
      <c r="B6" s="74">
        <v>121</v>
      </c>
      <c r="C6" s="74">
        <v>24</v>
      </c>
      <c r="D6" s="74">
        <v>29</v>
      </c>
      <c r="E6" s="74">
        <v>52</v>
      </c>
      <c r="F6" s="74">
        <v>43</v>
      </c>
      <c r="G6" s="74">
        <v>36</v>
      </c>
      <c r="H6" s="74">
        <v>21</v>
      </c>
      <c r="I6" s="74">
        <v>111</v>
      </c>
      <c r="J6" s="40">
        <f t="shared" ref="J6:J12" si="0">SUM(B6:I6)</f>
        <v>437</v>
      </c>
      <c r="K6" s="21"/>
      <c r="L6" s="45"/>
      <c r="M6"/>
      <c r="N6" s="45"/>
      <c r="O6" s="45"/>
      <c r="P6" s="45"/>
      <c r="Q6" s="45"/>
      <c r="R6" s="45"/>
      <c r="S6" s="45"/>
      <c r="T6" s="45"/>
      <c r="U6" s="45"/>
      <c r="V6" s="45"/>
    </row>
    <row r="7" spans="1:22" ht="30" customHeight="1">
      <c r="A7" s="38" t="s">
        <v>72</v>
      </c>
      <c r="B7" s="74">
        <v>195</v>
      </c>
      <c r="C7" s="74">
        <v>253</v>
      </c>
      <c r="D7" s="74">
        <v>284</v>
      </c>
      <c r="E7" s="74">
        <v>242</v>
      </c>
      <c r="F7" s="74">
        <v>260</v>
      </c>
      <c r="G7" s="74">
        <v>290</v>
      </c>
      <c r="H7" s="74">
        <v>338</v>
      </c>
      <c r="I7" s="74">
        <v>360</v>
      </c>
      <c r="J7" s="40">
        <f t="shared" si="0"/>
        <v>2222</v>
      </c>
      <c r="K7" s="21"/>
      <c r="L7" s="45"/>
      <c r="M7"/>
      <c r="N7" s="45"/>
      <c r="O7" s="45"/>
      <c r="P7" s="45"/>
      <c r="Q7" s="45"/>
      <c r="R7" s="45"/>
      <c r="S7" s="45"/>
      <c r="T7" s="45"/>
      <c r="U7" s="45"/>
      <c r="V7" s="45"/>
    </row>
    <row r="8" spans="1:22" ht="30" customHeight="1">
      <c r="A8" s="38" t="s">
        <v>78</v>
      </c>
      <c r="B8" s="74">
        <v>6031</v>
      </c>
      <c r="C8" s="74">
        <v>3083</v>
      </c>
      <c r="D8" s="74">
        <v>1998</v>
      </c>
      <c r="E8" s="74">
        <v>3055</v>
      </c>
      <c r="F8" s="74">
        <v>2726</v>
      </c>
      <c r="G8" s="74">
        <v>3697</v>
      </c>
      <c r="H8" s="74">
        <v>4284</v>
      </c>
      <c r="I8" s="74">
        <v>6791</v>
      </c>
      <c r="J8" s="40">
        <f t="shared" si="0"/>
        <v>31665</v>
      </c>
      <c r="K8" s="21"/>
      <c r="L8" s="45"/>
      <c r="M8"/>
      <c r="N8" s="45"/>
      <c r="O8" s="45"/>
      <c r="P8" s="45"/>
      <c r="Q8" s="45"/>
      <c r="R8" s="45"/>
      <c r="S8" s="45"/>
      <c r="T8" s="45"/>
      <c r="U8" s="45"/>
      <c r="V8" s="45"/>
    </row>
    <row r="9" spans="1:22" ht="30" customHeight="1">
      <c r="A9" s="38" t="s">
        <v>75</v>
      </c>
      <c r="B9" s="74">
        <v>320</v>
      </c>
      <c r="C9" s="74">
        <v>290</v>
      </c>
      <c r="D9" s="74">
        <v>365</v>
      </c>
      <c r="E9" s="74">
        <v>360</v>
      </c>
      <c r="F9" s="74">
        <v>922</v>
      </c>
      <c r="G9" s="74">
        <v>393</v>
      </c>
      <c r="H9" s="74">
        <v>452</v>
      </c>
      <c r="I9" s="74">
        <v>600</v>
      </c>
      <c r="J9" s="40">
        <f t="shared" si="0"/>
        <v>3702</v>
      </c>
      <c r="K9" s="21"/>
      <c r="L9" s="45"/>
      <c r="M9"/>
      <c r="N9" s="45"/>
      <c r="O9" s="45"/>
      <c r="P9" s="45"/>
      <c r="Q9" s="45"/>
      <c r="R9" s="45"/>
      <c r="S9" s="45"/>
      <c r="T9" s="45"/>
      <c r="U9" s="45"/>
      <c r="V9" s="45"/>
    </row>
    <row r="10" spans="1:22" ht="30" customHeight="1">
      <c r="A10" s="42" t="s">
        <v>76</v>
      </c>
      <c r="B10" s="74">
        <v>183</v>
      </c>
      <c r="C10" s="74">
        <v>110</v>
      </c>
      <c r="D10" s="74">
        <v>84</v>
      </c>
      <c r="E10" s="74">
        <v>85</v>
      </c>
      <c r="F10" s="74">
        <v>96</v>
      </c>
      <c r="G10" s="74">
        <v>131</v>
      </c>
      <c r="H10" s="74">
        <v>128</v>
      </c>
      <c r="I10" s="74">
        <v>289</v>
      </c>
      <c r="J10" s="40">
        <f t="shared" si="0"/>
        <v>1106</v>
      </c>
      <c r="K10" s="21"/>
      <c r="L10" s="45"/>
      <c r="M10"/>
      <c r="N10" s="45"/>
      <c r="O10" s="45"/>
      <c r="P10" s="45"/>
      <c r="Q10" s="45"/>
      <c r="R10" s="45"/>
      <c r="S10" s="45"/>
      <c r="T10" s="45"/>
      <c r="U10" s="45"/>
      <c r="V10" s="45"/>
    </row>
    <row r="11" spans="1:22" ht="30" customHeight="1">
      <c r="A11" s="42" t="s">
        <v>73</v>
      </c>
      <c r="B11" s="74">
        <v>162</v>
      </c>
      <c r="C11" s="74">
        <v>101</v>
      </c>
      <c r="D11" s="74">
        <v>98</v>
      </c>
      <c r="E11" s="74">
        <v>74</v>
      </c>
      <c r="F11" s="74">
        <v>108</v>
      </c>
      <c r="G11" s="74">
        <v>68</v>
      </c>
      <c r="H11" s="74">
        <v>91</v>
      </c>
      <c r="I11" s="74">
        <v>163</v>
      </c>
      <c r="J11" s="40">
        <f t="shared" si="0"/>
        <v>865</v>
      </c>
      <c r="K11" s="21"/>
      <c r="L11" s="45"/>
      <c r="M11"/>
      <c r="N11" s="45"/>
      <c r="O11" s="45"/>
      <c r="P11" s="45"/>
      <c r="Q11" s="45"/>
      <c r="R11" s="45"/>
      <c r="S11" s="45"/>
      <c r="T11" s="45"/>
      <c r="U11" s="45"/>
      <c r="V11" s="45"/>
    </row>
    <row r="12" spans="1:22" ht="30" customHeight="1">
      <c r="A12" s="38" t="s">
        <v>74</v>
      </c>
      <c r="B12" s="74">
        <v>50</v>
      </c>
      <c r="C12" s="74">
        <v>0</v>
      </c>
      <c r="D12" s="74">
        <v>0</v>
      </c>
      <c r="E12" s="74">
        <v>0</v>
      </c>
      <c r="F12" s="74">
        <v>1</v>
      </c>
      <c r="G12" s="74">
        <v>41</v>
      </c>
      <c r="H12" s="74">
        <v>0</v>
      </c>
      <c r="I12" s="74">
        <v>10</v>
      </c>
      <c r="J12" s="40">
        <f t="shared" si="0"/>
        <v>102</v>
      </c>
      <c r="K12" s="21"/>
      <c r="L12" s="45"/>
      <c r="M12"/>
      <c r="N12" s="45"/>
      <c r="O12" s="45"/>
      <c r="P12" s="45"/>
      <c r="Q12" s="45"/>
      <c r="R12" s="45"/>
      <c r="S12" s="45"/>
      <c r="T12" s="45"/>
      <c r="U12" s="45"/>
      <c r="V12" s="45"/>
    </row>
    <row r="13" spans="1:22" ht="30" customHeight="1">
      <c r="A13" s="49" t="s">
        <v>10</v>
      </c>
      <c r="B13" s="40">
        <f>SUM(B5:B8)+B12</f>
        <v>7856</v>
      </c>
      <c r="C13" s="40">
        <f t="shared" ref="C13:I13" si="1">SUM(C5:C8)+C12</f>
        <v>4000</v>
      </c>
      <c r="D13" s="40">
        <f t="shared" si="1"/>
        <v>2657</v>
      </c>
      <c r="E13" s="40">
        <f t="shared" si="1"/>
        <v>3897</v>
      </c>
      <c r="F13" s="40">
        <f t="shared" si="1"/>
        <v>3899</v>
      </c>
      <c r="G13" s="40">
        <f t="shared" si="1"/>
        <v>4655</v>
      </c>
      <c r="H13" s="40">
        <f t="shared" si="1"/>
        <v>5008</v>
      </c>
      <c r="I13" s="40">
        <f t="shared" si="1"/>
        <v>7948</v>
      </c>
      <c r="J13" s="40">
        <f>SUM(B13:I13)</f>
        <v>39920</v>
      </c>
      <c r="K13" s="21"/>
      <c r="L13" s="21"/>
      <c r="M13" s="21"/>
      <c r="Q13"/>
    </row>
    <row r="15" spans="1:22" ht="16.5" customHeight="1">
      <c r="B15" s="45"/>
      <c r="C15" s="45"/>
      <c r="D15" s="45"/>
      <c r="E15" s="45"/>
      <c r="F15" s="45"/>
      <c r="G15" s="45"/>
      <c r="H15" s="45"/>
      <c r="I15" s="45"/>
    </row>
    <row r="16" spans="1:22" ht="16.5" customHeight="1"/>
    <row r="18" spans="10:11">
      <c r="J18" s="21"/>
    </row>
    <row r="22" spans="10:11">
      <c r="K22" s="21"/>
    </row>
  </sheetData>
  <mergeCells count="5">
    <mergeCell ref="J2:J4"/>
    <mergeCell ref="B4:I4"/>
    <mergeCell ref="B2:I2"/>
    <mergeCell ref="A1:J1"/>
    <mergeCell ref="A2:A4"/>
  </mergeCells>
  <pageMargins left="0.7" right="0.7" top="0.75" bottom="0.75" header="0.3" footer="0.3"/>
  <pageSetup paperSize="9" scale="8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AF16"/>
  <sheetViews>
    <sheetView showGridLines="0" zoomScale="70" zoomScaleNormal="70" zoomScaleSheetLayoutView="80" workbookViewId="0">
      <selection sqref="A1:J1"/>
    </sheetView>
  </sheetViews>
  <sheetFormatPr defaultColWidth="9.109375" defaultRowHeight="13.2"/>
  <cols>
    <col min="1" max="1" width="30.5546875" style="1" customWidth="1"/>
    <col min="2" max="9" width="14.5546875" style="1" customWidth="1"/>
    <col min="10" max="10" width="12.77734375" style="1" customWidth="1"/>
    <col min="11" max="16384" width="9.109375" style="1"/>
  </cols>
  <sheetData>
    <row r="1" spans="1:32" ht="30" customHeight="1">
      <c r="A1" s="93" t="s">
        <v>168</v>
      </c>
      <c r="B1" s="94"/>
      <c r="C1" s="94"/>
      <c r="D1" s="94"/>
      <c r="E1" s="94"/>
      <c r="F1" s="94"/>
      <c r="G1" s="94"/>
      <c r="H1" s="94"/>
      <c r="I1" s="94"/>
      <c r="J1" s="94"/>
    </row>
    <row r="2" spans="1:32" ht="20.100000000000001" customHeight="1">
      <c r="A2" s="95" t="s">
        <v>151</v>
      </c>
      <c r="B2" s="92" t="s">
        <v>0</v>
      </c>
      <c r="C2" s="92"/>
      <c r="D2" s="92"/>
      <c r="E2" s="92"/>
      <c r="F2" s="92"/>
      <c r="G2" s="92"/>
      <c r="H2" s="92"/>
      <c r="I2" s="92"/>
      <c r="J2" s="99" t="s">
        <v>3</v>
      </c>
    </row>
    <row r="3" spans="1:32" ht="37.5" customHeight="1">
      <c r="A3" s="96"/>
      <c r="B3" s="64" t="s">
        <v>11</v>
      </c>
      <c r="C3" s="64" t="s">
        <v>12</v>
      </c>
      <c r="D3" s="64" t="s">
        <v>13</v>
      </c>
      <c r="E3" s="64" t="s">
        <v>14</v>
      </c>
      <c r="F3" s="64" t="s">
        <v>17</v>
      </c>
      <c r="G3" s="64" t="s">
        <v>18</v>
      </c>
      <c r="H3" s="64" t="s">
        <v>19</v>
      </c>
      <c r="I3" s="64" t="s">
        <v>20</v>
      </c>
      <c r="J3" s="100"/>
    </row>
    <row r="4" spans="1:32" ht="20.100000000000001" customHeight="1">
      <c r="A4" s="97"/>
      <c r="B4" s="90" t="s">
        <v>165</v>
      </c>
      <c r="C4" s="91"/>
      <c r="D4" s="91"/>
      <c r="E4" s="91"/>
      <c r="F4" s="91"/>
      <c r="G4" s="91"/>
      <c r="H4" s="91"/>
      <c r="I4" s="91"/>
      <c r="J4" s="100"/>
    </row>
    <row r="5" spans="1:32" ht="30" customHeight="1">
      <c r="A5" s="38" t="s">
        <v>70</v>
      </c>
      <c r="B5" s="39">
        <v>1623</v>
      </c>
      <c r="C5" s="39">
        <v>687</v>
      </c>
      <c r="D5" s="39">
        <v>421</v>
      </c>
      <c r="E5" s="39">
        <v>586</v>
      </c>
      <c r="F5" s="39">
        <v>1052</v>
      </c>
      <c r="G5" s="39">
        <v>622</v>
      </c>
      <c r="H5" s="39">
        <v>412</v>
      </c>
      <c r="I5" s="39">
        <v>785</v>
      </c>
      <c r="J5" s="40">
        <f>SUM(B5:I5)</f>
        <v>6188</v>
      </c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</row>
    <row r="6" spans="1:32" ht="30" customHeight="1">
      <c r="A6" s="38" t="s">
        <v>71</v>
      </c>
      <c r="B6" s="39">
        <v>144</v>
      </c>
      <c r="C6" s="39">
        <v>25</v>
      </c>
      <c r="D6" s="39">
        <v>36</v>
      </c>
      <c r="E6" s="39">
        <v>61</v>
      </c>
      <c r="F6" s="39">
        <v>43</v>
      </c>
      <c r="G6" s="39">
        <v>38</v>
      </c>
      <c r="H6" s="39">
        <v>25</v>
      </c>
      <c r="I6" s="39">
        <v>126</v>
      </c>
      <c r="J6" s="40">
        <f t="shared" ref="J6:J12" si="0">SUM(B6:I6)</f>
        <v>498</v>
      </c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</row>
    <row r="7" spans="1:32" ht="30" customHeight="1">
      <c r="A7" s="38" t="s">
        <v>72</v>
      </c>
      <c r="B7" s="39">
        <v>203</v>
      </c>
      <c r="C7" s="39">
        <v>273</v>
      </c>
      <c r="D7" s="39">
        <v>300</v>
      </c>
      <c r="E7" s="39">
        <v>255</v>
      </c>
      <c r="F7" s="39">
        <v>275</v>
      </c>
      <c r="G7" s="39">
        <v>316</v>
      </c>
      <c r="H7" s="39">
        <v>371</v>
      </c>
      <c r="I7" s="39">
        <v>370</v>
      </c>
      <c r="J7" s="40">
        <f t="shared" si="0"/>
        <v>2363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</row>
    <row r="8" spans="1:32" ht="30" customHeight="1">
      <c r="A8" s="38" t="s">
        <v>78</v>
      </c>
      <c r="B8" s="39">
        <v>55733</v>
      </c>
      <c r="C8" s="39">
        <v>4105</v>
      </c>
      <c r="D8" s="39">
        <v>3483</v>
      </c>
      <c r="E8" s="39">
        <v>5757</v>
      </c>
      <c r="F8" s="39">
        <v>8818</v>
      </c>
      <c r="G8" s="39">
        <v>5561</v>
      </c>
      <c r="H8" s="39">
        <v>6427</v>
      </c>
      <c r="I8" s="39">
        <v>11340</v>
      </c>
      <c r="J8" s="40">
        <f t="shared" si="0"/>
        <v>101224</v>
      </c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</row>
    <row r="9" spans="1:32" ht="30" customHeight="1">
      <c r="A9" s="38" t="s">
        <v>75</v>
      </c>
      <c r="B9" s="39">
        <v>48592</v>
      </c>
      <c r="C9" s="39">
        <v>711</v>
      </c>
      <c r="D9" s="39">
        <v>1268</v>
      </c>
      <c r="E9" s="39">
        <v>1280</v>
      </c>
      <c r="F9" s="39">
        <v>6044</v>
      </c>
      <c r="G9" s="39">
        <v>1652</v>
      </c>
      <c r="H9" s="39">
        <v>1269</v>
      </c>
      <c r="I9" s="39">
        <v>3364</v>
      </c>
      <c r="J9" s="40">
        <f t="shared" si="0"/>
        <v>64180</v>
      </c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</row>
    <row r="10" spans="1:32" ht="30" customHeight="1">
      <c r="A10" s="42" t="s">
        <v>76</v>
      </c>
      <c r="B10" s="39">
        <v>277</v>
      </c>
      <c r="C10" s="39">
        <v>153</v>
      </c>
      <c r="D10" s="39">
        <v>100</v>
      </c>
      <c r="E10" s="39">
        <v>127</v>
      </c>
      <c r="F10" s="39">
        <v>140</v>
      </c>
      <c r="G10" s="39">
        <v>181</v>
      </c>
      <c r="H10" s="39">
        <v>207</v>
      </c>
      <c r="I10" s="39">
        <v>382</v>
      </c>
      <c r="J10" s="40">
        <f t="shared" si="0"/>
        <v>1567</v>
      </c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</row>
    <row r="11" spans="1:32" ht="30" customHeight="1">
      <c r="A11" s="42" t="s">
        <v>73</v>
      </c>
      <c r="B11" s="39">
        <v>450</v>
      </c>
      <c r="C11" s="39">
        <v>196</v>
      </c>
      <c r="D11" s="39">
        <v>253</v>
      </c>
      <c r="E11" s="39">
        <v>428</v>
      </c>
      <c r="F11" s="39">
        <v>420</v>
      </c>
      <c r="G11" s="39">
        <v>134</v>
      </c>
      <c r="H11" s="39">
        <v>208</v>
      </c>
      <c r="I11" s="39">
        <v>661</v>
      </c>
      <c r="J11" s="40">
        <f t="shared" si="0"/>
        <v>2750</v>
      </c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</row>
    <row r="12" spans="1:32" ht="30" customHeight="1">
      <c r="A12" s="38" t="s">
        <v>74</v>
      </c>
      <c r="B12" s="39">
        <v>50</v>
      </c>
      <c r="C12" s="39">
        <v>0</v>
      </c>
      <c r="D12" s="39">
        <v>0</v>
      </c>
      <c r="E12" s="39">
        <v>0</v>
      </c>
      <c r="F12" s="39">
        <v>1</v>
      </c>
      <c r="G12" s="39">
        <v>54</v>
      </c>
      <c r="H12" s="39">
        <v>0</v>
      </c>
      <c r="I12" s="39">
        <v>14</v>
      </c>
      <c r="J12" s="40">
        <f t="shared" si="0"/>
        <v>119</v>
      </c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</row>
    <row r="13" spans="1:32" ht="30" customHeight="1">
      <c r="A13" s="49" t="s">
        <v>10</v>
      </c>
      <c r="B13" s="40">
        <f>SUM(B5:B8)+B12</f>
        <v>57753</v>
      </c>
      <c r="C13" s="40">
        <f t="shared" ref="C13:I13" si="1">SUM(C5:C8)+C12</f>
        <v>5090</v>
      </c>
      <c r="D13" s="40">
        <f t="shared" si="1"/>
        <v>4240</v>
      </c>
      <c r="E13" s="40">
        <f t="shared" si="1"/>
        <v>6659</v>
      </c>
      <c r="F13" s="40">
        <f t="shared" si="1"/>
        <v>10189</v>
      </c>
      <c r="G13" s="40">
        <f t="shared" si="1"/>
        <v>6591</v>
      </c>
      <c r="H13" s="40">
        <f t="shared" si="1"/>
        <v>7235</v>
      </c>
      <c r="I13" s="40">
        <f t="shared" si="1"/>
        <v>12635</v>
      </c>
      <c r="J13" s="40">
        <f>SUM(B13:I13)</f>
        <v>110392</v>
      </c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32"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32" ht="16.5" customHeight="1">
      <c r="A15" s="98" t="s">
        <v>159</v>
      </c>
      <c r="B15" s="98"/>
      <c r="C15" s="98"/>
      <c r="D15" s="98"/>
      <c r="E15" s="98"/>
      <c r="F15" s="98"/>
      <c r="G15" s="98"/>
      <c r="H15" s="98"/>
      <c r="I15" s="98"/>
      <c r="J15" s="98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</row>
    <row r="16" spans="1:32" ht="16.5" customHeight="1">
      <c r="H16" s="75"/>
    </row>
  </sheetData>
  <mergeCells count="6">
    <mergeCell ref="A2:A4"/>
    <mergeCell ref="A15:J15"/>
    <mergeCell ref="A1:J1"/>
    <mergeCell ref="B4:I4"/>
    <mergeCell ref="B2:I2"/>
    <mergeCell ref="J2:J4"/>
  </mergeCells>
  <phoneticPr fontId="6" type="noConversion"/>
  <printOptions horizontalCentered="1"/>
  <pageMargins left="0.7" right="0.7" top="0.75" bottom="0.75" header="0.3" footer="0.3"/>
  <pageSetup paperSize="9" scale="83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U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5546875" customWidth="1"/>
    <col min="2" max="17" width="8.5546875" customWidth="1"/>
    <col min="18" max="18" width="10.44140625" bestFit="1" customWidth="1"/>
  </cols>
  <sheetData>
    <row r="1" spans="1:21" ht="30" customHeight="1">
      <c r="A1" s="101" t="s">
        <v>170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1" ht="16.5" customHeight="1">
      <c r="A2" s="92" t="s">
        <v>77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1" ht="27" customHeight="1">
      <c r="A3" s="92"/>
      <c r="B3" s="92"/>
      <c r="C3" s="92" t="s">
        <v>153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147</v>
      </c>
      <c r="L3" s="92"/>
      <c r="M3" s="90" t="s">
        <v>173</v>
      </c>
      <c r="N3" s="102"/>
      <c r="O3" s="92" t="s">
        <v>35</v>
      </c>
      <c r="P3" s="92"/>
      <c r="Q3" s="92"/>
    </row>
    <row r="4" spans="1:21" ht="27" customHeight="1">
      <c r="A4" s="48" t="s">
        <v>151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1" ht="30" customHeight="1">
      <c r="A5" s="38" t="s">
        <v>70</v>
      </c>
      <c r="B5" s="45">
        <v>5494</v>
      </c>
      <c r="C5" s="45">
        <v>3755</v>
      </c>
      <c r="D5" s="46">
        <f>C5/$Q5*100</f>
        <v>60.681965093729794</v>
      </c>
      <c r="E5" s="45">
        <v>387</v>
      </c>
      <c r="F5" s="46">
        <f>E5/$Q5*100</f>
        <v>6.2540400775694893</v>
      </c>
      <c r="G5" s="45">
        <v>329</v>
      </c>
      <c r="H5" s="46">
        <f>G5/$Q5*100</f>
        <v>5.3167420814479636</v>
      </c>
      <c r="I5" s="45">
        <v>615</v>
      </c>
      <c r="J5" s="46">
        <f>I5/$Q5*100</f>
        <v>9.9385908209437623</v>
      </c>
      <c r="K5" s="45">
        <v>385</v>
      </c>
      <c r="L5" s="46">
        <f>K5/$Q5*100</f>
        <v>6.2217194570135748</v>
      </c>
      <c r="M5" s="45">
        <v>467</v>
      </c>
      <c r="N5" s="46">
        <f>M5/$Q5*100</f>
        <v>7.5468648998060761</v>
      </c>
      <c r="O5" s="45">
        <v>250</v>
      </c>
      <c r="P5" s="46">
        <f>O5/$Q5*100</f>
        <v>4.0400775694893341</v>
      </c>
      <c r="Q5" s="47">
        <v>6188</v>
      </c>
      <c r="T5" s="34"/>
    </row>
    <row r="6" spans="1:21" ht="30" customHeight="1">
      <c r="A6" s="38" t="s">
        <v>71</v>
      </c>
      <c r="B6" s="45">
        <v>437</v>
      </c>
      <c r="C6" s="45">
        <v>147</v>
      </c>
      <c r="D6" s="46">
        <f>C6/$Q6*100</f>
        <v>29.518072289156628</v>
      </c>
      <c r="E6" s="45">
        <v>92</v>
      </c>
      <c r="F6" s="46">
        <f>E6/$Q6*100</f>
        <v>18.473895582329316</v>
      </c>
      <c r="G6" s="45">
        <v>28</v>
      </c>
      <c r="H6" s="46">
        <f>G6/$Q6*100</f>
        <v>5.6224899598393572</v>
      </c>
      <c r="I6" s="45">
        <v>144</v>
      </c>
      <c r="J6" s="46">
        <f>I6/$Q6*100</f>
        <v>28.915662650602407</v>
      </c>
      <c r="K6" s="45">
        <v>60</v>
      </c>
      <c r="L6" s="46">
        <f>K6/$Q6*100</f>
        <v>12.048192771084338</v>
      </c>
      <c r="M6" s="45">
        <v>24</v>
      </c>
      <c r="N6" s="46">
        <f>M6/$Q6*100</f>
        <v>4.8192771084337354</v>
      </c>
      <c r="O6" s="45">
        <v>3</v>
      </c>
      <c r="P6" s="46">
        <f>O6/$Q6*100</f>
        <v>0.60240963855421692</v>
      </c>
      <c r="Q6" s="47">
        <v>498</v>
      </c>
      <c r="T6" s="34"/>
    </row>
    <row r="7" spans="1:21" ht="30" customHeight="1">
      <c r="A7" s="38" t="s">
        <v>72</v>
      </c>
      <c r="B7" s="45">
        <v>2222</v>
      </c>
      <c r="C7" s="45">
        <v>1352</v>
      </c>
      <c r="D7" s="46">
        <f t="shared" ref="D7:D8" si="0">C7/$Q7*100</f>
        <v>57.215404147270419</v>
      </c>
      <c r="E7" s="45">
        <v>253</v>
      </c>
      <c r="F7" s="46">
        <f t="shared" ref="F7:F12" si="1">E7/$Q7*100</f>
        <v>10.706728734659331</v>
      </c>
      <c r="G7" s="45">
        <v>462</v>
      </c>
      <c r="H7" s="46">
        <f t="shared" ref="H7:H12" si="2">G7/$Q7*100</f>
        <v>19.55141768937791</v>
      </c>
      <c r="I7" s="45">
        <v>209</v>
      </c>
      <c r="J7" s="46">
        <f t="shared" ref="J7:J12" si="3">I7/$Q7*100</f>
        <v>8.8446889547185776</v>
      </c>
      <c r="K7" s="45">
        <v>76</v>
      </c>
      <c r="L7" s="46">
        <f t="shared" ref="L7:L12" si="4">K7/$Q7*100</f>
        <v>3.2162505289885743</v>
      </c>
      <c r="M7" s="45">
        <v>4</v>
      </c>
      <c r="N7" s="46">
        <f t="shared" ref="N7:N12" si="5">M7/$Q7*100</f>
        <v>0.16927634363097757</v>
      </c>
      <c r="O7" s="45">
        <v>7</v>
      </c>
      <c r="P7" s="46">
        <f t="shared" ref="P7:P12" si="6">O7/$Q7*100</f>
        <v>0.29623360135421073</v>
      </c>
      <c r="Q7" s="47">
        <v>2363</v>
      </c>
      <c r="T7" s="34"/>
    </row>
    <row r="8" spans="1:21" ht="30" customHeight="1">
      <c r="A8" s="38" t="s">
        <v>78</v>
      </c>
      <c r="B8" s="45">
        <v>31665</v>
      </c>
      <c r="C8" s="45">
        <v>37697</v>
      </c>
      <c r="D8" s="46">
        <f t="shared" si="0"/>
        <v>37.2411681024263</v>
      </c>
      <c r="E8" s="45">
        <v>6448</v>
      </c>
      <c r="F8" s="46">
        <f t="shared" si="1"/>
        <v>6.3700308227297873</v>
      </c>
      <c r="G8" s="45">
        <v>1718</v>
      </c>
      <c r="H8" s="46">
        <f t="shared" si="2"/>
        <v>1.6972259543191339</v>
      </c>
      <c r="I8" s="45">
        <v>9695</v>
      </c>
      <c r="J8" s="46">
        <f t="shared" si="3"/>
        <v>9.5777681182328287</v>
      </c>
      <c r="K8" s="45">
        <v>44579</v>
      </c>
      <c r="L8" s="46">
        <f t="shared" si="4"/>
        <v>44.039950999762901</v>
      </c>
      <c r="M8" s="45">
        <v>847</v>
      </c>
      <c r="N8" s="46">
        <f t="shared" si="5"/>
        <v>0.83675808108748906</v>
      </c>
      <c r="O8" s="45">
        <v>240</v>
      </c>
      <c r="P8" s="46">
        <f t="shared" si="6"/>
        <v>0.23709792144155534</v>
      </c>
      <c r="Q8" s="47">
        <v>101224</v>
      </c>
      <c r="T8" s="34"/>
    </row>
    <row r="9" spans="1:21" ht="30" customHeight="1">
      <c r="A9" s="38" t="s">
        <v>75</v>
      </c>
      <c r="B9" s="45">
        <v>3702</v>
      </c>
      <c r="C9" s="45">
        <v>16077</v>
      </c>
      <c r="D9" s="46">
        <f>C9/$Q9*100</f>
        <v>25.049859769398569</v>
      </c>
      <c r="E9" s="45">
        <v>699</v>
      </c>
      <c r="F9" s="46">
        <f>E9/$Q9*100</f>
        <v>1.0891243377999378</v>
      </c>
      <c r="G9" s="45">
        <v>835</v>
      </c>
      <c r="H9" s="46">
        <f>G9/$Q9*100</f>
        <v>1.3010283577438453</v>
      </c>
      <c r="I9" s="45">
        <v>3570</v>
      </c>
      <c r="J9" s="46">
        <f>I9/$Q9*100</f>
        <v>5.5624805235275785</v>
      </c>
      <c r="K9" s="45">
        <v>42800</v>
      </c>
      <c r="L9" s="46">
        <f>K9/$Q9*100</f>
        <v>66.687441570582735</v>
      </c>
      <c r="M9" s="45">
        <v>115</v>
      </c>
      <c r="N9" s="46">
        <f>M9/$Q9*100</f>
        <v>0.17918354627609848</v>
      </c>
      <c r="O9" s="45">
        <v>84</v>
      </c>
      <c r="P9" s="46">
        <f>O9/$Q9*100</f>
        <v>0.13088189467123715</v>
      </c>
      <c r="Q9" s="47">
        <v>64180</v>
      </c>
      <c r="R9" s="16"/>
      <c r="T9" s="34"/>
    </row>
    <row r="10" spans="1:21" ht="30" customHeight="1">
      <c r="A10" s="42" t="s">
        <v>76</v>
      </c>
      <c r="B10" s="45">
        <v>1106</v>
      </c>
      <c r="C10" s="45">
        <v>565</v>
      </c>
      <c r="D10" s="46">
        <f>C10/$Q10*100</f>
        <v>36.056158264199105</v>
      </c>
      <c r="E10" s="45">
        <v>402</v>
      </c>
      <c r="F10" s="46">
        <f>E10/$Q10*100</f>
        <v>25.654116145500954</v>
      </c>
      <c r="G10" s="45">
        <v>103</v>
      </c>
      <c r="H10" s="46">
        <f>G10/$Q10*100</f>
        <v>6.5730695596681556</v>
      </c>
      <c r="I10" s="45">
        <v>384</v>
      </c>
      <c r="J10" s="46">
        <f>I10/$Q10*100</f>
        <v>24.505424377791961</v>
      </c>
      <c r="K10" s="45">
        <v>78</v>
      </c>
      <c r="L10" s="46">
        <f>K10/$Q10*100</f>
        <v>4.9776643267389922</v>
      </c>
      <c r="M10" s="45">
        <v>19</v>
      </c>
      <c r="N10" s="46">
        <f>M10/$Q10*100</f>
        <v>1.2125079770261646</v>
      </c>
      <c r="O10" s="45">
        <v>16</v>
      </c>
      <c r="P10" s="46">
        <f>O10/$Q10*100</f>
        <v>1.0210593490746651</v>
      </c>
      <c r="Q10" s="47">
        <v>1567</v>
      </c>
      <c r="R10" s="16"/>
      <c r="T10" s="34"/>
    </row>
    <row r="11" spans="1:21" ht="30" customHeight="1">
      <c r="A11" s="42" t="s">
        <v>73</v>
      </c>
      <c r="B11" s="45">
        <v>865</v>
      </c>
      <c r="C11" s="45">
        <v>1052</v>
      </c>
      <c r="D11" s="46">
        <f>C11/$Q11*100</f>
        <v>38.25454545454545</v>
      </c>
      <c r="E11" s="45">
        <v>266</v>
      </c>
      <c r="F11" s="46">
        <f>E11/$Q11*100</f>
        <v>9.6727272727272737</v>
      </c>
      <c r="G11" s="45">
        <v>165</v>
      </c>
      <c r="H11" s="46">
        <f>G11/$Q11*100</f>
        <v>6</v>
      </c>
      <c r="I11" s="45">
        <v>1008</v>
      </c>
      <c r="J11" s="46">
        <f>I11/$Q11*100</f>
        <v>36.654545454545456</v>
      </c>
      <c r="K11" s="45">
        <v>236</v>
      </c>
      <c r="L11" s="46">
        <f>K11/$Q11*100</f>
        <v>8.581818181818182</v>
      </c>
      <c r="M11" s="45">
        <v>23</v>
      </c>
      <c r="N11" s="46">
        <f>M11/$Q11*100</f>
        <v>0.83636363636363631</v>
      </c>
      <c r="O11" s="45">
        <v>0</v>
      </c>
      <c r="P11" s="46">
        <f>O11/$Q11*100</f>
        <v>0</v>
      </c>
      <c r="Q11" s="47">
        <v>2750</v>
      </c>
      <c r="R11" s="16"/>
      <c r="T11" s="34"/>
    </row>
    <row r="12" spans="1:21" ht="30" customHeight="1">
      <c r="A12" s="38" t="s">
        <v>74</v>
      </c>
      <c r="B12" s="45">
        <v>102</v>
      </c>
      <c r="C12" s="45">
        <v>79</v>
      </c>
      <c r="D12" s="46">
        <f>C12/$Q12*100</f>
        <v>66.386554621848731</v>
      </c>
      <c r="E12" s="45">
        <v>15</v>
      </c>
      <c r="F12" s="46">
        <f t="shared" si="1"/>
        <v>12.605042016806722</v>
      </c>
      <c r="G12" s="45">
        <v>8</v>
      </c>
      <c r="H12" s="46">
        <f t="shared" si="2"/>
        <v>6.7226890756302522</v>
      </c>
      <c r="I12" s="45">
        <v>11</v>
      </c>
      <c r="J12" s="46">
        <f t="shared" si="3"/>
        <v>9.2436974789915975</v>
      </c>
      <c r="K12" s="45">
        <v>5</v>
      </c>
      <c r="L12" s="46">
        <f t="shared" si="4"/>
        <v>4.2016806722689077</v>
      </c>
      <c r="M12" s="45">
        <v>1</v>
      </c>
      <c r="N12" s="46">
        <f t="shared" si="5"/>
        <v>0.84033613445378152</v>
      </c>
      <c r="O12" s="45">
        <v>0</v>
      </c>
      <c r="P12" s="46">
        <f t="shared" si="6"/>
        <v>0</v>
      </c>
      <c r="Q12" s="47">
        <v>119</v>
      </c>
      <c r="T12" s="34"/>
    </row>
    <row r="13" spans="1:21" ht="16.5" customHeight="1">
      <c r="B13" s="16"/>
    </row>
    <row r="14" spans="1:21">
      <c r="B14" s="22"/>
      <c r="U14" s="34"/>
    </row>
    <row r="15" spans="1:21"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</row>
    <row r="16" spans="1:21">
      <c r="B16" s="20"/>
      <c r="C16" s="22"/>
      <c r="D16" s="22"/>
      <c r="E16" s="22"/>
      <c r="F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S16" s="34"/>
      <c r="T16" s="34"/>
    </row>
    <row r="17" spans="2:20">
      <c r="B17" s="20"/>
      <c r="S17" s="34"/>
      <c r="T17" s="34"/>
    </row>
    <row r="18" spans="2:20">
      <c r="B18" s="20"/>
      <c r="S18" s="34"/>
      <c r="T18" s="34"/>
    </row>
    <row r="19" spans="2:20"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S19" s="34"/>
      <c r="T19" s="34"/>
    </row>
    <row r="20" spans="2:20"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S20" s="34"/>
      <c r="T20" s="34"/>
    </row>
    <row r="21" spans="2:20"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S21" s="34"/>
      <c r="T21" s="34"/>
    </row>
    <row r="22" spans="2:20"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S22" s="34"/>
      <c r="T22" s="34"/>
    </row>
    <row r="23" spans="2:20"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S23" s="34"/>
      <c r="T23" s="34"/>
    </row>
    <row r="24" spans="2:20"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2:20"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2:20"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</sheetData>
  <mergeCells count="12">
    <mergeCell ref="O3:P3"/>
    <mergeCell ref="A1:Q1"/>
    <mergeCell ref="B2:B4"/>
    <mergeCell ref="C2:P2"/>
    <mergeCell ref="Q2:Q4"/>
    <mergeCell ref="C3:D3"/>
    <mergeCell ref="E3:F3"/>
    <mergeCell ref="G3:H3"/>
    <mergeCell ref="I3:J3"/>
    <mergeCell ref="K3:L3"/>
    <mergeCell ref="A2:A3"/>
    <mergeCell ref="M3:N3"/>
  </mergeCells>
  <phoneticPr fontId="6" type="noConversion"/>
  <printOptions horizontalCentered="1"/>
  <pageMargins left="0.7" right="0.7" top="0.75" bottom="0.75" header="0.3" footer="0.3"/>
  <pageSetup paperSize="9" scale="8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AA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5546875" customWidth="1"/>
    <col min="2" max="17" width="8.5546875" customWidth="1"/>
    <col min="18" max="18" width="11.44140625" bestFit="1" customWidth="1"/>
  </cols>
  <sheetData>
    <row r="1" spans="1:27" ht="30" customHeight="1">
      <c r="A1" s="101" t="s">
        <v>170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7" ht="16.5" customHeight="1">
      <c r="A2" s="92" t="s">
        <v>37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7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147</v>
      </c>
      <c r="L3" s="92"/>
      <c r="M3" s="92" t="s">
        <v>173</v>
      </c>
      <c r="N3" s="92"/>
      <c r="O3" s="92" t="s">
        <v>35</v>
      </c>
      <c r="P3" s="92"/>
      <c r="Q3" s="92"/>
    </row>
    <row r="4" spans="1:27" ht="27" customHeight="1">
      <c r="A4" s="48" t="s">
        <v>151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7" ht="30" customHeight="1">
      <c r="A5" s="38" t="s">
        <v>70</v>
      </c>
      <c r="B5" s="45">
        <v>1459</v>
      </c>
      <c r="C5" s="45">
        <v>912</v>
      </c>
      <c r="D5" s="46">
        <f>C5/$Q5*100</f>
        <v>56.192236598890943</v>
      </c>
      <c r="E5" s="45">
        <v>135</v>
      </c>
      <c r="F5" s="46">
        <f>E5/$Q5*100</f>
        <v>8.317929759704251</v>
      </c>
      <c r="G5" s="45">
        <v>63</v>
      </c>
      <c r="H5" s="46">
        <f>G5/$Q5*100</f>
        <v>3.8817005545286505</v>
      </c>
      <c r="I5" s="45">
        <v>165</v>
      </c>
      <c r="J5" s="46">
        <f>I5/$Q5*100</f>
        <v>10.166358595194085</v>
      </c>
      <c r="K5" s="45">
        <v>97</v>
      </c>
      <c r="L5" s="46">
        <f>K5/$Q5*100</f>
        <v>5.9765865680837953</v>
      </c>
      <c r="M5" s="45">
        <v>114</v>
      </c>
      <c r="N5" s="46">
        <f>M5/$Q5*100</f>
        <v>7.0240295748613679</v>
      </c>
      <c r="O5" s="45">
        <v>137</v>
      </c>
      <c r="P5" s="46">
        <f>O5/$Q5*100</f>
        <v>8.4411583487369075</v>
      </c>
      <c r="Q5" s="47">
        <v>1623</v>
      </c>
      <c r="T5" s="34"/>
      <c r="U5" s="16"/>
      <c r="V5" s="16"/>
      <c r="W5" s="16"/>
      <c r="X5" s="16"/>
      <c r="Y5" s="16"/>
      <c r="Z5" s="16"/>
      <c r="AA5" s="16"/>
    </row>
    <row r="6" spans="1:27" ht="30" customHeight="1">
      <c r="A6" s="38" t="s">
        <v>71</v>
      </c>
      <c r="B6" s="45">
        <v>121</v>
      </c>
      <c r="C6" s="45">
        <v>39</v>
      </c>
      <c r="D6" s="46">
        <f>C6/$Q6*100</f>
        <v>27.083333333333332</v>
      </c>
      <c r="E6" s="45">
        <v>28</v>
      </c>
      <c r="F6" s="46">
        <f>E6/$Q6*100</f>
        <v>19.444444444444446</v>
      </c>
      <c r="G6" s="45">
        <v>3</v>
      </c>
      <c r="H6" s="46">
        <f>G6/$Q6*100</f>
        <v>2.083333333333333</v>
      </c>
      <c r="I6" s="45">
        <v>54</v>
      </c>
      <c r="J6" s="46">
        <f>I6/$Q6*100</f>
        <v>37.5</v>
      </c>
      <c r="K6" s="45">
        <v>17</v>
      </c>
      <c r="L6" s="46">
        <f>K6/$Q6*100</f>
        <v>11.805555555555555</v>
      </c>
      <c r="M6" s="45">
        <v>2</v>
      </c>
      <c r="N6" s="46">
        <f>M6/$Q6*100</f>
        <v>1.3888888888888888</v>
      </c>
      <c r="O6" s="45">
        <v>1</v>
      </c>
      <c r="P6" s="46">
        <f>O6/$Q6*100</f>
        <v>0.69444444444444442</v>
      </c>
      <c r="Q6" s="47">
        <v>144</v>
      </c>
      <c r="T6" s="34"/>
    </row>
    <row r="7" spans="1:27" ht="30" customHeight="1">
      <c r="A7" s="38" t="s">
        <v>72</v>
      </c>
      <c r="B7" s="45">
        <v>195</v>
      </c>
      <c r="C7" s="45">
        <v>117</v>
      </c>
      <c r="D7" s="46">
        <f t="shared" ref="D7:D12" si="0">C7/$Q7*100</f>
        <v>57.635467980295566</v>
      </c>
      <c r="E7" s="45">
        <v>21</v>
      </c>
      <c r="F7" s="46">
        <f t="shared" ref="F7:F12" si="1">E7/$Q7*100</f>
        <v>10.344827586206897</v>
      </c>
      <c r="G7" s="45">
        <v>46</v>
      </c>
      <c r="H7" s="46">
        <f t="shared" ref="H7:H12" si="2">G7/$Q7*100</f>
        <v>22.660098522167488</v>
      </c>
      <c r="I7" s="45">
        <v>14</v>
      </c>
      <c r="J7" s="46">
        <f t="shared" ref="J7:J12" si="3">I7/$Q7*100</f>
        <v>6.8965517241379306</v>
      </c>
      <c r="K7" s="45">
        <v>5</v>
      </c>
      <c r="L7" s="46">
        <f t="shared" ref="L7:L12" si="4">K7/$Q7*100</f>
        <v>2.4630541871921183</v>
      </c>
      <c r="M7" s="45">
        <v>0</v>
      </c>
      <c r="N7" s="46">
        <f t="shared" ref="N7:N12" si="5">M7/$Q7*100</f>
        <v>0</v>
      </c>
      <c r="O7" s="45">
        <v>0</v>
      </c>
      <c r="P7" s="46">
        <f t="shared" ref="P7:P12" si="6">O7/$Q7*100</f>
        <v>0</v>
      </c>
      <c r="Q7" s="47">
        <v>203</v>
      </c>
      <c r="T7" s="34"/>
    </row>
    <row r="8" spans="1:27" ht="30" customHeight="1">
      <c r="A8" s="38" t="s">
        <v>78</v>
      </c>
      <c r="B8" s="45">
        <v>6031</v>
      </c>
      <c r="C8" s="45">
        <v>11903</v>
      </c>
      <c r="D8" s="46">
        <f t="shared" si="0"/>
        <v>21.35718515062889</v>
      </c>
      <c r="E8" s="45">
        <v>861</v>
      </c>
      <c r="F8" s="46">
        <f t="shared" si="1"/>
        <v>1.5448656989575296</v>
      </c>
      <c r="G8" s="45">
        <v>253</v>
      </c>
      <c r="H8" s="46">
        <f t="shared" si="2"/>
        <v>0.45395008343351334</v>
      </c>
      <c r="I8" s="45">
        <v>1380</v>
      </c>
      <c r="J8" s="46">
        <f t="shared" si="3"/>
        <v>2.4760913641828002</v>
      </c>
      <c r="K8" s="45">
        <v>41218</v>
      </c>
      <c r="L8" s="46">
        <f t="shared" si="4"/>
        <v>73.956183948468592</v>
      </c>
      <c r="M8" s="45">
        <v>100</v>
      </c>
      <c r="N8" s="46">
        <f t="shared" si="5"/>
        <v>0.179426910448029</v>
      </c>
      <c r="O8" s="45">
        <v>18</v>
      </c>
      <c r="P8" s="46">
        <f t="shared" si="6"/>
        <v>3.2296843880645222E-2</v>
      </c>
      <c r="Q8" s="47">
        <v>55733</v>
      </c>
      <c r="T8" s="34"/>
    </row>
    <row r="9" spans="1:27" ht="30" customHeight="1">
      <c r="A9" s="38" t="s">
        <v>75</v>
      </c>
      <c r="B9" s="45">
        <v>320</v>
      </c>
      <c r="C9" s="45">
        <v>7072</v>
      </c>
      <c r="D9" s="46">
        <f t="shared" si="0"/>
        <v>14.553836022390518</v>
      </c>
      <c r="E9" s="45">
        <v>30</v>
      </c>
      <c r="F9" s="46">
        <f t="shared" si="1"/>
        <v>6.1738557787290094E-2</v>
      </c>
      <c r="G9" s="45">
        <v>52</v>
      </c>
      <c r="H9" s="46">
        <f t="shared" si="2"/>
        <v>0.10701350016463615</v>
      </c>
      <c r="I9" s="45">
        <v>334</v>
      </c>
      <c r="J9" s="46">
        <f t="shared" si="3"/>
        <v>0.68735594336516304</v>
      </c>
      <c r="K9" s="45">
        <v>41090</v>
      </c>
      <c r="L9" s="46">
        <f t="shared" si="4"/>
        <v>84.561244649324991</v>
      </c>
      <c r="M9" s="45">
        <v>13</v>
      </c>
      <c r="N9" s="46">
        <f t="shared" si="5"/>
        <v>2.6753375041159037E-2</v>
      </c>
      <c r="O9" s="45">
        <v>1</v>
      </c>
      <c r="P9" s="46">
        <f t="shared" si="6"/>
        <v>2.057951926243003E-3</v>
      </c>
      <c r="Q9" s="47">
        <v>48592</v>
      </c>
      <c r="T9" s="34"/>
    </row>
    <row r="10" spans="1:27" ht="30" customHeight="1">
      <c r="A10" s="42" t="s">
        <v>76</v>
      </c>
      <c r="B10" s="45">
        <v>183</v>
      </c>
      <c r="C10" s="45">
        <v>80</v>
      </c>
      <c r="D10" s="46">
        <f t="shared" si="0"/>
        <v>28.880866425992778</v>
      </c>
      <c r="E10" s="45">
        <v>46</v>
      </c>
      <c r="F10" s="46">
        <f t="shared" si="1"/>
        <v>16.60649819494585</v>
      </c>
      <c r="G10" s="45">
        <v>29</v>
      </c>
      <c r="H10" s="46">
        <f t="shared" si="2"/>
        <v>10.469314079422382</v>
      </c>
      <c r="I10" s="45">
        <v>106</v>
      </c>
      <c r="J10" s="46">
        <f t="shared" si="3"/>
        <v>38.26714801444043</v>
      </c>
      <c r="K10" s="45">
        <v>10</v>
      </c>
      <c r="L10" s="46">
        <f t="shared" si="4"/>
        <v>3.6101083032490973</v>
      </c>
      <c r="M10" s="45">
        <v>4</v>
      </c>
      <c r="N10" s="46">
        <f t="shared" si="5"/>
        <v>1.4440433212996391</v>
      </c>
      <c r="O10" s="45">
        <v>2</v>
      </c>
      <c r="P10" s="46">
        <f t="shared" si="6"/>
        <v>0.72202166064981954</v>
      </c>
      <c r="Q10" s="47">
        <v>277</v>
      </c>
      <c r="T10" s="34"/>
    </row>
    <row r="11" spans="1:27" ht="30" customHeight="1">
      <c r="A11" s="42" t="s">
        <v>73</v>
      </c>
      <c r="B11" s="45">
        <v>162</v>
      </c>
      <c r="C11" s="45">
        <v>162</v>
      </c>
      <c r="D11" s="46">
        <f t="shared" si="0"/>
        <v>36</v>
      </c>
      <c r="E11" s="45">
        <v>18</v>
      </c>
      <c r="F11" s="46">
        <f t="shared" si="1"/>
        <v>4</v>
      </c>
      <c r="G11" s="45">
        <v>83</v>
      </c>
      <c r="H11" s="46">
        <f t="shared" si="2"/>
        <v>18.444444444444443</v>
      </c>
      <c r="I11" s="45">
        <v>173</v>
      </c>
      <c r="J11" s="46">
        <f t="shared" si="3"/>
        <v>38.444444444444443</v>
      </c>
      <c r="K11" s="45">
        <v>12</v>
      </c>
      <c r="L11" s="46">
        <f t="shared" si="4"/>
        <v>2.666666666666667</v>
      </c>
      <c r="M11" s="45">
        <v>2</v>
      </c>
      <c r="N11" s="46">
        <f t="shared" si="5"/>
        <v>0.44444444444444442</v>
      </c>
      <c r="O11" s="45">
        <v>0</v>
      </c>
      <c r="P11" s="46">
        <f t="shared" si="6"/>
        <v>0</v>
      </c>
      <c r="Q11" s="47">
        <v>450</v>
      </c>
      <c r="T11" s="34"/>
    </row>
    <row r="12" spans="1:27" ht="30" customHeight="1">
      <c r="A12" s="38" t="s">
        <v>74</v>
      </c>
      <c r="B12" s="45">
        <v>50</v>
      </c>
      <c r="C12" s="45">
        <v>46</v>
      </c>
      <c r="D12" s="46">
        <f t="shared" si="0"/>
        <v>92</v>
      </c>
      <c r="E12" s="45">
        <v>3</v>
      </c>
      <c r="F12" s="46">
        <f t="shared" si="1"/>
        <v>6</v>
      </c>
      <c r="G12" s="45">
        <v>0</v>
      </c>
      <c r="H12" s="46">
        <f t="shared" si="2"/>
        <v>0</v>
      </c>
      <c r="I12" s="45">
        <v>1</v>
      </c>
      <c r="J12" s="46">
        <f t="shared" si="3"/>
        <v>2</v>
      </c>
      <c r="K12" s="45">
        <v>0</v>
      </c>
      <c r="L12" s="46">
        <f t="shared" si="4"/>
        <v>0</v>
      </c>
      <c r="M12" s="45">
        <v>0</v>
      </c>
      <c r="N12" s="46">
        <f t="shared" si="5"/>
        <v>0</v>
      </c>
      <c r="O12" s="45">
        <v>0</v>
      </c>
      <c r="P12" s="46">
        <f t="shared" si="6"/>
        <v>0</v>
      </c>
      <c r="Q12" s="47">
        <v>50</v>
      </c>
      <c r="T12" s="34"/>
    </row>
    <row r="13" spans="1:27" ht="16.5" customHeight="1">
      <c r="C13" s="16"/>
      <c r="K13" s="16"/>
      <c r="L13" s="16"/>
      <c r="M13" s="16"/>
      <c r="N13" s="16"/>
      <c r="O13" s="16"/>
    </row>
    <row r="14" spans="1:27" ht="16.5" customHeight="1">
      <c r="C14" s="16"/>
      <c r="D14" s="16"/>
      <c r="E14" s="16"/>
      <c r="F14" s="16"/>
      <c r="G14" s="16"/>
      <c r="H14" s="16"/>
      <c r="I14" s="16"/>
      <c r="J14" s="16"/>
      <c r="K14" s="22"/>
      <c r="L14" s="22"/>
      <c r="M14" s="22"/>
      <c r="N14" s="22"/>
      <c r="O14" s="16"/>
    </row>
    <row r="15" spans="1:27" ht="16.5" customHeight="1">
      <c r="A15" s="16"/>
      <c r="K15" s="22"/>
      <c r="L15" s="22"/>
      <c r="M15" s="22"/>
      <c r="N15" s="22"/>
    </row>
    <row r="16" spans="1:27" ht="16.5" customHeight="1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Q16" s="16"/>
    </row>
    <row r="17" spans="1:14" ht="16.5" customHeight="1">
      <c r="A17" s="16"/>
      <c r="K17" s="22"/>
      <c r="L17" s="22"/>
      <c r="M17" s="22"/>
      <c r="N17" s="22"/>
    </row>
    <row r="18" spans="1:14" ht="16.5" customHeight="1">
      <c r="A18" s="16"/>
      <c r="K18" s="22"/>
      <c r="L18" s="22"/>
      <c r="M18" s="22"/>
      <c r="N18" s="22"/>
    </row>
    <row r="19" spans="1:14" ht="16.5" customHeight="1">
      <c r="A19" s="16"/>
      <c r="K19" s="22"/>
      <c r="L19" s="22"/>
      <c r="M19" s="22"/>
      <c r="N19" s="22"/>
    </row>
    <row r="20" spans="1:14" ht="16.5" customHeight="1">
      <c r="A20" s="16"/>
      <c r="K20" s="22"/>
      <c r="L20" s="22"/>
      <c r="M20" s="22"/>
      <c r="N20" s="22"/>
    </row>
    <row r="21" spans="1:14">
      <c r="A21" s="16"/>
      <c r="K21" s="22"/>
      <c r="L21" s="22"/>
      <c r="M21" s="22"/>
      <c r="N21" s="22"/>
    </row>
    <row r="22" spans="1:14">
      <c r="A22" s="16"/>
      <c r="K22" s="22"/>
      <c r="L22" s="22"/>
      <c r="M22" s="22"/>
      <c r="N22" s="22"/>
    </row>
    <row r="23" spans="1:14">
      <c r="K23" s="22"/>
      <c r="L23" s="22"/>
      <c r="M23" s="22"/>
      <c r="N23" s="22"/>
    </row>
    <row r="24" spans="1:14">
      <c r="K24" s="22"/>
      <c r="L24" s="22"/>
      <c r="M24" s="22"/>
      <c r="N24" s="22"/>
    </row>
    <row r="25" spans="1:14">
      <c r="K25" s="22"/>
      <c r="L25" s="22"/>
      <c r="M25" s="22"/>
      <c r="N25" s="22"/>
    </row>
    <row r="26" spans="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6" type="noConversion"/>
  <printOptions horizontalCentered="1"/>
  <pageMargins left="0.7" right="0.7" top="0.75" bottom="0.75" header="0.3" footer="0.3"/>
  <pageSetup paperSize="9" scale="8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T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5546875" customWidth="1"/>
    <col min="2" max="17" width="8.5546875" customWidth="1"/>
    <col min="18" max="18" width="11.44140625" bestFit="1" customWidth="1"/>
  </cols>
  <sheetData>
    <row r="1" spans="1:20" ht="30" customHeight="1">
      <c r="A1" s="101" t="s">
        <v>170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0" ht="16.5" customHeight="1">
      <c r="A2" s="92" t="s">
        <v>38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0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147</v>
      </c>
      <c r="L3" s="92"/>
      <c r="M3" s="92" t="s">
        <v>173</v>
      </c>
      <c r="N3" s="92"/>
      <c r="O3" s="92" t="s">
        <v>35</v>
      </c>
      <c r="P3" s="92"/>
      <c r="Q3" s="92"/>
    </row>
    <row r="4" spans="1:20" ht="27" customHeight="1">
      <c r="A4" s="48" t="s">
        <v>151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0" ht="30" customHeight="1">
      <c r="A5" s="38" t="s">
        <v>70</v>
      </c>
      <c r="B5" s="45">
        <v>640</v>
      </c>
      <c r="C5" s="45">
        <v>299</v>
      </c>
      <c r="D5" s="46">
        <f>C5/$Q5*100</f>
        <v>43.522561863173216</v>
      </c>
      <c r="E5" s="45">
        <v>29</v>
      </c>
      <c r="F5" s="46">
        <f>E5/$Q5*100</f>
        <v>4.2212518195050945</v>
      </c>
      <c r="G5" s="45">
        <v>45</v>
      </c>
      <c r="H5" s="46">
        <f>G5/$Q5*100</f>
        <v>6.5502183406113534</v>
      </c>
      <c r="I5" s="45">
        <v>31</v>
      </c>
      <c r="J5" s="46">
        <f>I5/$Q5*100</f>
        <v>4.512372634643377</v>
      </c>
      <c r="K5" s="45">
        <v>27</v>
      </c>
      <c r="L5" s="46">
        <f>K5/$Q5*100</f>
        <v>3.9301310043668125</v>
      </c>
      <c r="M5" s="45">
        <v>252</v>
      </c>
      <c r="N5" s="46">
        <f>M5/$Q5*100</f>
        <v>36.681222707423586</v>
      </c>
      <c r="O5" s="45">
        <v>4</v>
      </c>
      <c r="P5" s="46">
        <f>O5/$Q5*100</f>
        <v>0.58224163027656484</v>
      </c>
      <c r="Q5" s="45">
        <v>687</v>
      </c>
      <c r="T5" s="34"/>
    </row>
    <row r="6" spans="1:20" ht="30" customHeight="1">
      <c r="A6" s="38" t="s">
        <v>71</v>
      </c>
      <c r="B6" s="45">
        <v>24</v>
      </c>
      <c r="C6" s="45">
        <v>13</v>
      </c>
      <c r="D6" s="46">
        <f>C6/$Q6*100</f>
        <v>52</v>
      </c>
      <c r="E6" s="45">
        <v>5</v>
      </c>
      <c r="F6" s="46">
        <f>E6/$Q6*100</f>
        <v>20</v>
      </c>
      <c r="G6" s="45">
        <v>1</v>
      </c>
      <c r="H6" s="46">
        <f>G6/$Q6*100</f>
        <v>4</v>
      </c>
      <c r="I6" s="45">
        <v>1</v>
      </c>
      <c r="J6" s="46">
        <f>I6/$Q6*100</f>
        <v>4</v>
      </c>
      <c r="K6" s="45">
        <v>4</v>
      </c>
      <c r="L6" s="46">
        <f>K6/$Q6*100</f>
        <v>16</v>
      </c>
      <c r="M6" s="45">
        <v>1</v>
      </c>
      <c r="N6" s="46">
        <f>M6/$Q6*100</f>
        <v>4</v>
      </c>
      <c r="O6" s="45">
        <v>0</v>
      </c>
      <c r="P6" s="46">
        <f>O6/$Q6*100</f>
        <v>0</v>
      </c>
      <c r="Q6" s="45">
        <v>25</v>
      </c>
      <c r="T6" s="34"/>
    </row>
    <row r="7" spans="1:20" ht="30" customHeight="1">
      <c r="A7" s="38" t="s">
        <v>72</v>
      </c>
      <c r="B7" s="45">
        <v>253</v>
      </c>
      <c r="C7" s="45">
        <v>127</v>
      </c>
      <c r="D7" s="46">
        <f t="shared" ref="D7:D11" si="0">C7/$Q7*100</f>
        <v>46.520146520146518</v>
      </c>
      <c r="E7" s="45">
        <v>24</v>
      </c>
      <c r="F7" s="46">
        <f t="shared" ref="F7:F11" si="1">E7/$Q7*100</f>
        <v>8.791208791208792</v>
      </c>
      <c r="G7" s="45">
        <v>102</v>
      </c>
      <c r="H7" s="46">
        <f t="shared" ref="H7:H11" si="2">G7/$Q7*100</f>
        <v>37.362637362637365</v>
      </c>
      <c r="I7" s="45">
        <v>4</v>
      </c>
      <c r="J7" s="46">
        <f t="shared" ref="J7:J11" si="3">I7/$Q7*100</f>
        <v>1.4652014652014651</v>
      </c>
      <c r="K7" s="45">
        <v>15</v>
      </c>
      <c r="L7" s="46">
        <f t="shared" ref="L7:L11" si="4">K7/$Q7*100</f>
        <v>5.4945054945054945</v>
      </c>
      <c r="M7" s="45">
        <v>1</v>
      </c>
      <c r="N7" s="46">
        <f t="shared" ref="N7:N11" si="5">M7/$Q7*100</f>
        <v>0.36630036630036628</v>
      </c>
      <c r="O7" s="45">
        <v>0</v>
      </c>
      <c r="P7" s="46">
        <f t="shared" ref="P7:P11" si="6">O7/$Q7*100</f>
        <v>0</v>
      </c>
      <c r="Q7" s="45">
        <v>273</v>
      </c>
      <c r="T7" s="34"/>
    </row>
    <row r="8" spans="1:20" ht="30" customHeight="1">
      <c r="A8" s="38" t="s">
        <v>78</v>
      </c>
      <c r="B8" s="45">
        <v>3083</v>
      </c>
      <c r="C8" s="45">
        <v>2465</v>
      </c>
      <c r="D8" s="46">
        <f t="shared" si="0"/>
        <v>60.048721071863575</v>
      </c>
      <c r="E8" s="45">
        <v>501</v>
      </c>
      <c r="F8" s="46">
        <f t="shared" si="1"/>
        <v>12.20462850182704</v>
      </c>
      <c r="G8" s="45">
        <v>265</v>
      </c>
      <c r="H8" s="46">
        <f t="shared" si="2"/>
        <v>6.4555420219244821</v>
      </c>
      <c r="I8" s="45">
        <v>701</v>
      </c>
      <c r="J8" s="46">
        <f t="shared" si="3"/>
        <v>17.076735688185142</v>
      </c>
      <c r="K8" s="45">
        <v>111</v>
      </c>
      <c r="L8" s="46">
        <f t="shared" si="4"/>
        <v>2.7040194884287456</v>
      </c>
      <c r="M8" s="45">
        <v>52</v>
      </c>
      <c r="N8" s="46">
        <f t="shared" si="5"/>
        <v>1.2667478684531059</v>
      </c>
      <c r="O8" s="45">
        <v>10</v>
      </c>
      <c r="P8" s="46">
        <f t="shared" si="6"/>
        <v>0.24360535931790497</v>
      </c>
      <c r="Q8" s="45">
        <v>4105</v>
      </c>
      <c r="T8" s="34"/>
    </row>
    <row r="9" spans="1:20" ht="30" customHeight="1">
      <c r="A9" s="38" t="s">
        <v>75</v>
      </c>
      <c r="B9" s="45">
        <v>290</v>
      </c>
      <c r="C9" s="45">
        <v>405</v>
      </c>
      <c r="D9" s="46">
        <f t="shared" si="0"/>
        <v>56.962025316455701</v>
      </c>
      <c r="E9" s="45">
        <v>25</v>
      </c>
      <c r="F9" s="46">
        <f t="shared" si="1"/>
        <v>3.5161744022503516</v>
      </c>
      <c r="G9" s="45">
        <v>126</v>
      </c>
      <c r="H9" s="46">
        <f t="shared" si="2"/>
        <v>17.721518987341771</v>
      </c>
      <c r="I9" s="45">
        <v>101</v>
      </c>
      <c r="J9" s="46">
        <f t="shared" si="3"/>
        <v>14.205344585091421</v>
      </c>
      <c r="K9" s="45">
        <v>49</v>
      </c>
      <c r="L9" s="46">
        <f t="shared" si="4"/>
        <v>6.8917018284106888</v>
      </c>
      <c r="M9" s="45">
        <v>4</v>
      </c>
      <c r="N9" s="46">
        <f t="shared" si="5"/>
        <v>0.56258790436005623</v>
      </c>
      <c r="O9" s="45">
        <v>1</v>
      </c>
      <c r="P9" s="46">
        <f t="shared" si="6"/>
        <v>0.14064697609001406</v>
      </c>
      <c r="Q9" s="45">
        <v>711</v>
      </c>
      <c r="T9" s="34"/>
    </row>
    <row r="10" spans="1:20" ht="30" customHeight="1">
      <c r="A10" s="42" t="s">
        <v>76</v>
      </c>
      <c r="B10" s="45">
        <v>110</v>
      </c>
      <c r="C10" s="45">
        <v>64</v>
      </c>
      <c r="D10" s="46">
        <f t="shared" si="0"/>
        <v>41.830065359477125</v>
      </c>
      <c r="E10" s="45">
        <v>36</v>
      </c>
      <c r="F10" s="46">
        <f t="shared" si="1"/>
        <v>23.52941176470588</v>
      </c>
      <c r="G10" s="45">
        <v>14</v>
      </c>
      <c r="H10" s="46">
        <f t="shared" si="2"/>
        <v>9.1503267973856204</v>
      </c>
      <c r="I10" s="45">
        <v>36</v>
      </c>
      <c r="J10" s="46">
        <f t="shared" si="3"/>
        <v>23.52941176470588</v>
      </c>
      <c r="K10" s="45">
        <v>1</v>
      </c>
      <c r="L10" s="46">
        <f t="shared" si="4"/>
        <v>0.65359477124183007</v>
      </c>
      <c r="M10" s="45">
        <v>2</v>
      </c>
      <c r="N10" s="46">
        <f t="shared" si="5"/>
        <v>1.3071895424836601</v>
      </c>
      <c r="O10" s="45">
        <v>0</v>
      </c>
      <c r="P10" s="46">
        <f t="shared" si="6"/>
        <v>0</v>
      </c>
      <c r="Q10" s="45">
        <v>153</v>
      </c>
      <c r="T10" s="34"/>
    </row>
    <row r="11" spans="1:20" ht="30" customHeight="1">
      <c r="A11" s="42" t="s">
        <v>73</v>
      </c>
      <c r="B11" s="45">
        <v>101</v>
      </c>
      <c r="C11" s="45">
        <v>98</v>
      </c>
      <c r="D11" s="46">
        <f t="shared" si="0"/>
        <v>50</v>
      </c>
      <c r="E11" s="45">
        <v>17</v>
      </c>
      <c r="F11" s="46">
        <f t="shared" si="1"/>
        <v>8.6734693877551017</v>
      </c>
      <c r="G11" s="45">
        <v>2</v>
      </c>
      <c r="H11" s="46">
        <f t="shared" si="2"/>
        <v>1.0204081632653061</v>
      </c>
      <c r="I11" s="45">
        <v>72</v>
      </c>
      <c r="J11" s="46">
        <f t="shared" si="3"/>
        <v>36.734693877551024</v>
      </c>
      <c r="K11" s="45">
        <v>3</v>
      </c>
      <c r="L11" s="46">
        <f t="shared" si="4"/>
        <v>1.5306122448979591</v>
      </c>
      <c r="M11" s="45">
        <v>4</v>
      </c>
      <c r="N11" s="46">
        <f t="shared" si="5"/>
        <v>2.0408163265306123</v>
      </c>
      <c r="O11" s="45">
        <v>0</v>
      </c>
      <c r="P11" s="46">
        <f t="shared" si="6"/>
        <v>0</v>
      </c>
      <c r="Q11" s="45">
        <v>196</v>
      </c>
      <c r="T11" s="34"/>
    </row>
    <row r="12" spans="1:20" ht="30" customHeight="1">
      <c r="A12" s="38" t="s">
        <v>74</v>
      </c>
      <c r="B12" s="45">
        <v>0</v>
      </c>
      <c r="C12" s="45">
        <v>0</v>
      </c>
      <c r="D12" s="46">
        <v>0</v>
      </c>
      <c r="E12" s="45">
        <v>0</v>
      </c>
      <c r="F12" s="46">
        <v>0</v>
      </c>
      <c r="G12" s="45">
        <v>0</v>
      </c>
      <c r="H12" s="46">
        <v>0</v>
      </c>
      <c r="I12" s="45">
        <v>0</v>
      </c>
      <c r="J12" s="46">
        <v>0</v>
      </c>
      <c r="K12" s="45">
        <v>0</v>
      </c>
      <c r="L12" s="46">
        <v>0</v>
      </c>
      <c r="M12" s="45">
        <v>0</v>
      </c>
      <c r="N12" s="46">
        <v>0</v>
      </c>
      <c r="O12" s="45">
        <v>0</v>
      </c>
      <c r="P12" s="46">
        <v>0</v>
      </c>
      <c r="Q12" s="45">
        <v>0</v>
      </c>
      <c r="T12" s="34"/>
    </row>
    <row r="13" spans="1:20" ht="16.5" customHeight="1">
      <c r="K13" s="16"/>
      <c r="O13" s="16"/>
    </row>
    <row r="14" spans="1:20" ht="16.5" customHeight="1">
      <c r="B14" s="20"/>
      <c r="C14" s="16"/>
      <c r="D14" s="16"/>
      <c r="E14" s="16"/>
      <c r="F14" s="16"/>
      <c r="G14" s="16"/>
      <c r="H14" s="16"/>
      <c r="I14" s="16"/>
      <c r="J14" s="16"/>
      <c r="K14" s="22"/>
      <c r="O14" s="16"/>
      <c r="Q14" s="16"/>
    </row>
    <row r="15" spans="1:20" ht="16.5" customHeight="1">
      <c r="K15" s="22"/>
      <c r="L15" s="22"/>
      <c r="M15" s="22"/>
      <c r="N15" s="22"/>
    </row>
    <row r="16" spans="1:20" ht="16.5" customHeight="1"/>
    <row r="17" spans="11:14" ht="16.5" customHeight="1"/>
    <row r="18" spans="11:14" ht="16.5" customHeight="1"/>
    <row r="19" spans="11:14" ht="16.5" customHeight="1"/>
    <row r="20" spans="11:14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6" type="noConversion"/>
  <printOptions horizontalCentered="1"/>
  <pageMargins left="0.7" right="0.7" top="0.75" bottom="0.75" header="0.3" footer="0.3"/>
  <pageSetup paperSize="9" scale="8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V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5546875" customWidth="1"/>
    <col min="2" max="17" width="8.5546875" customWidth="1"/>
  </cols>
  <sheetData>
    <row r="1" spans="1:22" ht="30" customHeight="1">
      <c r="A1" s="101" t="s">
        <v>170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2" ht="16.5" customHeight="1">
      <c r="A2" s="92" t="s">
        <v>39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2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147</v>
      </c>
      <c r="L3" s="92"/>
      <c r="M3" s="92" t="s">
        <v>173</v>
      </c>
      <c r="N3" s="92"/>
      <c r="O3" s="92" t="s">
        <v>35</v>
      </c>
      <c r="P3" s="92"/>
      <c r="Q3" s="92"/>
    </row>
    <row r="4" spans="1:22" ht="27" customHeight="1">
      <c r="A4" s="48" t="s">
        <v>151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2" ht="30" customHeight="1">
      <c r="A5" s="38" t="s">
        <v>70</v>
      </c>
      <c r="B5" s="45">
        <v>346</v>
      </c>
      <c r="C5" s="45">
        <v>329</v>
      </c>
      <c r="D5" s="46">
        <f>C5/$Q5*100</f>
        <v>78.147268408551071</v>
      </c>
      <c r="E5" s="45">
        <v>19</v>
      </c>
      <c r="F5" s="46">
        <f>E5/$Q5*100</f>
        <v>4.513064133016627</v>
      </c>
      <c r="G5" s="45">
        <v>18</v>
      </c>
      <c r="H5" s="46">
        <f>G5/$Q5*100</f>
        <v>4.2755344418052257</v>
      </c>
      <c r="I5" s="45">
        <v>36</v>
      </c>
      <c r="J5" s="46">
        <f>I5/$Q5*100</f>
        <v>8.5510688836104514</v>
      </c>
      <c r="K5" s="45">
        <v>11</v>
      </c>
      <c r="L5" s="46">
        <f>K5/$Q5*100</f>
        <v>2.6128266033254155</v>
      </c>
      <c r="M5" s="45">
        <v>6</v>
      </c>
      <c r="N5" s="46">
        <f>M5/$Q5*100</f>
        <v>1.4251781472684086</v>
      </c>
      <c r="O5" s="45">
        <v>2</v>
      </c>
      <c r="P5" s="46">
        <f>O5/$Q5*100</f>
        <v>0.47505938242280288</v>
      </c>
      <c r="Q5" s="45">
        <v>421</v>
      </c>
      <c r="T5" s="34"/>
      <c r="V5" s="13"/>
    </row>
    <row r="6" spans="1:22" ht="30" customHeight="1">
      <c r="A6" s="38" t="s">
        <v>71</v>
      </c>
      <c r="B6" s="45">
        <v>29</v>
      </c>
      <c r="C6" s="45">
        <v>8</v>
      </c>
      <c r="D6" s="46">
        <f>C6/$Q6*100</f>
        <v>22.222222222222221</v>
      </c>
      <c r="E6" s="45">
        <v>7</v>
      </c>
      <c r="F6" s="46">
        <f>E6/$Q6*100</f>
        <v>19.444444444444446</v>
      </c>
      <c r="G6" s="45">
        <v>7</v>
      </c>
      <c r="H6" s="46">
        <f>G6/$Q6*100</f>
        <v>19.444444444444446</v>
      </c>
      <c r="I6" s="45">
        <v>10</v>
      </c>
      <c r="J6" s="46">
        <f>I6/$Q6*100</f>
        <v>27.777777777777779</v>
      </c>
      <c r="K6" s="45">
        <v>4</v>
      </c>
      <c r="L6" s="46">
        <f>K6/$Q6*100</f>
        <v>11.111111111111111</v>
      </c>
      <c r="M6" s="45">
        <v>0</v>
      </c>
      <c r="N6" s="46">
        <f>M6/$Q6*100</f>
        <v>0</v>
      </c>
      <c r="O6" s="45">
        <v>0</v>
      </c>
      <c r="P6" s="46">
        <f>O6/$Q6*100</f>
        <v>0</v>
      </c>
      <c r="Q6" s="45">
        <v>36</v>
      </c>
      <c r="T6" s="34"/>
      <c r="V6" s="13"/>
    </row>
    <row r="7" spans="1:22" ht="30" customHeight="1">
      <c r="A7" s="38" t="s">
        <v>72</v>
      </c>
      <c r="B7" s="45">
        <v>284</v>
      </c>
      <c r="C7" s="45">
        <v>194</v>
      </c>
      <c r="D7" s="46">
        <f t="shared" ref="D7:D11" si="0">C7/$Q7*100</f>
        <v>64.666666666666657</v>
      </c>
      <c r="E7" s="45">
        <v>23</v>
      </c>
      <c r="F7" s="46">
        <f t="shared" ref="F7:F11" si="1">E7/$Q7*100</f>
        <v>7.6666666666666661</v>
      </c>
      <c r="G7" s="45">
        <v>50</v>
      </c>
      <c r="H7" s="46">
        <f t="shared" ref="H7:H11" si="2">G7/$Q7*100</f>
        <v>16.666666666666664</v>
      </c>
      <c r="I7" s="45">
        <v>16</v>
      </c>
      <c r="J7" s="46">
        <f t="shared" ref="J7:J11" si="3">I7/$Q7*100</f>
        <v>5.3333333333333339</v>
      </c>
      <c r="K7" s="45">
        <v>14</v>
      </c>
      <c r="L7" s="46">
        <f t="shared" ref="L7:L11" si="4">K7/$Q7*100</f>
        <v>4.666666666666667</v>
      </c>
      <c r="M7" s="45">
        <v>2</v>
      </c>
      <c r="N7" s="46">
        <f t="shared" ref="N7:N11" si="5">M7/$Q7*100</f>
        <v>0.66666666666666674</v>
      </c>
      <c r="O7" s="45">
        <v>1</v>
      </c>
      <c r="P7" s="46">
        <f t="shared" ref="P7:P11" si="6">O7/$Q7*100</f>
        <v>0.33333333333333337</v>
      </c>
      <c r="Q7" s="45">
        <v>300</v>
      </c>
      <c r="T7" s="34"/>
      <c r="V7" s="13"/>
    </row>
    <row r="8" spans="1:22" ht="30" customHeight="1">
      <c r="A8" s="38" t="s">
        <v>78</v>
      </c>
      <c r="B8" s="45">
        <v>1998</v>
      </c>
      <c r="C8" s="45">
        <v>2037</v>
      </c>
      <c r="D8" s="46">
        <f t="shared" si="0"/>
        <v>58.484065460809646</v>
      </c>
      <c r="E8" s="45">
        <v>558</v>
      </c>
      <c r="F8" s="46">
        <f t="shared" si="1"/>
        <v>16.020671834625322</v>
      </c>
      <c r="G8" s="45">
        <v>185</v>
      </c>
      <c r="H8" s="46">
        <f t="shared" si="2"/>
        <v>5.3115130634510486</v>
      </c>
      <c r="I8" s="45">
        <v>428</v>
      </c>
      <c r="J8" s="46">
        <f t="shared" si="3"/>
        <v>12.28825724949756</v>
      </c>
      <c r="K8" s="45">
        <v>217</v>
      </c>
      <c r="L8" s="46">
        <f t="shared" si="4"/>
        <v>6.2302612690209589</v>
      </c>
      <c r="M8" s="45">
        <v>51</v>
      </c>
      <c r="N8" s="46">
        <f t="shared" si="5"/>
        <v>1.4642549526270456</v>
      </c>
      <c r="O8" s="45">
        <v>7</v>
      </c>
      <c r="P8" s="46">
        <f t="shared" si="6"/>
        <v>0.20097616996841805</v>
      </c>
      <c r="Q8" s="45">
        <v>3483</v>
      </c>
      <c r="T8" s="34"/>
      <c r="V8" s="13"/>
    </row>
    <row r="9" spans="1:22" ht="30" customHeight="1">
      <c r="A9" s="38" t="s">
        <v>75</v>
      </c>
      <c r="B9" s="45">
        <v>365</v>
      </c>
      <c r="C9" s="45">
        <v>779</v>
      </c>
      <c r="D9" s="46">
        <f t="shared" si="0"/>
        <v>61.435331230283907</v>
      </c>
      <c r="E9" s="45">
        <v>29</v>
      </c>
      <c r="F9" s="46">
        <f t="shared" si="1"/>
        <v>2.2870662460567823</v>
      </c>
      <c r="G9" s="45">
        <v>110</v>
      </c>
      <c r="H9" s="46">
        <f t="shared" si="2"/>
        <v>8.6750788643533117</v>
      </c>
      <c r="I9" s="45">
        <v>187</v>
      </c>
      <c r="J9" s="46">
        <f t="shared" si="3"/>
        <v>14.747634069400631</v>
      </c>
      <c r="K9" s="45">
        <v>146</v>
      </c>
      <c r="L9" s="46">
        <f t="shared" si="4"/>
        <v>11.514195583596216</v>
      </c>
      <c r="M9" s="45">
        <v>16</v>
      </c>
      <c r="N9" s="46">
        <f t="shared" si="5"/>
        <v>1.2618296529968454</v>
      </c>
      <c r="O9" s="45">
        <v>1</v>
      </c>
      <c r="P9" s="46">
        <f t="shared" si="6"/>
        <v>7.8864353312302835E-2</v>
      </c>
      <c r="Q9" s="45">
        <v>1268</v>
      </c>
      <c r="T9" s="34"/>
      <c r="V9" s="13"/>
    </row>
    <row r="10" spans="1:22" ht="30" customHeight="1">
      <c r="A10" s="42" t="s">
        <v>76</v>
      </c>
      <c r="B10" s="45">
        <v>84</v>
      </c>
      <c r="C10" s="45">
        <v>36</v>
      </c>
      <c r="D10" s="46">
        <f t="shared" si="0"/>
        <v>36</v>
      </c>
      <c r="E10" s="45">
        <v>30</v>
      </c>
      <c r="F10" s="46">
        <f t="shared" si="1"/>
        <v>30</v>
      </c>
      <c r="G10" s="45">
        <v>9</v>
      </c>
      <c r="H10" s="46">
        <f t="shared" si="2"/>
        <v>9</v>
      </c>
      <c r="I10" s="45">
        <v>21</v>
      </c>
      <c r="J10" s="46">
        <f t="shared" si="3"/>
        <v>21</v>
      </c>
      <c r="K10" s="45">
        <v>3</v>
      </c>
      <c r="L10" s="46">
        <f t="shared" si="4"/>
        <v>3</v>
      </c>
      <c r="M10" s="45">
        <v>0</v>
      </c>
      <c r="N10" s="46">
        <f t="shared" si="5"/>
        <v>0</v>
      </c>
      <c r="O10" s="45">
        <v>1</v>
      </c>
      <c r="P10" s="46">
        <f t="shared" si="6"/>
        <v>1</v>
      </c>
      <c r="Q10" s="45">
        <v>100</v>
      </c>
      <c r="T10" s="34"/>
      <c r="V10" s="13"/>
    </row>
    <row r="11" spans="1:22" ht="30" customHeight="1">
      <c r="A11" s="42" t="s">
        <v>73</v>
      </c>
      <c r="B11" s="45">
        <v>98</v>
      </c>
      <c r="C11" s="45">
        <v>82</v>
      </c>
      <c r="D11" s="46">
        <f t="shared" si="0"/>
        <v>32.411067193675891</v>
      </c>
      <c r="E11" s="45">
        <v>127</v>
      </c>
      <c r="F11" s="46">
        <f t="shared" si="1"/>
        <v>50.197628458498023</v>
      </c>
      <c r="G11" s="45">
        <v>16</v>
      </c>
      <c r="H11" s="46">
        <f t="shared" si="2"/>
        <v>6.3241106719367588</v>
      </c>
      <c r="I11" s="45">
        <v>9</v>
      </c>
      <c r="J11" s="46">
        <f t="shared" si="3"/>
        <v>3.5573122529644272</v>
      </c>
      <c r="K11" s="45">
        <v>16</v>
      </c>
      <c r="L11" s="46">
        <f t="shared" si="4"/>
        <v>6.3241106719367588</v>
      </c>
      <c r="M11" s="45">
        <v>3</v>
      </c>
      <c r="N11" s="46">
        <f t="shared" si="5"/>
        <v>1.1857707509881421</v>
      </c>
      <c r="O11" s="45">
        <v>0</v>
      </c>
      <c r="P11" s="46">
        <f t="shared" si="6"/>
        <v>0</v>
      </c>
      <c r="Q11" s="45">
        <v>253</v>
      </c>
      <c r="T11" s="34"/>
      <c r="V11" s="13"/>
    </row>
    <row r="12" spans="1:22" ht="30" customHeight="1">
      <c r="A12" s="38" t="s">
        <v>74</v>
      </c>
      <c r="B12" s="45">
        <v>0</v>
      </c>
      <c r="C12" s="45">
        <v>0</v>
      </c>
      <c r="D12" s="46">
        <v>0</v>
      </c>
      <c r="E12" s="45">
        <v>0</v>
      </c>
      <c r="F12" s="46">
        <v>0</v>
      </c>
      <c r="G12" s="45">
        <v>0</v>
      </c>
      <c r="H12" s="46">
        <v>0</v>
      </c>
      <c r="I12" s="45">
        <v>0</v>
      </c>
      <c r="J12" s="46">
        <v>0</v>
      </c>
      <c r="K12" s="45">
        <v>0</v>
      </c>
      <c r="L12" s="46">
        <v>0</v>
      </c>
      <c r="M12" s="45">
        <v>0</v>
      </c>
      <c r="N12" s="46">
        <v>0</v>
      </c>
      <c r="O12" s="45">
        <v>0</v>
      </c>
      <c r="P12" s="46">
        <v>0</v>
      </c>
      <c r="Q12" s="45">
        <v>0</v>
      </c>
      <c r="T12" s="34"/>
      <c r="V12" s="13"/>
    </row>
    <row r="13" spans="1:22" ht="16.5" customHeight="1">
      <c r="K13" s="16"/>
      <c r="L13" s="16"/>
      <c r="O13" s="16"/>
    </row>
    <row r="14" spans="1:22" ht="16.5" customHeight="1">
      <c r="K14" s="22"/>
      <c r="L14" s="22"/>
    </row>
    <row r="15" spans="1:22" ht="16.5" customHeight="1">
      <c r="K15" s="22"/>
      <c r="L15" s="22"/>
      <c r="M15" s="22"/>
      <c r="N15" s="22"/>
    </row>
    <row r="16" spans="1:22" ht="16.5" customHeight="1">
      <c r="B16" s="16"/>
      <c r="C16" s="16"/>
      <c r="D16" s="16"/>
      <c r="E16" s="16"/>
      <c r="F16" s="16"/>
      <c r="G16" s="16"/>
      <c r="H16" s="16"/>
      <c r="I16" s="16"/>
      <c r="J16" s="16"/>
      <c r="K16" s="22"/>
      <c r="L16" s="22"/>
      <c r="M16" s="22"/>
      <c r="N16" s="22"/>
      <c r="O16" s="16"/>
      <c r="P16" s="16"/>
      <c r="Q16" s="16"/>
    </row>
    <row r="17" spans="11:14" ht="16.5" customHeight="1">
      <c r="K17" s="22"/>
      <c r="L17" s="22"/>
      <c r="M17" s="22"/>
      <c r="N17" s="22"/>
    </row>
    <row r="18" spans="11:14" ht="16.5" customHeight="1">
      <c r="K18" s="22"/>
      <c r="L18" s="22"/>
      <c r="M18" s="22"/>
      <c r="N18" s="22"/>
    </row>
    <row r="19" spans="11:14" ht="16.5" customHeight="1">
      <c r="K19" s="22"/>
      <c r="L19" s="22"/>
      <c r="M19" s="22"/>
      <c r="N19" s="22"/>
    </row>
    <row r="20" spans="11:14" ht="16.5" customHeight="1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C3:D3"/>
    <mergeCell ref="E3:F3"/>
    <mergeCell ref="G3:H3"/>
    <mergeCell ref="I3:J3"/>
    <mergeCell ref="O3:P3"/>
    <mergeCell ref="K3:L3"/>
    <mergeCell ref="M3:N3"/>
  </mergeCells>
  <phoneticPr fontId="6" type="noConversion"/>
  <printOptions horizontalCentered="1"/>
  <pageMargins left="0.7" right="0.7" top="0.75" bottom="0.75" header="0.3" footer="0.3"/>
  <pageSetup paperSize="9" scale="8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T26"/>
  <sheetViews>
    <sheetView showGridLines="0" zoomScale="70" zoomScaleNormal="70" zoomScaleSheetLayoutView="100" workbookViewId="0">
      <selection sqref="A1:Q1"/>
    </sheetView>
  </sheetViews>
  <sheetFormatPr defaultRowHeight="13.2"/>
  <cols>
    <col min="1" max="1" width="30.5546875" customWidth="1"/>
    <col min="2" max="17" width="8.5546875" customWidth="1"/>
    <col min="18" max="18" width="10.44140625" bestFit="1" customWidth="1"/>
  </cols>
  <sheetData>
    <row r="1" spans="1:20" s="17" customFormat="1" ht="30" customHeight="1">
      <c r="A1" s="101" t="s">
        <v>170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2" spans="1:20" ht="16.5" customHeight="1">
      <c r="A2" s="92" t="s">
        <v>40</v>
      </c>
      <c r="B2" s="92" t="s">
        <v>31</v>
      </c>
      <c r="C2" s="92" t="s">
        <v>32</v>
      </c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 t="s">
        <v>33</v>
      </c>
    </row>
    <row r="3" spans="1:20" ht="27" customHeight="1">
      <c r="A3" s="92"/>
      <c r="B3" s="92"/>
      <c r="C3" s="92" t="s">
        <v>27</v>
      </c>
      <c r="D3" s="92"/>
      <c r="E3" s="92" t="s">
        <v>29</v>
      </c>
      <c r="F3" s="92"/>
      <c r="G3" s="92" t="s">
        <v>28</v>
      </c>
      <c r="H3" s="92"/>
      <c r="I3" s="92" t="s">
        <v>34</v>
      </c>
      <c r="J3" s="92"/>
      <c r="K3" s="92" t="s">
        <v>147</v>
      </c>
      <c r="L3" s="92"/>
      <c r="M3" s="92" t="s">
        <v>173</v>
      </c>
      <c r="N3" s="92"/>
      <c r="O3" s="92" t="s">
        <v>35</v>
      </c>
      <c r="P3" s="92"/>
      <c r="Q3" s="92"/>
    </row>
    <row r="4" spans="1:20" ht="27" customHeight="1">
      <c r="A4" s="48" t="s">
        <v>151</v>
      </c>
      <c r="B4" s="92"/>
      <c r="C4" s="44" t="s">
        <v>36</v>
      </c>
      <c r="D4" s="44" t="s">
        <v>30</v>
      </c>
      <c r="E4" s="44" t="s">
        <v>36</v>
      </c>
      <c r="F4" s="44" t="s">
        <v>30</v>
      </c>
      <c r="G4" s="44" t="s">
        <v>36</v>
      </c>
      <c r="H4" s="44" t="s">
        <v>30</v>
      </c>
      <c r="I4" s="44" t="s">
        <v>36</v>
      </c>
      <c r="J4" s="44" t="s">
        <v>30</v>
      </c>
      <c r="K4" s="44" t="s">
        <v>36</v>
      </c>
      <c r="L4" s="44" t="s">
        <v>30</v>
      </c>
      <c r="M4" s="44" t="s">
        <v>36</v>
      </c>
      <c r="N4" s="44" t="s">
        <v>30</v>
      </c>
      <c r="O4" s="44" t="s">
        <v>36</v>
      </c>
      <c r="P4" s="44" t="s">
        <v>30</v>
      </c>
      <c r="Q4" s="92"/>
    </row>
    <row r="5" spans="1:20" ht="30" customHeight="1">
      <c r="A5" s="38" t="s">
        <v>70</v>
      </c>
      <c r="B5" s="45">
        <v>548</v>
      </c>
      <c r="C5" s="45">
        <v>430</v>
      </c>
      <c r="D5" s="46">
        <f>C5/$Q5*100</f>
        <v>73.37883959044369</v>
      </c>
      <c r="E5" s="45">
        <v>15</v>
      </c>
      <c r="F5" s="46">
        <f>E5/$Q5*100</f>
        <v>2.5597269624573378</v>
      </c>
      <c r="G5" s="45">
        <v>31</v>
      </c>
      <c r="H5" s="46">
        <f>G5/$Q5*100</f>
        <v>5.2901023890784984</v>
      </c>
      <c r="I5" s="45">
        <v>63</v>
      </c>
      <c r="J5" s="46">
        <f>I5/$Q5*100</f>
        <v>10.750853242320819</v>
      </c>
      <c r="K5" s="45">
        <v>32</v>
      </c>
      <c r="L5" s="46">
        <f>K5/$Q5*100</f>
        <v>5.4607508532423212</v>
      </c>
      <c r="M5" s="45">
        <v>9</v>
      </c>
      <c r="N5" s="46">
        <f>M5/$Q5*100</f>
        <v>1.5358361774744027</v>
      </c>
      <c r="O5" s="45">
        <v>6</v>
      </c>
      <c r="P5" s="46">
        <f>O5/$Q5*100</f>
        <v>1.0238907849829351</v>
      </c>
      <c r="Q5" s="45">
        <v>586</v>
      </c>
      <c r="T5" s="34"/>
    </row>
    <row r="6" spans="1:20" ht="30" customHeight="1">
      <c r="A6" s="38" t="s">
        <v>71</v>
      </c>
      <c r="B6" s="45">
        <v>52</v>
      </c>
      <c r="C6" s="45">
        <v>19</v>
      </c>
      <c r="D6" s="46">
        <f>C6/$Q6*100</f>
        <v>31.147540983606557</v>
      </c>
      <c r="E6" s="45">
        <v>8</v>
      </c>
      <c r="F6" s="46">
        <f>E6/$Q6*100</f>
        <v>13.114754098360656</v>
      </c>
      <c r="G6" s="45">
        <v>5</v>
      </c>
      <c r="H6" s="46">
        <f>G6/$Q6*100</f>
        <v>8.1967213114754092</v>
      </c>
      <c r="I6" s="45">
        <v>20</v>
      </c>
      <c r="J6" s="46">
        <f>I6/$Q6*100</f>
        <v>32.786885245901637</v>
      </c>
      <c r="K6" s="45">
        <v>8</v>
      </c>
      <c r="L6" s="46">
        <f>K6/$Q6*100</f>
        <v>13.114754098360656</v>
      </c>
      <c r="M6" s="45">
        <v>1</v>
      </c>
      <c r="N6" s="46">
        <f>M6/$Q6*100</f>
        <v>1.639344262295082</v>
      </c>
      <c r="O6" s="45">
        <v>0</v>
      </c>
      <c r="P6" s="46">
        <f>O6/$Q6*100</f>
        <v>0</v>
      </c>
      <c r="Q6" s="45">
        <v>61</v>
      </c>
      <c r="T6" s="34"/>
    </row>
    <row r="7" spans="1:20" ht="30" customHeight="1">
      <c r="A7" s="38" t="s">
        <v>72</v>
      </c>
      <c r="B7" s="45">
        <v>242</v>
      </c>
      <c r="C7" s="45">
        <v>148</v>
      </c>
      <c r="D7" s="46">
        <f t="shared" ref="D7:D11" si="0">C7/$Q7*100</f>
        <v>58.039215686274517</v>
      </c>
      <c r="E7" s="45">
        <v>31</v>
      </c>
      <c r="F7" s="46">
        <f t="shared" ref="F7:F11" si="1">E7/$Q7*100</f>
        <v>12.156862745098039</v>
      </c>
      <c r="G7" s="45">
        <v>48</v>
      </c>
      <c r="H7" s="46">
        <f t="shared" ref="H7:H11" si="2">G7/$Q7*100</f>
        <v>18.823529411764707</v>
      </c>
      <c r="I7" s="45">
        <v>17</v>
      </c>
      <c r="J7" s="46">
        <f t="shared" ref="J7:J11" si="3">I7/$Q7*100</f>
        <v>6.666666666666667</v>
      </c>
      <c r="K7" s="45">
        <v>9</v>
      </c>
      <c r="L7" s="46">
        <f t="shared" ref="L7:L11" si="4">K7/$Q7*100</f>
        <v>3.5294117647058822</v>
      </c>
      <c r="M7" s="45">
        <v>1</v>
      </c>
      <c r="N7" s="46">
        <f t="shared" ref="N7:N11" si="5">M7/$Q7*100</f>
        <v>0.39215686274509803</v>
      </c>
      <c r="O7" s="45">
        <v>1</v>
      </c>
      <c r="P7" s="46">
        <f t="shared" ref="P7:P11" si="6">O7/$Q7*100</f>
        <v>0.39215686274509803</v>
      </c>
      <c r="Q7" s="45">
        <v>255</v>
      </c>
      <c r="T7" s="34"/>
    </row>
    <row r="8" spans="1:20" ht="30" customHeight="1">
      <c r="A8" s="38" t="s">
        <v>78</v>
      </c>
      <c r="B8" s="45">
        <v>3055</v>
      </c>
      <c r="C8" s="45">
        <v>2638</v>
      </c>
      <c r="D8" s="46">
        <f t="shared" si="0"/>
        <v>45.822476984540558</v>
      </c>
      <c r="E8" s="45">
        <v>511</v>
      </c>
      <c r="F8" s="46">
        <f t="shared" si="1"/>
        <v>8.8761507729720339</v>
      </c>
      <c r="G8" s="45">
        <v>227</v>
      </c>
      <c r="H8" s="46">
        <f t="shared" si="2"/>
        <v>3.9430258815355215</v>
      </c>
      <c r="I8" s="45">
        <v>1268</v>
      </c>
      <c r="J8" s="46">
        <f t="shared" si="3"/>
        <v>22.025360430779919</v>
      </c>
      <c r="K8" s="45">
        <v>982</v>
      </c>
      <c r="L8" s="46">
        <f t="shared" si="4"/>
        <v>17.05749522320653</v>
      </c>
      <c r="M8" s="45">
        <v>37</v>
      </c>
      <c r="N8" s="46">
        <f t="shared" si="5"/>
        <v>0.64269584853222161</v>
      </c>
      <c r="O8" s="45">
        <v>94</v>
      </c>
      <c r="P8" s="46">
        <f t="shared" si="6"/>
        <v>1.6327948584332115</v>
      </c>
      <c r="Q8" s="45">
        <v>5757</v>
      </c>
      <c r="T8" s="34"/>
    </row>
    <row r="9" spans="1:20" ht="30" customHeight="1">
      <c r="A9" s="38" t="s">
        <v>75</v>
      </c>
      <c r="B9" s="45">
        <v>360</v>
      </c>
      <c r="C9" s="45">
        <v>556</v>
      </c>
      <c r="D9" s="46">
        <f t="shared" si="0"/>
        <v>43.4375</v>
      </c>
      <c r="E9" s="45">
        <v>169</v>
      </c>
      <c r="F9" s="46">
        <f t="shared" si="1"/>
        <v>13.203124999999998</v>
      </c>
      <c r="G9" s="45">
        <v>132</v>
      </c>
      <c r="H9" s="46">
        <f t="shared" si="2"/>
        <v>10.3125</v>
      </c>
      <c r="I9" s="45">
        <v>285</v>
      </c>
      <c r="J9" s="46">
        <f t="shared" si="3"/>
        <v>22.265625</v>
      </c>
      <c r="K9" s="45">
        <v>67</v>
      </c>
      <c r="L9" s="46">
        <f t="shared" si="4"/>
        <v>5.234375</v>
      </c>
      <c r="M9" s="45">
        <v>2</v>
      </c>
      <c r="N9" s="46">
        <f t="shared" si="5"/>
        <v>0.15625</v>
      </c>
      <c r="O9" s="45">
        <v>69</v>
      </c>
      <c r="P9" s="46">
        <f t="shared" si="6"/>
        <v>5.390625</v>
      </c>
      <c r="Q9" s="45">
        <v>1280</v>
      </c>
      <c r="T9" s="34"/>
    </row>
    <row r="10" spans="1:20" ht="30" customHeight="1">
      <c r="A10" s="42" t="s">
        <v>76</v>
      </c>
      <c r="B10" s="45">
        <v>85</v>
      </c>
      <c r="C10" s="45">
        <v>42</v>
      </c>
      <c r="D10" s="46">
        <f t="shared" si="0"/>
        <v>33.070866141732289</v>
      </c>
      <c r="E10" s="45">
        <v>29</v>
      </c>
      <c r="F10" s="46">
        <f t="shared" si="1"/>
        <v>22.834645669291341</v>
      </c>
      <c r="G10" s="45">
        <v>18</v>
      </c>
      <c r="H10" s="46">
        <f t="shared" si="2"/>
        <v>14.173228346456693</v>
      </c>
      <c r="I10" s="45">
        <v>22</v>
      </c>
      <c r="J10" s="46">
        <f t="shared" si="3"/>
        <v>17.322834645669293</v>
      </c>
      <c r="K10" s="45">
        <v>15</v>
      </c>
      <c r="L10" s="46">
        <f t="shared" si="4"/>
        <v>11.811023622047244</v>
      </c>
      <c r="M10" s="45">
        <v>0</v>
      </c>
      <c r="N10" s="46">
        <f t="shared" si="5"/>
        <v>0</v>
      </c>
      <c r="O10" s="45">
        <v>1</v>
      </c>
      <c r="P10" s="46">
        <f t="shared" si="6"/>
        <v>0.78740157480314954</v>
      </c>
      <c r="Q10" s="45">
        <v>127</v>
      </c>
      <c r="T10" s="34"/>
    </row>
    <row r="11" spans="1:20" ht="30" customHeight="1">
      <c r="A11" s="42" t="s">
        <v>73</v>
      </c>
      <c r="B11" s="45">
        <v>74</v>
      </c>
      <c r="C11" s="45">
        <v>89</v>
      </c>
      <c r="D11" s="46">
        <f t="shared" si="0"/>
        <v>20.794392523364486</v>
      </c>
      <c r="E11" s="45">
        <v>5</v>
      </c>
      <c r="F11" s="46">
        <f t="shared" si="1"/>
        <v>1.1682242990654206</v>
      </c>
      <c r="G11" s="45">
        <v>4</v>
      </c>
      <c r="H11" s="46">
        <f t="shared" si="2"/>
        <v>0.93457943925233633</v>
      </c>
      <c r="I11" s="45">
        <v>291</v>
      </c>
      <c r="J11" s="46">
        <f t="shared" si="3"/>
        <v>67.990654205607484</v>
      </c>
      <c r="K11" s="45">
        <v>39</v>
      </c>
      <c r="L11" s="46">
        <f t="shared" si="4"/>
        <v>9.1121495327102799</v>
      </c>
      <c r="M11" s="45">
        <v>0</v>
      </c>
      <c r="N11" s="46">
        <f t="shared" si="5"/>
        <v>0</v>
      </c>
      <c r="O11" s="45">
        <v>0</v>
      </c>
      <c r="P11" s="46">
        <f t="shared" si="6"/>
        <v>0</v>
      </c>
      <c r="Q11" s="45">
        <v>428</v>
      </c>
      <c r="T11" s="34"/>
    </row>
    <row r="12" spans="1:20" ht="30" customHeight="1">
      <c r="A12" s="38" t="s">
        <v>74</v>
      </c>
      <c r="B12" s="45">
        <v>0</v>
      </c>
      <c r="C12" s="45">
        <v>0</v>
      </c>
      <c r="D12" s="46">
        <v>0</v>
      </c>
      <c r="E12" s="45">
        <v>0</v>
      </c>
      <c r="F12" s="46">
        <v>0</v>
      </c>
      <c r="G12" s="45">
        <v>0</v>
      </c>
      <c r="H12" s="46">
        <v>0</v>
      </c>
      <c r="I12" s="45">
        <v>0</v>
      </c>
      <c r="J12" s="46">
        <v>0</v>
      </c>
      <c r="K12" s="45">
        <v>0</v>
      </c>
      <c r="L12" s="46">
        <v>0</v>
      </c>
      <c r="M12" s="45">
        <v>0</v>
      </c>
      <c r="N12" s="46">
        <v>0</v>
      </c>
      <c r="O12" s="45">
        <v>0</v>
      </c>
      <c r="P12" s="46">
        <v>0</v>
      </c>
      <c r="Q12" s="45">
        <v>0</v>
      </c>
      <c r="T12" s="34"/>
    </row>
    <row r="13" spans="1:20" ht="16.5" customHeight="1">
      <c r="K13" s="16"/>
      <c r="L13" s="16"/>
      <c r="O13" s="16"/>
    </row>
    <row r="14" spans="1:20" ht="16.5" customHeight="1">
      <c r="K14" s="22"/>
      <c r="L14" s="22"/>
    </row>
    <row r="15" spans="1:20" ht="16.5" customHeight="1">
      <c r="B15" s="16"/>
      <c r="C15" s="16"/>
      <c r="D15" s="16"/>
      <c r="E15" s="16"/>
      <c r="F15" s="16"/>
      <c r="G15" s="16"/>
      <c r="H15" s="16"/>
      <c r="I15" s="16"/>
      <c r="J15" s="16"/>
      <c r="K15" s="22"/>
      <c r="L15" s="22"/>
      <c r="M15" s="22"/>
      <c r="N15" s="22"/>
      <c r="O15" s="16"/>
      <c r="Q15" s="16"/>
    </row>
    <row r="16" spans="1:20" ht="16.5" customHeight="1">
      <c r="K16" s="22"/>
      <c r="L16" s="22"/>
      <c r="M16" s="22"/>
      <c r="N16" s="22"/>
    </row>
    <row r="17" spans="11:14">
      <c r="K17" s="22"/>
      <c r="L17" s="22"/>
      <c r="M17" s="22"/>
      <c r="N17" s="22"/>
    </row>
    <row r="18" spans="11:14">
      <c r="K18" s="22"/>
      <c r="L18" s="22"/>
      <c r="M18" s="22"/>
      <c r="N18" s="22"/>
    </row>
    <row r="19" spans="11:14">
      <c r="K19" s="22"/>
      <c r="L19" s="22"/>
      <c r="M19" s="22"/>
      <c r="N19" s="22"/>
    </row>
    <row r="20" spans="11:14">
      <c r="K20" s="22"/>
      <c r="L20" s="22"/>
      <c r="M20" s="22"/>
      <c r="N20" s="22"/>
    </row>
    <row r="21" spans="11:14">
      <c r="K21" s="22"/>
      <c r="L21" s="22"/>
      <c r="M21" s="22"/>
      <c r="N21" s="22"/>
    </row>
    <row r="22" spans="11:14">
      <c r="K22" s="22"/>
      <c r="L22" s="22"/>
      <c r="M22" s="22"/>
      <c r="N22" s="22"/>
    </row>
    <row r="23" spans="11:14">
      <c r="K23" s="22"/>
      <c r="L23" s="22"/>
      <c r="M23" s="22"/>
      <c r="N23" s="22"/>
    </row>
    <row r="24" spans="11:14">
      <c r="K24" s="22"/>
      <c r="L24" s="22"/>
      <c r="M24" s="22"/>
      <c r="N24" s="22"/>
    </row>
    <row r="25" spans="11:14">
      <c r="K25" s="22"/>
      <c r="L25" s="22"/>
      <c r="M25" s="22"/>
      <c r="N25" s="22"/>
    </row>
    <row r="26" spans="11:14">
      <c r="K26" s="22"/>
      <c r="L26" s="22"/>
      <c r="M26" s="22"/>
      <c r="N26" s="22"/>
    </row>
  </sheetData>
  <mergeCells count="12">
    <mergeCell ref="A2:A3"/>
    <mergeCell ref="A1:Q1"/>
    <mergeCell ref="B2:B4"/>
    <mergeCell ref="C2:P2"/>
    <mergeCell ref="Q2:Q4"/>
    <mergeCell ref="K3:L3"/>
    <mergeCell ref="C3:D3"/>
    <mergeCell ref="E3:F3"/>
    <mergeCell ref="G3:H3"/>
    <mergeCell ref="I3:J3"/>
    <mergeCell ref="O3:P3"/>
    <mergeCell ref="M3:N3"/>
  </mergeCells>
  <phoneticPr fontId="6" type="noConversion"/>
  <printOptions horizontalCentered="1"/>
  <pageMargins left="0.7" right="0.7" top="0.75" bottom="0.75" header="0.3" footer="0.3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26</vt:i4>
      </vt:variant>
      <vt:variant>
        <vt:lpstr>Pomenované rozsahy</vt:lpstr>
      </vt:variant>
      <vt:variant>
        <vt:i4>25</vt:i4>
      </vt:variant>
    </vt:vector>
  </HeadingPairs>
  <TitlesOfParts>
    <vt:vector size="51" baseType="lpstr">
      <vt:lpstr>titul</vt:lpstr>
      <vt:lpstr>Komentár</vt:lpstr>
      <vt:lpstr>1b.PR-Vybavene veci</vt:lpstr>
      <vt:lpstr>1a.PR-Vybavene spor</vt:lpstr>
      <vt:lpstr>2.PR-pocet,sp_vybav.(SR)</vt:lpstr>
      <vt:lpstr>2a.PR-pocet,sp_vyb.(BA)</vt:lpstr>
      <vt:lpstr>2b.PR-pocet,sp_vyb.(TT)</vt:lpstr>
      <vt:lpstr>2c.PR-pocet,sp_vyb.(TN)</vt:lpstr>
      <vt:lpstr>2d.PR-pocet,sp_vyb.(NR)</vt:lpstr>
      <vt:lpstr>2e.PR-pocet,sp_vyb.(ZA)</vt:lpstr>
      <vt:lpstr>2f.PR-pocet,sp_vyb.(BB)</vt:lpstr>
      <vt:lpstr>2g.PR-pocet,sp_vyb.(PO)</vt:lpstr>
      <vt:lpstr>2h.PR-pocet,sp_vyb.(KE)</vt:lpstr>
      <vt:lpstr>3.A-Obchod.spory</vt:lpstr>
      <vt:lpstr>4.B-Prac.spory</vt:lpstr>
      <vt:lpstr>5.C-Rod_pravo</vt:lpstr>
      <vt:lpstr>6.D-Spory obč.práv.pov</vt:lpstr>
      <vt:lpstr>7.E-vec.práva</vt:lpstr>
      <vt:lpstr>8.F-Spory o náhr.škody</vt:lpstr>
      <vt:lpstr>9.G-Nároky byty</vt:lpstr>
      <vt:lpstr>10.H-duš.vlast</vt:lpstr>
      <vt:lpstr>11.I-Ostatné</vt:lpstr>
      <vt:lpstr>12.PR_Co</vt:lpstr>
      <vt:lpstr>13.PR_Cob</vt:lpstr>
      <vt:lpstr>14.PR - rychl.kon</vt:lpstr>
      <vt:lpstr>15.PR-Rychl.kon(Kraje)</vt:lpstr>
      <vt:lpstr>'10.H-duš.vlast'!Oblasť_tlače</vt:lpstr>
      <vt:lpstr>'11.I-Ostatné'!Oblasť_tlače</vt:lpstr>
      <vt:lpstr>'12.PR_Co'!Oblasť_tlače</vt:lpstr>
      <vt:lpstr>'13.PR_Cob'!Oblasť_tlače</vt:lpstr>
      <vt:lpstr>'14.PR - rychl.kon'!Oblasť_tlače</vt:lpstr>
      <vt:lpstr>'15.PR-Rychl.kon(Kraje)'!Oblasť_tlače</vt:lpstr>
      <vt:lpstr>'1a.PR-Vybavene spor'!Oblasť_tlače</vt:lpstr>
      <vt:lpstr>'1b.PR-Vybavene veci'!Oblasť_tlače</vt:lpstr>
      <vt:lpstr>'2.PR-pocet,sp_vybav.(SR)'!Oblasť_tlače</vt:lpstr>
      <vt:lpstr>'2a.PR-pocet,sp_vyb.(BA)'!Oblasť_tlače</vt:lpstr>
      <vt:lpstr>'2b.PR-pocet,sp_vyb.(TT)'!Oblasť_tlače</vt:lpstr>
      <vt:lpstr>'2c.PR-pocet,sp_vyb.(TN)'!Oblasť_tlače</vt:lpstr>
      <vt:lpstr>'2d.PR-pocet,sp_vyb.(NR)'!Oblasť_tlače</vt:lpstr>
      <vt:lpstr>'2e.PR-pocet,sp_vyb.(ZA)'!Oblasť_tlače</vt:lpstr>
      <vt:lpstr>'2f.PR-pocet,sp_vyb.(BB)'!Oblasť_tlače</vt:lpstr>
      <vt:lpstr>'2g.PR-pocet,sp_vyb.(PO)'!Oblasť_tlače</vt:lpstr>
      <vt:lpstr>'2h.PR-pocet,sp_vyb.(KE)'!Oblasť_tlače</vt:lpstr>
      <vt:lpstr>'3.A-Obchod.spory'!Oblasť_tlače</vt:lpstr>
      <vt:lpstr>'4.B-Prac.spory'!Oblasť_tlače</vt:lpstr>
      <vt:lpstr>'5.C-Rod_pravo'!Oblasť_tlače</vt:lpstr>
      <vt:lpstr>'6.D-Spory obč.práv.pov'!Oblasť_tlače</vt:lpstr>
      <vt:lpstr>'7.E-vec.práva'!Oblasť_tlače</vt:lpstr>
      <vt:lpstr>'9.G-Nároky byty'!Oblasť_tlače</vt:lpstr>
      <vt:lpstr>Komentár!Oblasť_tlače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MSSR</cp:lastModifiedBy>
  <cp:lastPrinted>2024-07-15T17:30:13Z</cp:lastPrinted>
  <dcterms:created xsi:type="dcterms:W3CDTF">2005-03-17T10:35:27Z</dcterms:created>
  <dcterms:modified xsi:type="dcterms:W3CDTF">2024-07-15T17:30:16Z</dcterms:modified>
</cp:coreProperties>
</file>