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427"/>
  <workbookPr updateLinks="never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E:\roc_topdf\"/>
    </mc:Choice>
  </mc:AlternateContent>
  <xr:revisionPtr revIDLastSave="0" documentId="13_ncr:1_{11C0ECA1-2E76-431A-8BC1-16138F5ABDF7}" xr6:coauthVersionLast="47" xr6:coauthVersionMax="47" xr10:uidLastSave="{00000000-0000-0000-0000-000000000000}"/>
  <bookViews>
    <workbookView xWindow="-108" yWindow="-108" windowWidth="23256" windowHeight="12456" tabRatio="845" xr2:uid="{00000000-000D-0000-FFFF-FFFF00000000}"/>
  </bookViews>
  <sheets>
    <sheet name="titul" sheetId="121" r:id="rId1"/>
    <sheet name="Komentár" sheetId="117" r:id="rId2"/>
    <sheet name="1b.PR-Vybavene veci" sheetId="119" r:id="rId3"/>
    <sheet name="1a.PR-Vybavene spor" sheetId="46" r:id="rId4"/>
    <sheet name="2.PR-pocet,sp_vybav.(SR)" sheetId="50" r:id="rId5"/>
    <sheet name="2a.PR-pocet,sp_vyb.(BA)" sheetId="61" r:id="rId6"/>
    <sheet name="2b.PR-pocet,sp_vyb.(TT)" sheetId="62" r:id="rId7"/>
    <sheet name="2c.PR-pocet,sp_vyb.(TN)" sheetId="63" r:id="rId8"/>
    <sheet name="2d.PR-pocet,sp_vyb.(NR)" sheetId="64" r:id="rId9"/>
    <sheet name="2e.PR-pocet,sp_vyb.(ZA)" sheetId="65" r:id="rId10"/>
    <sheet name="2f.PR-pocet,sp_vyb.(BB)" sheetId="66" r:id="rId11"/>
    <sheet name="2g.PR-pocet,sp_vyb.(PO)" sheetId="67" r:id="rId12"/>
    <sheet name="2h.PR-pocet,sp_vyb.(KE)" sheetId="68" r:id="rId13"/>
    <sheet name="3.A-Obchod.spory" sheetId="70" r:id="rId14"/>
    <sheet name="4.B-Prac.spory" sheetId="71" r:id="rId15"/>
    <sheet name="5.C-Rod_pravo" sheetId="72" r:id="rId16"/>
    <sheet name="6.D-Spory obč.práv.pov" sheetId="73" r:id="rId17"/>
    <sheet name="7.E-vec.práva" sheetId="74" r:id="rId18"/>
    <sheet name="8.F-Spory o náhr.škody" sheetId="75" r:id="rId19"/>
    <sheet name="9.G-Nároky byty" sheetId="76" r:id="rId20"/>
    <sheet name="10.H-duš.vlast" sheetId="97" r:id="rId21"/>
    <sheet name="11.I-Ostatné" sheetId="77" r:id="rId22"/>
    <sheet name="12.PR_Co" sheetId="114" r:id="rId23"/>
    <sheet name="13.PR_Cob" sheetId="115" r:id="rId24"/>
    <sheet name="14.PR - rychl.kon" sheetId="47" r:id="rId25"/>
    <sheet name="15.PR-Rychl.kon(Kraje)" sheetId="82" r:id="rId26"/>
  </sheets>
  <definedNames>
    <definedName name="_xlnm.Print_Area" localSheetId="20">'10.H-duš.vlast'!$A$1:$J$14</definedName>
    <definedName name="_xlnm.Print_Area" localSheetId="21">'11.I-Ostatné'!$A$1:$G$13</definedName>
    <definedName name="_xlnm.Print_Area" localSheetId="22">'12.PR_Co'!$A$1:$J$17</definedName>
    <definedName name="_xlnm.Print_Area" localSheetId="23">'13.PR_Cob'!$A$1:$J$17</definedName>
    <definedName name="_xlnm.Print_Area" localSheetId="24">'14.PR - rychl.kon'!$A$1:$J$12</definedName>
    <definedName name="_xlnm.Print_Area" localSheetId="25">'15.PR-Rychl.kon(Kraje)'!$A$1:$J$12</definedName>
    <definedName name="_xlnm.Print_Area" localSheetId="3">'1a.PR-Vybavene spor'!$A$1:$J$15</definedName>
    <definedName name="_xlnm.Print_Area" localSheetId="2">'1b.PR-Vybavene veci'!$A$1:$J$13</definedName>
    <definedName name="_xlnm.Print_Area" localSheetId="4">'2.PR-pocet,sp_vybav.(SR)'!$A$1:$Q$12</definedName>
    <definedName name="_xlnm.Print_Area" localSheetId="5">'2a.PR-pocet,sp_vyb.(BA)'!$A$1:$Q$12</definedName>
    <definedName name="_xlnm.Print_Area" localSheetId="6">'2b.PR-pocet,sp_vyb.(TT)'!$A$1:$Q$12</definedName>
    <definedName name="_xlnm.Print_Area" localSheetId="7">'2c.PR-pocet,sp_vyb.(TN)'!$A$1:$Q$12</definedName>
    <definedName name="_xlnm.Print_Area" localSheetId="8">'2d.PR-pocet,sp_vyb.(NR)'!$A$1:$Q$12</definedName>
    <definedName name="_xlnm.Print_Area" localSheetId="9">'2e.PR-pocet,sp_vyb.(ZA)'!$A$1:$Q$12</definedName>
    <definedName name="_xlnm.Print_Area" localSheetId="10">'2f.PR-pocet,sp_vyb.(BB)'!$A$1:$Q$12</definedName>
    <definedName name="_xlnm.Print_Area" localSheetId="11">'2g.PR-pocet,sp_vyb.(PO)'!$A$1:$Q$12</definedName>
    <definedName name="_xlnm.Print_Area" localSheetId="12">'2h.PR-pocet,sp_vyb.(KE)'!$A$1:$Q$12</definedName>
    <definedName name="_xlnm.Print_Area" localSheetId="13">'3.A-Obchod.spory'!$A$1:$M$14</definedName>
    <definedName name="_xlnm.Print_Area" localSheetId="14">'4.B-Prac.spory'!$A$1:$R$16</definedName>
    <definedName name="_xlnm.Print_Area" localSheetId="15">'5.C-Rod_pravo'!$A$1:$K$15</definedName>
    <definedName name="_xlnm.Print_Area" localSheetId="16">'6.D-Spory obč.práv.pov'!$A$1:$H$13</definedName>
    <definedName name="_xlnm.Print_Area" localSheetId="17">'7.E-vec.práva'!$A$1:$M$15</definedName>
    <definedName name="_xlnm.Print_Area" localSheetId="19">'9.G-Nároky byty'!$A$1:$G$13</definedName>
    <definedName name="_xlnm.Print_Area" localSheetId="1">Komentár!$A$1:$A$28</definedName>
    <definedName name="_xlnm.Print_Area" localSheetId="0">titul!$A$1:$A$5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10" i="50" l="1"/>
  <c r="S11" i="50"/>
  <c r="S12" i="50"/>
  <c r="S9" i="50"/>
  <c r="S6" i="50"/>
  <c r="S7" i="50"/>
  <c r="S8" i="50"/>
  <c r="S5" i="50"/>
  <c r="R6" i="50"/>
  <c r="R7" i="50"/>
  <c r="R8" i="50"/>
  <c r="R9" i="50"/>
  <c r="R10" i="50"/>
  <c r="R11" i="50"/>
  <c r="R12" i="50"/>
  <c r="R5" i="50"/>
  <c r="H16" i="71"/>
  <c r="I16" i="71"/>
  <c r="J16" i="71"/>
  <c r="G16" i="71"/>
  <c r="B12" i="47" l="1"/>
  <c r="D6" i="114" l="1"/>
  <c r="F6" i="114"/>
  <c r="H6" i="114"/>
  <c r="J6" i="114"/>
  <c r="D7" i="114"/>
  <c r="F7" i="114"/>
  <c r="H7" i="114"/>
  <c r="J7" i="114"/>
  <c r="D8" i="114"/>
  <c r="F8" i="114"/>
  <c r="H8" i="114"/>
  <c r="J8" i="114"/>
  <c r="D9" i="114"/>
  <c r="F9" i="114"/>
  <c r="H9" i="114"/>
  <c r="J9" i="114"/>
  <c r="D10" i="114"/>
  <c r="F10" i="114"/>
  <c r="H10" i="114"/>
  <c r="J10" i="114"/>
  <c r="D11" i="114"/>
  <c r="F11" i="114"/>
  <c r="H11" i="114"/>
  <c r="J11" i="114"/>
  <c r="D12" i="114"/>
  <c r="F12" i="114"/>
  <c r="H12" i="114"/>
  <c r="J12" i="114"/>
  <c r="D13" i="114"/>
  <c r="F13" i="114"/>
  <c r="H13" i="114"/>
  <c r="J13" i="114"/>
  <c r="F5" i="61"/>
  <c r="H5" i="61"/>
  <c r="J5" i="61"/>
  <c r="F6" i="61"/>
  <c r="H6" i="61"/>
  <c r="J6" i="61"/>
  <c r="F7" i="61"/>
  <c r="H7" i="61"/>
  <c r="J7" i="61"/>
  <c r="F8" i="61"/>
  <c r="H8" i="61"/>
  <c r="J8" i="61"/>
  <c r="F9" i="61"/>
  <c r="H9" i="61"/>
  <c r="J9" i="61"/>
  <c r="F10" i="61"/>
  <c r="H10" i="61"/>
  <c r="J10" i="61"/>
  <c r="F11" i="61"/>
  <c r="H11" i="61"/>
  <c r="J11" i="61"/>
  <c r="F12" i="61"/>
  <c r="H12" i="61"/>
  <c r="J12" i="61"/>
  <c r="F5" i="50"/>
  <c r="H5" i="50"/>
  <c r="J5" i="50"/>
  <c r="F6" i="50"/>
  <c r="H6" i="50"/>
  <c r="J6" i="50"/>
  <c r="F7" i="50"/>
  <c r="H7" i="50"/>
  <c r="J7" i="50"/>
  <c r="F8" i="50"/>
  <c r="H8" i="50"/>
  <c r="J8" i="50"/>
  <c r="F11" i="50"/>
  <c r="H11" i="50"/>
  <c r="J11" i="50"/>
  <c r="F9" i="50"/>
  <c r="H9" i="50"/>
  <c r="J9" i="50"/>
  <c r="F10" i="50"/>
  <c r="H10" i="50"/>
  <c r="J10" i="50"/>
  <c r="F12" i="50"/>
  <c r="H12" i="50"/>
  <c r="J12" i="50"/>
  <c r="D5" i="50"/>
  <c r="L5" i="50"/>
  <c r="N5" i="50"/>
  <c r="P5" i="50"/>
  <c r="D6" i="50"/>
  <c r="L6" i="50"/>
  <c r="N6" i="50"/>
  <c r="P6" i="50"/>
  <c r="D7" i="50"/>
  <c r="L7" i="50"/>
  <c r="N7" i="50"/>
  <c r="P7" i="50"/>
  <c r="D8" i="50"/>
  <c r="L8" i="50"/>
  <c r="N8" i="50"/>
  <c r="P8" i="50"/>
  <c r="D11" i="50"/>
  <c r="L11" i="50"/>
  <c r="N11" i="50"/>
  <c r="P11" i="50"/>
  <c r="D9" i="50"/>
  <c r="L9" i="50"/>
  <c r="N9" i="50"/>
  <c r="P9" i="50"/>
  <c r="D10" i="50"/>
  <c r="L10" i="50"/>
  <c r="N10" i="50"/>
  <c r="P10" i="50"/>
  <c r="D12" i="50"/>
  <c r="L12" i="50"/>
  <c r="N12" i="50"/>
  <c r="P12" i="50"/>
  <c r="P11" i="67" l="1"/>
  <c r="N11" i="67"/>
  <c r="L11" i="67"/>
  <c r="J11" i="67"/>
  <c r="H11" i="67"/>
  <c r="F11" i="67"/>
  <c r="D11" i="67"/>
  <c r="P10" i="67"/>
  <c r="N10" i="67"/>
  <c r="L10" i="67"/>
  <c r="J10" i="67"/>
  <c r="H10" i="67"/>
  <c r="F10" i="67"/>
  <c r="D10" i="67"/>
  <c r="P9" i="67"/>
  <c r="N9" i="67"/>
  <c r="L9" i="67"/>
  <c r="J9" i="67"/>
  <c r="H9" i="67"/>
  <c r="F9" i="67"/>
  <c r="D9" i="67"/>
  <c r="P8" i="67"/>
  <c r="N8" i="67"/>
  <c r="L8" i="67"/>
  <c r="J8" i="67"/>
  <c r="H8" i="67"/>
  <c r="F8" i="67"/>
  <c r="D8" i="67"/>
  <c r="P9" i="62"/>
  <c r="N9" i="62"/>
  <c r="L9" i="62"/>
  <c r="J9" i="62"/>
  <c r="H9" i="62"/>
  <c r="F9" i="62"/>
  <c r="D9" i="62"/>
  <c r="P8" i="62"/>
  <c r="N8" i="62"/>
  <c r="L8" i="62"/>
  <c r="J8" i="62"/>
  <c r="H8" i="62"/>
  <c r="F8" i="62"/>
  <c r="D8" i="62"/>
  <c r="J13" i="115" l="1"/>
  <c r="J12" i="115"/>
  <c r="J11" i="115"/>
  <c r="J10" i="115"/>
  <c r="J9" i="115"/>
  <c r="J8" i="115"/>
  <c r="J7" i="115"/>
  <c r="J6" i="115"/>
  <c r="H13" i="115"/>
  <c r="H12" i="115"/>
  <c r="H11" i="115"/>
  <c r="H10" i="115"/>
  <c r="H9" i="115"/>
  <c r="H8" i="115"/>
  <c r="H7" i="115"/>
  <c r="H6" i="115"/>
  <c r="F13" i="115"/>
  <c r="F12" i="115"/>
  <c r="F11" i="115"/>
  <c r="F10" i="115"/>
  <c r="F9" i="115"/>
  <c r="F8" i="115"/>
  <c r="F7" i="115"/>
  <c r="F6" i="115"/>
  <c r="D13" i="115"/>
  <c r="D12" i="115"/>
  <c r="D11" i="115"/>
  <c r="D10" i="115"/>
  <c r="D9" i="115"/>
  <c r="D8" i="115"/>
  <c r="D7" i="115"/>
  <c r="D6" i="115"/>
  <c r="D12" i="63"/>
  <c r="F12" i="63"/>
  <c r="H12" i="63"/>
  <c r="N12" i="63"/>
  <c r="L12" i="63"/>
  <c r="P12" i="63"/>
  <c r="P6" i="67"/>
  <c r="P7" i="68"/>
  <c r="P8" i="68"/>
  <c r="P9" i="68"/>
  <c r="P10" i="68"/>
  <c r="P11" i="68"/>
  <c r="P12" i="68"/>
  <c r="P6" i="68"/>
  <c r="N12" i="68"/>
  <c r="L12" i="68"/>
  <c r="J12" i="68"/>
  <c r="H12" i="68"/>
  <c r="F12" i="68"/>
  <c r="D12" i="68"/>
  <c r="P5" i="68"/>
  <c r="N11" i="68"/>
  <c r="N10" i="68"/>
  <c r="N9" i="68"/>
  <c r="N8" i="68"/>
  <c r="N7" i="68"/>
  <c r="N6" i="68"/>
  <c r="N5" i="68"/>
  <c r="L11" i="68"/>
  <c r="L10" i="68"/>
  <c r="L9" i="68"/>
  <c r="L8" i="68"/>
  <c r="L7" i="68"/>
  <c r="L6" i="68"/>
  <c r="L5" i="68"/>
  <c r="J11" i="68"/>
  <c r="J10" i="68"/>
  <c r="J9" i="68"/>
  <c r="J8" i="68"/>
  <c r="J7" i="68"/>
  <c r="J6" i="68"/>
  <c r="J5" i="68"/>
  <c r="H11" i="68"/>
  <c r="H10" i="68"/>
  <c r="H9" i="68"/>
  <c r="H8" i="68"/>
  <c r="H7" i="68"/>
  <c r="H6" i="68"/>
  <c r="H5" i="68"/>
  <c r="F11" i="68"/>
  <c r="F10" i="68"/>
  <c r="F9" i="68"/>
  <c r="F8" i="68"/>
  <c r="F7" i="68"/>
  <c r="F6" i="68"/>
  <c r="F5" i="68"/>
  <c r="D11" i="68"/>
  <c r="D10" i="68"/>
  <c r="D9" i="68"/>
  <c r="D8" i="68"/>
  <c r="D7" i="68"/>
  <c r="D6" i="68"/>
  <c r="D5" i="68"/>
  <c r="P7" i="67"/>
  <c r="P5" i="67"/>
  <c r="N7" i="67"/>
  <c r="N6" i="67"/>
  <c r="N5" i="67"/>
  <c r="L7" i="67"/>
  <c r="L6" i="67"/>
  <c r="L5" i="67"/>
  <c r="J7" i="67"/>
  <c r="J6" i="67"/>
  <c r="J5" i="67"/>
  <c r="H7" i="67"/>
  <c r="H6" i="67"/>
  <c r="H5" i="67"/>
  <c r="F7" i="67"/>
  <c r="F6" i="67"/>
  <c r="F5" i="67"/>
  <c r="D7" i="67"/>
  <c r="D6" i="67"/>
  <c r="D5" i="67"/>
  <c r="P5" i="66"/>
  <c r="P12" i="66"/>
  <c r="P11" i="66"/>
  <c r="P10" i="66"/>
  <c r="P9" i="66"/>
  <c r="P8" i="66"/>
  <c r="P7" i="66"/>
  <c r="P6" i="66"/>
  <c r="N12" i="66"/>
  <c r="N11" i="66"/>
  <c r="N10" i="66"/>
  <c r="N9" i="66"/>
  <c r="N8" i="66"/>
  <c r="N7" i="66"/>
  <c r="N6" i="66"/>
  <c r="N5" i="66"/>
  <c r="L12" i="66"/>
  <c r="L11" i="66"/>
  <c r="L10" i="66"/>
  <c r="L9" i="66"/>
  <c r="L8" i="66"/>
  <c r="L7" i="66"/>
  <c r="L6" i="66"/>
  <c r="L5" i="66"/>
  <c r="J12" i="66"/>
  <c r="J11" i="66"/>
  <c r="J10" i="66"/>
  <c r="J9" i="66"/>
  <c r="J8" i="66"/>
  <c r="J7" i="66"/>
  <c r="J6" i="66"/>
  <c r="J5" i="66"/>
  <c r="H12" i="66"/>
  <c r="H11" i="66"/>
  <c r="H10" i="66"/>
  <c r="H9" i="66"/>
  <c r="H8" i="66"/>
  <c r="H7" i="66"/>
  <c r="H6" i="66"/>
  <c r="H5" i="66"/>
  <c r="F12" i="66"/>
  <c r="F11" i="66"/>
  <c r="F10" i="66"/>
  <c r="F9" i="66"/>
  <c r="F8" i="66"/>
  <c r="F7" i="66"/>
  <c r="F6" i="66"/>
  <c r="F5" i="66"/>
  <c r="D12" i="66"/>
  <c r="D11" i="66"/>
  <c r="D10" i="66"/>
  <c r="D9" i="66"/>
  <c r="D8" i="66"/>
  <c r="D7" i="66"/>
  <c r="D6" i="66"/>
  <c r="D5" i="66"/>
  <c r="P5" i="64"/>
  <c r="P12" i="64"/>
  <c r="P11" i="64"/>
  <c r="P10" i="64"/>
  <c r="P9" i="64"/>
  <c r="P8" i="64"/>
  <c r="P7" i="64"/>
  <c r="P6" i="64"/>
  <c r="N12" i="64"/>
  <c r="N11" i="64"/>
  <c r="N10" i="64"/>
  <c r="N9" i="64"/>
  <c r="N8" i="64"/>
  <c r="N7" i="64"/>
  <c r="N6" i="64"/>
  <c r="N5" i="64"/>
  <c r="L12" i="64"/>
  <c r="L11" i="64"/>
  <c r="L10" i="64"/>
  <c r="L9" i="64"/>
  <c r="L8" i="64"/>
  <c r="L7" i="64"/>
  <c r="L6" i="64"/>
  <c r="L5" i="64"/>
  <c r="J12" i="64"/>
  <c r="J11" i="64"/>
  <c r="J10" i="64"/>
  <c r="J9" i="64"/>
  <c r="J8" i="64"/>
  <c r="J7" i="64"/>
  <c r="J6" i="64"/>
  <c r="J5" i="64"/>
  <c r="H12" i="64"/>
  <c r="H11" i="64"/>
  <c r="H10" i="64"/>
  <c r="H9" i="64"/>
  <c r="H8" i="64"/>
  <c r="H7" i="64"/>
  <c r="H6" i="64"/>
  <c r="H5" i="64"/>
  <c r="D12" i="64"/>
  <c r="D11" i="64"/>
  <c r="D10" i="64"/>
  <c r="D9" i="64"/>
  <c r="D8" i="64"/>
  <c r="D7" i="64"/>
  <c r="D6" i="64"/>
  <c r="D5" i="64"/>
  <c r="F11" i="64"/>
  <c r="F10" i="64"/>
  <c r="F9" i="64"/>
  <c r="F8" i="64"/>
  <c r="F7" i="64"/>
  <c r="F6" i="64"/>
  <c r="F5" i="64"/>
  <c r="D11" i="65"/>
  <c r="D10" i="65"/>
  <c r="D9" i="65"/>
  <c r="D8" i="65"/>
  <c r="D7" i="65"/>
  <c r="D6" i="65"/>
  <c r="D5" i="65"/>
  <c r="F11" i="65"/>
  <c r="F10" i="65"/>
  <c r="F9" i="65"/>
  <c r="F8" i="65"/>
  <c r="F7" i="65"/>
  <c r="F6" i="65"/>
  <c r="F5" i="65"/>
  <c r="H11" i="65"/>
  <c r="H10" i="65"/>
  <c r="H9" i="65"/>
  <c r="H8" i="65"/>
  <c r="H7" i="65"/>
  <c r="H6" i="65"/>
  <c r="H5" i="65"/>
  <c r="J11" i="65"/>
  <c r="J10" i="65"/>
  <c r="J9" i="65"/>
  <c r="J8" i="65"/>
  <c r="J7" i="65"/>
  <c r="J6" i="65"/>
  <c r="J5" i="65"/>
  <c r="L11" i="65"/>
  <c r="L10" i="65"/>
  <c r="L9" i="65"/>
  <c r="L8" i="65"/>
  <c r="L7" i="65"/>
  <c r="L6" i="65"/>
  <c r="L5" i="65"/>
  <c r="N11" i="65"/>
  <c r="N10" i="65"/>
  <c r="N9" i="65"/>
  <c r="N8" i="65"/>
  <c r="N7" i="65"/>
  <c r="N6" i="65"/>
  <c r="N5" i="65"/>
  <c r="P11" i="65"/>
  <c r="P10" i="65"/>
  <c r="P9" i="65"/>
  <c r="P8" i="65"/>
  <c r="P7" i="65"/>
  <c r="P6" i="65"/>
  <c r="P5" i="65"/>
  <c r="J12" i="63"/>
  <c r="J11" i="63"/>
  <c r="J10" i="63"/>
  <c r="J9" i="63"/>
  <c r="J8" i="63"/>
  <c r="J7" i="63"/>
  <c r="J6" i="63"/>
  <c r="J5" i="63"/>
  <c r="P11" i="63"/>
  <c r="P10" i="63"/>
  <c r="P9" i="63"/>
  <c r="P8" i="63"/>
  <c r="P7" i="63"/>
  <c r="P6" i="63"/>
  <c r="P5" i="63"/>
  <c r="N11" i="63"/>
  <c r="N10" i="63"/>
  <c r="N9" i="63"/>
  <c r="N8" i="63"/>
  <c r="N7" i="63"/>
  <c r="N6" i="63"/>
  <c r="N5" i="63"/>
  <c r="L11" i="63"/>
  <c r="L10" i="63"/>
  <c r="L9" i="63"/>
  <c r="L8" i="63"/>
  <c r="L7" i="63"/>
  <c r="L6" i="63"/>
  <c r="L5" i="63"/>
  <c r="H11" i="63"/>
  <c r="H10" i="63"/>
  <c r="H9" i="63"/>
  <c r="H8" i="63"/>
  <c r="H7" i="63"/>
  <c r="H6" i="63"/>
  <c r="H5" i="63"/>
  <c r="F11" i="63"/>
  <c r="F10" i="63"/>
  <c r="F9" i="63"/>
  <c r="F8" i="63"/>
  <c r="F7" i="63"/>
  <c r="F6" i="63"/>
  <c r="F5" i="63"/>
  <c r="D11" i="63"/>
  <c r="D10" i="63"/>
  <c r="D9" i="63"/>
  <c r="D8" i="63"/>
  <c r="D7" i="63"/>
  <c r="D6" i="63"/>
  <c r="D5" i="63"/>
  <c r="P11" i="62"/>
  <c r="P10" i="62"/>
  <c r="P7" i="62"/>
  <c r="P6" i="62"/>
  <c r="P5" i="62"/>
  <c r="N11" i="62"/>
  <c r="N10" i="62"/>
  <c r="N7" i="62"/>
  <c r="N6" i="62"/>
  <c r="N5" i="62"/>
  <c r="L11" i="62"/>
  <c r="L10" i="62"/>
  <c r="L7" i="62"/>
  <c r="L6" i="62"/>
  <c r="L5" i="62"/>
  <c r="J11" i="62"/>
  <c r="J10" i="62"/>
  <c r="J7" i="62"/>
  <c r="J6" i="62"/>
  <c r="J5" i="62"/>
  <c r="H11" i="62"/>
  <c r="H10" i="62"/>
  <c r="H7" i="62"/>
  <c r="H6" i="62"/>
  <c r="H5" i="62"/>
  <c r="F11" i="62"/>
  <c r="F10" i="62"/>
  <c r="F7" i="62"/>
  <c r="F6" i="62"/>
  <c r="F5" i="62"/>
  <c r="D11" i="62"/>
  <c r="D10" i="62"/>
  <c r="D7" i="62"/>
  <c r="D6" i="62"/>
  <c r="D5" i="62"/>
  <c r="D5" i="61"/>
  <c r="L5" i="61"/>
  <c r="N5" i="61"/>
  <c r="P5" i="61"/>
  <c r="D6" i="61"/>
  <c r="L6" i="61"/>
  <c r="N6" i="61"/>
  <c r="P6" i="61"/>
  <c r="D7" i="61"/>
  <c r="L7" i="61"/>
  <c r="N7" i="61"/>
  <c r="P7" i="61"/>
  <c r="D8" i="61"/>
  <c r="L8" i="61"/>
  <c r="N8" i="61"/>
  <c r="P8" i="61"/>
  <c r="D9" i="61"/>
  <c r="L9" i="61"/>
  <c r="N9" i="61"/>
  <c r="P9" i="61"/>
  <c r="D10" i="61"/>
  <c r="L10" i="61"/>
  <c r="N10" i="61"/>
  <c r="P10" i="61"/>
  <c r="D11" i="61"/>
  <c r="L11" i="61"/>
  <c r="N11" i="61"/>
  <c r="P11" i="61"/>
  <c r="D12" i="61"/>
  <c r="L12" i="61"/>
  <c r="N12" i="61"/>
  <c r="P12" i="61"/>
  <c r="C12" i="47" l="1"/>
  <c r="B13" i="73" l="1"/>
  <c r="H14" i="97" l="1"/>
  <c r="E13" i="73" l="1"/>
  <c r="G12" i="47" l="1"/>
  <c r="H12" i="47"/>
  <c r="I12" i="47"/>
  <c r="F12" i="47"/>
  <c r="E12" i="47"/>
  <c r="C12" i="82"/>
  <c r="D12" i="82"/>
  <c r="E12" i="82"/>
  <c r="F12" i="82"/>
  <c r="G12" i="82"/>
  <c r="H12" i="82"/>
  <c r="I12" i="82"/>
  <c r="B14" i="70"/>
  <c r="C14" i="70"/>
  <c r="D14" i="70"/>
  <c r="E14" i="70"/>
  <c r="F14" i="70"/>
  <c r="G14" i="70"/>
  <c r="H14" i="70"/>
  <c r="I14" i="70"/>
  <c r="J14" i="70"/>
  <c r="K14" i="70"/>
  <c r="L14" i="70"/>
  <c r="M14" i="70"/>
  <c r="B16" i="75"/>
  <c r="C16" i="75"/>
  <c r="C16" i="71"/>
  <c r="D12" i="47"/>
  <c r="G13" i="77"/>
  <c r="F13" i="77"/>
  <c r="E13" i="77"/>
  <c r="D13" i="77"/>
  <c r="C13" i="77"/>
  <c r="B13" i="77"/>
  <c r="J14" i="97"/>
  <c r="I14" i="97"/>
  <c r="G14" i="97"/>
  <c r="F14" i="97"/>
  <c r="E14" i="97"/>
  <c r="D14" i="97"/>
  <c r="C14" i="97"/>
  <c r="B14" i="97"/>
  <c r="G13" i="76"/>
  <c r="F13" i="76"/>
  <c r="E13" i="76"/>
  <c r="D13" i="76"/>
  <c r="C13" i="76"/>
  <c r="B13" i="76"/>
  <c r="K16" i="75"/>
  <c r="J16" i="75"/>
  <c r="I16" i="75"/>
  <c r="H16" i="75"/>
  <c r="G16" i="75"/>
  <c r="F16" i="75"/>
  <c r="E16" i="75"/>
  <c r="D16" i="75"/>
  <c r="M15" i="74"/>
  <c r="L15" i="74"/>
  <c r="K15" i="74"/>
  <c r="J15" i="74"/>
  <c r="I15" i="74"/>
  <c r="H15" i="74"/>
  <c r="G15" i="74"/>
  <c r="F15" i="74"/>
  <c r="E15" i="74"/>
  <c r="D15" i="74"/>
  <c r="C15" i="74"/>
  <c r="B15" i="74"/>
  <c r="H13" i="73"/>
  <c r="G13" i="73"/>
  <c r="F13" i="73"/>
  <c r="D13" i="73"/>
  <c r="C13" i="73"/>
  <c r="K15" i="72"/>
  <c r="J15" i="72"/>
  <c r="I15" i="72"/>
  <c r="H15" i="72"/>
  <c r="G15" i="72"/>
  <c r="F15" i="72"/>
  <c r="E15" i="72"/>
  <c r="D15" i="72"/>
  <c r="C15" i="72"/>
  <c r="B15" i="72"/>
  <c r="R16" i="71"/>
  <c r="Q16" i="71"/>
  <c r="P16" i="71"/>
  <c r="O16" i="71"/>
  <c r="N16" i="71"/>
  <c r="M16" i="71"/>
  <c r="L16" i="71"/>
  <c r="K16" i="71"/>
  <c r="F16" i="71"/>
  <c r="E16" i="71"/>
  <c r="D16" i="71"/>
  <c r="B16" i="71"/>
  <c r="I14" i="115"/>
  <c r="G14" i="115"/>
  <c r="E14" i="115"/>
  <c r="C14" i="115"/>
  <c r="I14" i="114"/>
  <c r="G14" i="114"/>
  <c r="E14" i="114"/>
  <c r="C14" i="114"/>
  <c r="B14" i="114"/>
  <c r="B14" i="115"/>
  <c r="B12" i="82" l="1"/>
  <c r="D14" i="114"/>
  <c r="H14" i="114"/>
  <c r="H14" i="115"/>
  <c r="F14" i="114"/>
  <c r="J14" i="114"/>
  <c r="F14" i="115"/>
  <c r="J14" i="115"/>
  <c r="D14" i="115"/>
</calcChain>
</file>

<file path=xl/sharedStrings.xml><?xml version="1.0" encoding="utf-8"?>
<sst xmlns="http://schemas.openxmlformats.org/spreadsheetml/2006/main" count="716" uniqueCount="202">
  <si>
    <t>Kraj</t>
  </si>
  <si>
    <t>PO</t>
  </si>
  <si>
    <t>KE</t>
  </si>
  <si>
    <t>SR</t>
  </si>
  <si>
    <t>BA</t>
  </si>
  <si>
    <t>TT</t>
  </si>
  <si>
    <t>TN</t>
  </si>
  <si>
    <t>NR</t>
  </si>
  <si>
    <t>ZA</t>
  </si>
  <si>
    <t>BB</t>
  </si>
  <si>
    <t>Spolu</t>
  </si>
  <si>
    <t>Bratislavský kraj</t>
  </si>
  <si>
    <t>Trnavský kraj</t>
  </si>
  <si>
    <t>Trenčiansky kraj</t>
  </si>
  <si>
    <t>Nitriansky kraj</t>
  </si>
  <si>
    <t>Počet</t>
  </si>
  <si>
    <t>vecí</t>
  </si>
  <si>
    <t>Žilinský kraj</t>
  </si>
  <si>
    <t>Banskobystrický kraj</t>
  </si>
  <si>
    <t>Prešovský kraj</t>
  </si>
  <si>
    <t>Košický kraj</t>
  </si>
  <si>
    <t>Od dôjdenia veci na súd do právoplatnosti rozhodnutia uplynulo</t>
  </si>
  <si>
    <t>Priemer v mes.</t>
  </si>
  <si>
    <t>do 1 mesiaca</t>
  </si>
  <si>
    <t>od 1 do 3 mesiacov</t>
  </si>
  <si>
    <t>od 3 do 6 mesiacov</t>
  </si>
  <si>
    <t>od 6 mes. do 1 roku</t>
  </si>
  <si>
    <t>vyhovené úplne</t>
  </si>
  <si>
    <t>zmier</t>
  </si>
  <si>
    <t>vyhovené čiastočne</t>
  </si>
  <si>
    <t>%</t>
  </si>
  <si>
    <t>Počet vybav. vecí</t>
  </si>
  <si>
    <t>Spôsob vybavenia</t>
  </si>
  <si>
    <t>Počet sporov vo vybav. veciach</t>
  </si>
  <si>
    <t>zamietnutie</t>
  </si>
  <si>
    <t>inak</t>
  </si>
  <si>
    <t>počet</t>
  </si>
  <si>
    <t>BRATISLAVSKÝ KRAJ</t>
  </si>
  <si>
    <t>TRNAVSKÝ KRAJ</t>
  </si>
  <si>
    <t>TRENČIANSKY KRAJ</t>
  </si>
  <si>
    <t>NITRIANSKY KRAJ</t>
  </si>
  <si>
    <t>ŽILINSKÝ KRAJ</t>
  </si>
  <si>
    <t>BANSKOBYSTRICKÝ KRAJ</t>
  </si>
  <si>
    <t>PREŠOVSKÝ KRAJ</t>
  </si>
  <si>
    <t>KOŠICKÝ KRAJ</t>
  </si>
  <si>
    <t>Vybrané nároky</t>
  </si>
  <si>
    <t>vnútorné spory</t>
  </si>
  <si>
    <t>vonkajšie spory</t>
  </si>
  <si>
    <t>všeobecné</t>
  </si>
  <si>
    <t>nekalá súťaž</t>
  </si>
  <si>
    <t>spolu</t>
  </si>
  <si>
    <t>mzda, nároky</t>
  </si>
  <si>
    <t>písm.         a - c</t>
  </si>
  <si>
    <t>písm.         d</t>
  </si>
  <si>
    <t>písm.         e</t>
  </si>
  <si>
    <t>všeobecná zodpovednosť</t>
  </si>
  <si>
    <t>osobitná zodpovednosť</t>
  </si>
  <si>
    <t>z toho</t>
  </si>
  <si>
    <t>z trestnej činnosti</t>
  </si>
  <si>
    <t>nájom a podnájom nebytových priestorov</t>
  </si>
  <si>
    <t>BSM</t>
  </si>
  <si>
    <t>určenie vlastníctva</t>
  </si>
  <si>
    <t>Počet vecí vybavených odvolacím súdom</t>
  </si>
  <si>
    <t>Spôsob vybavenia odvolania</t>
  </si>
  <si>
    <t>potvrdené +</t>
  </si>
  <si>
    <t>zmenené</t>
  </si>
  <si>
    <t>zrušené a vrátené</t>
  </si>
  <si>
    <t xml:space="preserve">% </t>
  </si>
  <si>
    <t>(OKRESNÉ SÚDY)</t>
  </si>
  <si>
    <t>do 1 mes.</t>
  </si>
  <si>
    <t>z porušenia zmluvy</t>
  </si>
  <si>
    <t>I. Obchodné právo</t>
  </si>
  <si>
    <t>II. Pracovné právo</t>
  </si>
  <si>
    <t>III. Rodinné právo</t>
  </si>
  <si>
    <t>c) byty a iné miestnosti</t>
  </si>
  <si>
    <t>V. Právo duševného vlastníctva</t>
  </si>
  <si>
    <t>z toho: a) vecné práva</t>
  </si>
  <si>
    <t>b) zodpovednosť za škodu</t>
  </si>
  <si>
    <t>SLOVENSKÁ  REPUBLIKA</t>
  </si>
  <si>
    <t>IV. Spory občianskoprávnej povahy</t>
  </si>
  <si>
    <t>nedovo-     lené obmedz.    hospod. súťaže</t>
  </si>
  <si>
    <t>ostatné konštit.         a deklar. rozhod. súdu</t>
  </si>
  <si>
    <t>ochrana obchod. mena</t>
  </si>
  <si>
    <t>ochrana obchod. tajomstva</t>
  </si>
  <si>
    <t>zodpo-vednostné</t>
  </si>
  <si>
    <t>ostatné</t>
  </si>
  <si>
    <t>konšti-      tučné rozhod.   súdu</t>
  </si>
  <si>
    <t>zodpovednosť za škodu</t>
  </si>
  <si>
    <t>spôsobenú zamestnávateľom</t>
  </si>
  <si>
    <t>pracovný úraz</t>
  </si>
  <si>
    <t>pracovný úraz-smrť</t>
  </si>
  <si>
    <t>okamžité skončenie pracovného pomeru zo strany</t>
  </si>
  <si>
    <t>výpoveď zo strany zamest-nanca</t>
  </si>
  <si>
    <t>zamest-nanca</t>
  </si>
  <si>
    <t>spôso-benú zamest-nancom</t>
  </si>
  <si>
    <t>vyživovacia povinnosť v ostatných prípadoch</t>
  </si>
  <si>
    <t>rodičov voči plnoletým deťom</t>
  </si>
  <si>
    <t>detí voči rodičom</t>
  </si>
  <si>
    <t>medzi ostatnými príbuznými</t>
  </si>
  <si>
    <t>zrušenie vyživovacej povinnosti</t>
  </si>
  <si>
    <t>ochrana osobnosti</t>
  </si>
  <si>
    <t>dedenie</t>
  </si>
  <si>
    <t>práva a povinnosti vyplývajúce z BSM</t>
  </si>
  <si>
    <t>dohody o vzniku a vyporiadaní BSM</t>
  </si>
  <si>
    <t>zrušenie BSM za trvania manželstva</t>
  </si>
  <si>
    <t>zrušenie      a vyporia-    danie spolu-    vlastníctva</t>
  </si>
  <si>
    <t>ostatné spory           z BSM</t>
  </si>
  <si>
    <t>za škodu spôsobenú maloletou osobou, duševnou chorobou alebo zanedbaním dohľadu nad nimi</t>
  </si>
  <si>
    <t>za škodu spôsobenú osobou uvedenou do stavu, kedy nie je schopná ovládať svoje konanie, alebo posúdiť jeho následky</t>
  </si>
  <si>
    <t>za škodu spôsobenú       v doprave</t>
  </si>
  <si>
    <t>zrušenie práva spoločného nájmu manželov po rozvode manželstva (§ 705)</t>
  </si>
  <si>
    <t>spory                               o určenie          nájomného</t>
  </si>
  <si>
    <t>konania                  týkajúce sa vlastníctva bytov        a nebytových priestorov         (podľa zákona         č. 182/1993 Z. z.)</t>
  </si>
  <si>
    <t>spory                            z doplnkového dôchodkového poistenia         (podľa zákona         č. 650/2004 Z. z.)</t>
  </si>
  <si>
    <t>spory                     zo starobného dôchodkového sporenia         (podľa zákona         č. 43/2004 Z. z.)</t>
  </si>
  <si>
    <t>určenie autorstva</t>
  </si>
  <si>
    <t>zákaz ohrozenia</t>
  </si>
  <si>
    <t>licenčná zmluva</t>
  </si>
  <si>
    <t>zlepšovacie návrhy</t>
  </si>
  <si>
    <t>ochranná známka</t>
  </si>
  <si>
    <t>právo                                                           priemyselného vlastníctva</t>
  </si>
  <si>
    <t>príspevok       na výživu rozvedeného manžela</t>
  </si>
  <si>
    <t>vyživovacia povinnosť medzi manželmi      za trvania manželstva</t>
  </si>
  <si>
    <t>príspevok      na výživu      a úhradu niektorých nákladov nevydatej matke</t>
  </si>
  <si>
    <t>vydanie                        alebo vrátenie      veci</t>
  </si>
  <si>
    <t>za škodu podľa zákona         č. 514/2003       Z. z.</t>
  </si>
  <si>
    <t>výpoveď                                  podľa § 63, ods.1 Zák.práce</t>
  </si>
  <si>
    <t>zamest-návateľa</t>
  </si>
  <si>
    <t>patenty</t>
  </si>
  <si>
    <t>vyporia-       danie           po zániku manželstva</t>
  </si>
  <si>
    <t>vznik,  trvanie</t>
  </si>
  <si>
    <t>zmena, zánik, zrušenie</t>
  </si>
  <si>
    <t>B - PRACOVNÉ SPORY</t>
  </si>
  <si>
    <t>C - SPORY Z RODINNÉHO PRÁVA</t>
  </si>
  <si>
    <t>D - SPORY OBČIANSKOPRÁVNEJ POVAHY</t>
  </si>
  <si>
    <t>E - VECNÉ PRÁVA</t>
  </si>
  <si>
    <t>F - SPORY O NÁHRADU ŠKODY</t>
  </si>
  <si>
    <t>G - VYBRANÉ DRUHY NÁROKOV Z NÁJMU BYTOV A INÝCH OBYTNÝCH MIESNOSTÍ</t>
  </si>
  <si>
    <t>H - SPORY Z PRÁVA DUŠEVNÉHO VLASTNÍCTVA</t>
  </si>
  <si>
    <t>mzda</t>
  </si>
  <si>
    <t>min. mzda</t>
  </si>
  <si>
    <t xml:space="preserve">choroba    z povol.     </t>
  </si>
  <si>
    <t>od 1            do 2 rokov</t>
  </si>
  <si>
    <t>A - OBCHODNÉ SPORY</t>
  </si>
  <si>
    <t>V rámci vybavovania občianskoprávnych vecí súdy v Slovenskej republike rozhodovali o nárokoch zahrnutých do týchto skupín :</t>
  </si>
  <si>
    <t>od 2            do 4 rokov</t>
  </si>
  <si>
    <t>viac ako       4 roky</t>
  </si>
  <si>
    <t xml:space="preserve">z toho: </t>
  </si>
  <si>
    <t xml:space="preserve">a) vecné práva </t>
  </si>
  <si>
    <t>c) byty a iné miestnosti</t>
  </si>
  <si>
    <t>ochrana spotrebiteľa         (podľa zákona         č. 250/2007 Z.z.)</t>
  </si>
  <si>
    <t>autorské právo                                              (podľa zákona č. 185/2015 Z. z.)</t>
  </si>
  <si>
    <t>späťvzatie</t>
  </si>
  <si>
    <t>spory zo zmlúv o preprave osôb</t>
  </si>
  <si>
    <t>spory z darovacích zmlúv</t>
  </si>
  <si>
    <t>spory z poistných zmlúv</t>
  </si>
  <si>
    <t>Druh nároku</t>
  </si>
  <si>
    <t>Počet vybavených vecí</t>
  </si>
  <si>
    <t>vyhovené celkom</t>
  </si>
  <si>
    <t>sporov</t>
  </si>
  <si>
    <t>odstupné, odchodné</t>
  </si>
  <si>
    <t>spory o vydržaní</t>
  </si>
  <si>
    <t>dizajn</t>
  </si>
  <si>
    <t>Počet vecí</t>
  </si>
  <si>
    <t>*Sporom sa na účely štatistiky rozumie spôsob vybavenia každého uplatneného nároku vo vzťahu ku každému učastníkovi konania.</t>
  </si>
  <si>
    <t>Vysvetlivky</t>
  </si>
  <si>
    <t>1) Sporom sa na účely štatistiky rozumie spôsob vybavenia každého uplatneného nároku vo vzťahu ku každému učastníkovi konania.</t>
  </si>
  <si>
    <t>* Do kategórie potvrdených rozhodnutí sú započítané aj veci, v ktorých účastníci v odvolacom konaní uzavreli zmier a veci, v ktorých vzali odvolanie späť</t>
  </si>
  <si>
    <t>potvrdené*</t>
  </si>
  <si>
    <t>+  Do kategórie potvrdených rozhodnutí sú započítané aj veci, v ktorých účastníci v odvolacom konaní uzavreli zmier  a veci, v ktorých vzali odvolanie späť</t>
  </si>
  <si>
    <t>Počet sporov</t>
  </si>
  <si>
    <t>PREHĽAD O VÝSLEDKOCH ODVOLACIEHO KONANIA V OBČIANSKOPRÁVNEJ AGENDE</t>
  </si>
  <si>
    <t>PREHĽAD O VÝSLEDKOCH ODVOLACIEHO KONANIA V OBCHODNEJ AGENDE</t>
  </si>
  <si>
    <t>PREHĽAD O RÝCHLOSTI KONANIA V OBČIANSKOPRÁVNYCH VECIACH NA OKRESNÝCH SÚDOCH</t>
  </si>
  <si>
    <t>PREHĽAD O POČTE VYBAVENÝCH OBČIANSKOPRÁVNYCH VECÍ A SPOROV V TÝCHTO VECIACH V SR</t>
  </si>
  <si>
    <t>2) Do kategórie potvrdených rozhodnutí sú započítané aj veci, v ktorých účastníci v odvolacom konaní uzavreli zmier a veci, v ktorých vzali odvolanie späť</t>
  </si>
  <si>
    <t>PREHĽAD O POČTE A SPÔSOBE VYBAVENIA OBČIANSKOPRÁVNYCH SPOROV PODĽA JEDNOTLIVÝCH DRUHOV NÁROKOV</t>
  </si>
  <si>
    <t>PREHĽAD O POČTE SPOROV PODĽA VYBRANÝCH NÁROKOV</t>
  </si>
  <si>
    <t>III. 1 Občianskoprávne veci</t>
  </si>
  <si>
    <t>zastavenie</t>
  </si>
  <si>
    <t>vznik, trvanie a zánik nájmu, neplatnosť výpovede z nájmu</t>
  </si>
  <si>
    <t>I - OSTATNÉ SPORY OBČIANSKOPRÁVNEJ POVAHY</t>
  </si>
  <si>
    <t>od 3 mes. 
do 6 mes.</t>
  </si>
  <si>
    <t>od 1 mes. 
do 3 mes.</t>
  </si>
  <si>
    <t>od 6 mes. 
do 1 r.</t>
  </si>
  <si>
    <t>od 1           do 2 rokov</t>
  </si>
  <si>
    <t>PREHĽAD O RÝCHLOSTI KONANIA V OBČIANSKOPRÁVNYCH VECIACH NA OKRESNÝCH SÚDOCH 
PODĽA JEDNOTLIVÝCH KRAJOV</t>
  </si>
  <si>
    <r>
      <t>I.</t>
    </r>
    <r>
      <rPr>
        <sz val="7"/>
        <rFont val="Times New Roman"/>
        <family val="1"/>
        <charset val="238"/>
      </rPr>
      <t xml:space="preserve">      </t>
    </r>
    <r>
      <rPr>
        <sz val="10"/>
        <rFont val="Arial"/>
        <family val="2"/>
        <charset val="238"/>
      </rPr>
      <t>Obchodné právo</t>
    </r>
  </si>
  <si>
    <r>
      <t>II.</t>
    </r>
    <r>
      <rPr>
        <sz val="7"/>
        <rFont val="Times New Roman"/>
        <family val="1"/>
        <charset val="238"/>
      </rPr>
      <t xml:space="preserve">     </t>
    </r>
    <r>
      <rPr>
        <sz val="10"/>
        <rFont val="Arial"/>
        <family val="2"/>
        <charset val="238"/>
      </rPr>
      <t>Pracovné právo</t>
    </r>
  </si>
  <si>
    <r>
      <t>III.</t>
    </r>
    <r>
      <rPr>
        <sz val="7"/>
        <rFont val="Times New Roman"/>
        <family val="1"/>
        <charset val="238"/>
      </rPr>
      <t xml:space="preserve">    </t>
    </r>
    <r>
      <rPr>
        <sz val="10"/>
        <rFont val="Arial"/>
        <family val="2"/>
        <charset val="238"/>
      </rPr>
      <t>Rodinné právo</t>
    </r>
  </si>
  <si>
    <r>
      <t>IV.</t>
    </r>
    <r>
      <rPr>
        <sz val="7"/>
        <rFont val="Times New Roman"/>
        <family val="1"/>
        <charset val="238"/>
      </rPr>
      <t xml:space="preserve">   </t>
    </r>
    <r>
      <rPr>
        <sz val="10"/>
        <rFont val="Arial"/>
        <family val="2"/>
        <charset val="238"/>
      </rPr>
      <t>Spory občianskoprávnej povahy</t>
    </r>
  </si>
  <si>
    <r>
      <t>V.</t>
    </r>
    <r>
      <rPr>
        <sz val="7"/>
        <rFont val="Times New Roman"/>
        <family val="1"/>
        <charset val="238"/>
      </rPr>
      <t xml:space="preserve">    </t>
    </r>
    <r>
      <rPr>
        <sz val="10"/>
        <rFont val="Arial"/>
        <family val="2"/>
        <charset val="238"/>
      </rPr>
      <t>Právo duševného vlastníctva</t>
    </r>
  </si>
  <si>
    <r>
      <t xml:space="preserve">Pokiaľ ide o skladbu občianskoprávnej agendy, ktorú vybavili súdy v roku 2021 prevažujú nároky občianskoprávnej povahy  – </t>
    </r>
    <r>
      <rPr>
        <b/>
        <sz val="10"/>
        <rFont val="Arial"/>
        <family val="2"/>
        <charset val="238"/>
      </rPr>
      <t>41 654</t>
    </r>
    <r>
      <rPr>
        <sz val="10"/>
        <rFont val="Arial"/>
        <family val="2"/>
        <charset val="238"/>
      </rPr>
      <t xml:space="preserve"> vybavených vecí so </t>
    </r>
    <r>
      <rPr>
        <b/>
        <sz val="10"/>
        <rFont val="Arial"/>
        <family val="2"/>
        <charset val="238"/>
      </rPr>
      <t xml:space="preserve">66 850 </t>
    </r>
    <r>
      <rPr>
        <sz val="10"/>
        <rFont val="Arial"/>
        <family val="2"/>
        <charset val="238"/>
      </rPr>
      <t xml:space="preserve">spormi. Z týchto nárokov sa </t>
    </r>
    <r>
      <rPr>
        <b/>
        <sz val="10"/>
        <rFont val="Arial"/>
        <family val="2"/>
        <charset val="238"/>
      </rPr>
      <t>155</t>
    </r>
    <r>
      <rPr>
        <sz val="10"/>
        <rFont val="Arial"/>
        <family val="2"/>
        <charset val="238"/>
      </rPr>
      <t xml:space="preserve"> týkalo darovacích zmlúv, </t>
    </r>
    <r>
      <rPr>
        <b/>
        <sz val="10"/>
        <rFont val="Arial"/>
        <family val="2"/>
        <charset val="238"/>
      </rPr>
      <t>529</t>
    </r>
    <r>
      <rPr>
        <sz val="10"/>
        <rFont val="Arial"/>
        <family val="2"/>
        <charset val="238"/>
      </rPr>
      <t xml:space="preserve"> sporov sa týkalo sporov z poistných zmlúv, dedenia sa týkalo </t>
    </r>
    <r>
      <rPr>
        <b/>
        <sz val="10"/>
        <rFont val="Arial"/>
        <family val="2"/>
        <charset val="238"/>
      </rPr>
      <t>818</t>
    </r>
    <r>
      <rPr>
        <sz val="10"/>
        <rFont val="Arial"/>
        <family val="2"/>
        <charset val="238"/>
      </rPr>
      <t xml:space="preserve"> sporov a ochrany osobnosti </t>
    </r>
    <r>
      <rPr>
        <b/>
        <sz val="10"/>
        <rFont val="Arial"/>
        <family val="2"/>
        <charset val="238"/>
      </rPr>
      <t>534</t>
    </r>
    <r>
      <rPr>
        <sz val="10"/>
        <rFont val="Arial"/>
        <family val="2"/>
        <charset val="238"/>
      </rPr>
      <t xml:space="preserve"> sporov.</t>
    </r>
  </si>
  <si>
    <r>
      <t xml:space="preserve">V poradí vybavených vecí nasleduje skupina nárokov týkajúcich sa rodinného práva </t>
    </r>
    <r>
      <rPr>
        <b/>
        <sz val="10"/>
        <rFont val="Arial"/>
        <family val="2"/>
        <charset val="238"/>
      </rPr>
      <t xml:space="preserve">2 287 </t>
    </r>
    <r>
      <rPr>
        <sz val="10"/>
        <rFont val="Arial"/>
        <family val="2"/>
        <charset val="238"/>
      </rPr>
      <t xml:space="preserve">vecí so </t>
    </r>
    <r>
      <rPr>
        <b/>
        <sz val="10"/>
        <rFont val="Arial"/>
        <family val="2"/>
        <charset val="238"/>
      </rPr>
      <t>2 450</t>
    </r>
    <r>
      <rPr>
        <sz val="10"/>
        <rFont val="Arial"/>
        <family val="2"/>
        <charset val="238"/>
      </rPr>
      <t xml:space="preserve"> spormi. Z celkového počtu sporov z rodinného práva sa 73 sporov týkalo príspevku na výživu rozvedeného manžela, </t>
    </r>
    <r>
      <rPr>
        <b/>
        <sz val="10"/>
        <rFont val="Arial"/>
        <family val="2"/>
        <charset val="238"/>
      </rPr>
      <t xml:space="preserve">185 </t>
    </r>
    <r>
      <rPr>
        <sz val="10"/>
        <rFont val="Arial"/>
        <family val="2"/>
        <charset val="238"/>
      </rPr>
      <t>vyživovacej povinnosti medzi manželmi za trvania manželstva a vyživovacej povinnosti</t>
    </r>
    <r>
      <rPr>
        <b/>
        <sz val="10"/>
        <rFont val="Arial"/>
        <family val="2"/>
        <charset val="238"/>
      </rPr>
      <t xml:space="preserve"> </t>
    </r>
    <r>
      <rPr>
        <sz val="10"/>
        <rFont val="Arial"/>
        <family val="2"/>
        <charset val="238"/>
      </rPr>
      <t>rodičov voči plnoletým deťom 862 sporov.</t>
    </r>
  </si>
  <si>
    <r>
      <t xml:space="preserve">Najmenej vybavených vecí sa týkalo práva duševného vlastníctva – </t>
    </r>
    <r>
      <rPr>
        <b/>
        <sz val="10"/>
        <rFont val="Arial"/>
        <family val="2"/>
        <charset val="238"/>
      </rPr>
      <t>138</t>
    </r>
    <r>
      <rPr>
        <sz val="10"/>
        <rFont val="Arial"/>
        <family val="2"/>
        <charset val="238"/>
      </rPr>
      <t xml:space="preserve"> vecí, ktoré sa týkali </t>
    </r>
    <r>
      <rPr>
        <b/>
        <sz val="10"/>
        <rFont val="Arial"/>
        <family val="2"/>
        <charset val="238"/>
      </rPr>
      <t>155</t>
    </r>
    <r>
      <rPr>
        <sz val="10"/>
        <rFont val="Arial"/>
        <family val="2"/>
        <charset val="238"/>
      </rPr>
      <t xml:space="preserve"> sporov.</t>
    </r>
  </si>
  <si>
    <r>
      <t xml:space="preserve">Najdlhšie boli vybavované občianskoprávne veci na súdoch v obvode Krajského súdu v Trnave – </t>
    </r>
    <r>
      <rPr>
        <b/>
        <sz val="10"/>
        <rFont val="Arial"/>
        <family val="2"/>
        <charset val="238"/>
      </rPr>
      <t xml:space="preserve">23,96 </t>
    </r>
    <r>
      <rPr>
        <sz val="10"/>
        <rFont val="Arial"/>
        <family val="2"/>
        <charset val="238"/>
      </rPr>
      <t>mesiaca, na súdoch v obvode Krajského súdu v Bratislave –</t>
    </r>
    <r>
      <rPr>
        <b/>
        <sz val="10"/>
        <rFont val="Arial"/>
        <family val="2"/>
        <charset val="238"/>
      </rPr>
      <t xml:space="preserve"> 22,19 </t>
    </r>
    <r>
      <rPr>
        <sz val="10"/>
        <rFont val="Arial"/>
        <family val="2"/>
        <charset val="238"/>
      </rPr>
      <t>mesiaca a na súdoch v obvode Krajského súdu v Košiciach –</t>
    </r>
    <r>
      <rPr>
        <b/>
        <sz val="10"/>
        <rFont val="Arial"/>
        <family val="2"/>
        <charset val="238"/>
      </rPr>
      <t xml:space="preserve"> 19,95 </t>
    </r>
    <r>
      <rPr>
        <sz val="10"/>
        <rFont val="Arial"/>
        <family val="2"/>
        <charset val="238"/>
      </rPr>
      <t>mesiaca. Najrýchlejšie sa vybavovali občianskoprávne veci na súdoch v obvode Krajského súdu v Banskej Bystrici –</t>
    </r>
    <r>
      <rPr>
        <b/>
        <sz val="10"/>
        <rFont val="Arial"/>
        <family val="2"/>
        <charset val="238"/>
      </rPr>
      <t xml:space="preserve"> 12,82 </t>
    </r>
    <r>
      <rPr>
        <sz val="10"/>
        <rFont val="Arial"/>
        <family val="2"/>
        <charset val="238"/>
      </rPr>
      <t xml:space="preserve">mesiaca a na súdoch v obvode Krajského súdu v Nitre - </t>
    </r>
    <r>
      <rPr>
        <b/>
        <sz val="10"/>
        <rFont val="Arial"/>
        <family val="2"/>
        <charset val="238"/>
      </rPr>
      <t>15,7</t>
    </r>
    <r>
      <rPr>
        <sz val="10"/>
        <rFont val="Arial"/>
        <family val="2"/>
        <charset val="238"/>
      </rPr>
      <t xml:space="preserve"> mesiaca.</t>
    </r>
  </si>
  <si>
    <r>
      <t>V roku 2021 krajské súdy v Slovenskej republike vybavili</t>
    </r>
    <r>
      <rPr>
        <b/>
        <sz val="10"/>
        <rFont val="Arial"/>
        <family val="2"/>
        <charset val="238"/>
      </rPr>
      <t xml:space="preserve"> 21 489</t>
    </r>
    <r>
      <rPr>
        <sz val="10"/>
        <rFont val="Arial"/>
        <family val="2"/>
        <charset val="238"/>
      </rPr>
      <t xml:space="preserve"> odvolaní proti rozhodnutiam okresných súdov v občianskoprávnych veciach (bez obchodných vecí). Z toho počtu bolo  </t>
    </r>
    <r>
      <rPr>
        <b/>
        <sz val="10"/>
        <rFont val="Arial"/>
        <family val="2"/>
        <charset val="238"/>
      </rPr>
      <t xml:space="preserve">11 993 </t>
    </r>
    <r>
      <rPr>
        <sz val="10"/>
        <rFont val="Arial"/>
        <family val="2"/>
        <charset val="238"/>
      </rPr>
      <t>(55,81 %) prvostupňových rozhodnutí potvrdených,</t>
    </r>
    <r>
      <rPr>
        <b/>
        <sz val="10"/>
        <rFont val="Arial"/>
        <family val="2"/>
        <charset val="238"/>
      </rPr>
      <t xml:space="preserve"> 1 753</t>
    </r>
    <r>
      <rPr>
        <sz val="10"/>
        <rFont val="Arial"/>
        <family val="2"/>
        <charset val="238"/>
      </rPr>
      <t xml:space="preserve"> (8,16 %) prvostupňových rozhodnutí zmenených, </t>
    </r>
    <r>
      <rPr>
        <b/>
        <sz val="10"/>
        <rFont val="Arial"/>
        <family val="2"/>
        <charset val="238"/>
      </rPr>
      <t xml:space="preserve">3 267 </t>
    </r>
    <r>
      <rPr>
        <sz val="10"/>
        <rFont val="Arial"/>
        <family val="2"/>
        <charset val="238"/>
      </rPr>
      <t xml:space="preserve">(15,20 %) prvostupňových rozhodnutí zrušených a vrátených na ďalšie konanie a rozhodnutie a </t>
    </r>
    <r>
      <rPr>
        <b/>
        <sz val="10"/>
        <rFont val="Arial"/>
        <family val="2"/>
        <charset val="238"/>
      </rPr>
      <t xml:space="preserve">4 476 </t>
    </r>
    <r>
      <rPr>
        <sz val="10"/>
        <rFont val="Arial"/>
        <family val="2"/>
        <charset val="238"/>
      </rPr>
      <t xml:space="preserve">(20,83 %) vybavili odvolacie súdy inak. Najviac potvrdených rozhodnutí mali okresné súdy v obvode </t>
    </r>
    <r>
      <rPr>
        <b/>
        <sz val="10"/>
        <rFont val="Arial"/>
        <family val="2"/>
        <charset val="238"/>
      </rPr>
      <t>Krajského súdu v Trenčíne - 68,53 %</t>
    </r>
    <r>
      <rPr>
        <sz val="10"/>
        <rFont val="Arial"/>
        <family val="2"/>
        <charset val="238"/>
      </rPr>
      <t xml:space="preserve">, najviac zrušených a vrátených rozhodnutí zaznamenali okresné súdy v obvode </t>
    </r>
    <r>
      <rPr>
        <b/>
        <sz val="10"/>
        <rFont val="Arial"/>
        <family val="2"/>
        <charset val="238"/>
      </rPr>
      <t xml:space="preserve">Krajského súdu v Nitre </t>
    </r>
    <r>
      <rPr>
        <sz val="10"/>
        <rFont val="Arial"/>
        <family val="2"/>
        <charset val="238"/>
      </rPr>
      <t xml:space="preserve">– </t>
    </r>
    <r>
      <rPr>
        <b/>
        <sz val="10"/>
        <rFont val="Arial"/>
        <family val="2"/>
        <charset val="238"/>
      </rPr>
      <t>17,40 %.</t>
    </r>
  </si>
  <si>
    <r>
      <t>V roku 2021 krajské súdy v Slovenskej republike vybavili</t>
    </r>
    <r>
      <rPr>
        <b/>
        <sz val="10"/>
        <rFont val="Arial"/>
        <family val="2"/>
        <charset val="238"/>
      </rPr>
      <t xml:space="preserve"> 2 778</t>
    </r>
    <r>
      <rPr>
        <sz val="10"/>
        <rFont val="Arial"/>
        <family val="2"/>
        <charset val="238"/>
      </rPr>
      <t xml:space="preserve"> odvolaní proti rozhodnutiam okresných súdov v obchodných veciach. Z toho počtu bolo</t>
    </r>
    <r>
      <rPr>
        <b/>
        <sz val="10"/>
        <rFont val="Arial"/>
        <family val="2"/>
        <charset val="238"/>
      </rPr>
      <t xml:space="preserve"> 1 506</t>
    </r>
    <r>
      <rPr>
        <sz val="10"/>
        <rFont val="Arial"/>
        <family val="2"/>
        <charset val="238"/>
      </rPr>
      <t xml:space="preserve"> (54,21 %) prvostupňových rozhodnutí potvrdených, </t>
    </r>
    <r>
      <rPr>
        <b/>
        <sz val="10"/>
        <rFont val="Arial"/>
        <family val="2"/>
        <charset val="238"/>
      </rPr>
      <t>196</t>
    </r>
    <r>
      <rPr>
        <sz val="10"/>
        <rFont val="Arial"/>
        <family val="2"/>
        <charset val="238"/>
      </rPr>
      <t xml:space="preserve"> (7,06 %) prvostupňových rozhodnutí zmenených, </t>
    </r>
    <r>
      <rPr>
        <b/>
        <sz val="10"/>
        <rFont val="Arial"/>
        <family val="2"/>
        <charset val="238"/>
      </rPr>
      <t>444</t>
    </r>
    <r>
      <rPr>
        <sz val="10"/>
        <rFont val="Arial"/>
        <family val="2"/>
        <charset val="238"/>
      </rPr>
      <t xml:space="preserve"> (15,98 %) prvostupňových rozhodnutí zrušených a vrátených na ďalšie konanie a rozhodnutie </t>
    </r>
    <r>
      <rPr>
        <b/>
        <sz val="10"/>
        <rFont val="Arial"/>
        <family val="2"/>
        <charset val="238"/>
      </rPr>
      <t xml:space="preserve">632 </t>
    </r>
    <r>
      <rPr>
        <sz val="10"/>
        <rFont val="Arial"/>
        <family val="2"/>
        <charset val="238"/>
      </rPr>
      <t xml:space="preserve">(22,75 %) vybavili súdy inak. Najviac potvrdených rozhodnutí mali okresné súdy v obvode </t>
    </r>
    <r>
      <rPr>
        <b/>
        <sz val="10"/>
        <rFont val="Arial"/>
        <family val="2"/>
        <charset val="238"/>
      </rPr>
      <t>Krajského súdu v Trenčíne - 64,47 %</t>
    </r>
    <r>
      <rPr>
        <sz val="10"/>
        <rFont val="Arial"/>
        <family val="2"/>
        <charset val="238"/>
      </rPr>
      <t xml:space="preserve">, najviac zrušených a vrátených rozhodnutí zaznamenali okresné súdy v obvode </t>
    </r>
    <r>
      <rPr>
        <b/>
        <sz val="10"/>
        <rFont val="Arial"/>
        <family val="2"/>
        <charset val="238"/>
      </rPr>
      <t>Krajského súdu v Nitra - 29,22 %.</t>
    </r>
  </si>
  <si>
    <r>
      <t xml:space="preserve">Z prehľadu o rýchlosti konania v občianskoprávnych veciach na okresných súdoch v roku 2021 vyplýva, že priemerná dĺžka právoplatného vybavenia týchto vecí je </t>
    </r>
    <r>
      <rPr>
        <b/>
        <sz val="10"/>
        <rFont val="Arial"/>
        <family val="2"/>
        <charset val="238"/>
      </rPr>
      <t xml:space="preserve">19,28 mesiaca. </t>
    </r>
    <r>
      <rPr>
        <sz val="10"/>
        <rFont val="Arial"/>
        <family val="2"/>
        <charset val="238"/>
      </rPr>
      <t xml:space="preserve">Najdlhšie trvalo priemerné vybavenie jednej veci od jej nápadu do právoplatného skončenia vo veciach týkajúcich sa pracovného práva - </t>
    </r>
    <r>
      <rPr>
        <b/>
        <sz val="10"/>
        <rFont val="Arial"/>
        <family val="2"/>
        <charset val="238"/>
      </rPr>
      <t xml:space="preserve">42,38 </t>
    </r>
    <r>
      <rPr>
        <sz val="10"/>
        <rFont val="Arial"/>
        <family val="2"/>
        <charset val="238"/>
      </rPr>
      <t>mesiaca, vo veciach zodpovednosti za škodu -</t>
    </r>
    <r>
      <rPr>
        <b/>
        <sz val="10"/>
        <rFont val="Arial"/>
        <family val="2"/>
        <charset val="238"/>
      </rPr>
      <t xml:space="preserve"> 41,41</t>
    </r>
    <r>
      <rPr>
        <sz val="10"/>
        <rFont val="Arial"/>
        <family val="2"/>
        <charset val="238"/>
      </rPr>
      <t xml:space="preserve"> mesiaca a vo veciach vecného práva  –</t>
    </r>
    <r>
      <rPr>
        <b/>
        <sz val="10"/>
        <rFont val="Arial"/>
        <family val="2"/>
        <charset val="238"/>
      </rPr>
      <t xml:space="preserve"> 32,95 </t>
    </r>
    <r>
      <rPr>
        <sz val="10"/>
        <rFont val="Arial"/>
        <family val="2"/>
        <charset val="238"/>
      </rPr>
      <t>mesiaca.</t>
    </r>
  </si>
  <si>
    <r>
      <t>Po nárokoch občianskoprávnej povahy druhou najpočetnejšou skupinou boli veci obchodného práva. V roku 2021 bolo vybavených</t>
    </r>
    <r>
      <rPr>
        <b/>
        <sz val="10"/>
        <rFont val="Arial"/>
        <family val="2"/>
        <charset val="238"/>
      </rPr>
      <t xml:space="preserve"> 6 806 vecí s 7 434 spormi. </t>
    </r>
    <r>
      <rPr>
        <sz val="10"/>
        <rFont val="Arial"/>
        <family val="2"/>
        <charset val="238"/>
      </rPr>
      <t xml:space="preserve">V tejto skupine najpočetnejšie boli tzv. všeobecné vonkajšie spory, vybavených bolo </t>
    </r>
    <r>
      <rPr>
        <b/>
        <sz val="10"/>
        <rFont val="Arial"/>
        <family val="2"/>
        <charset val="238"/>
      </rPr>
      <t>3 645  sporov</t>
    </r>
    <r>
      <rPr>
        <sz val="10"/>
        <rFont val="Arial"/>
        <family val="2"/>
        <charset val="238"/>
      </rPr>
      <t>, zodpovednostných vonkajších sporov bolo</t>
    </r>
    <r>
      <rPr>
        <b/>
        <sz val="10"/>
        <rFont val="Arial"/>
        <family val="2"/>
        <charset val="238"/>
      </rPr>
      <t xml:space="preserve"> 536 </t>
    </r>
    <r>
      <rPr>
        <sz val="10"/>
        <rFont val="Arial"/>
        <family val="2"/>
        <charset val="238"/>
      </rPr>
      <t>a </t>
    </r>
    <r>
      <rPr>
        <b/>
        <sz val="10"/>
        <rFont val="Arial"/>
        <family val="2"/>
        <charset val="238"/>
      </rPr>
      <t xml:space="preserve">2 988 </t>
    </r>
    <r>
      <rPr>
        <sz val="10"/>
        <rFont val="Arial"/>
        <family val="2"/>
        <charset val="238"/>
      </rPr>
      <t>konštitučných rozhodnutí súdu.</t>
    </r>
  </si>
  <si>
    <r>
      <t>V tejto veľkej skupine najpočetnejšiu podskupinu tvoria nároky vecného práva  s počtom 3 294</t>
    </r>
    <r>
      <rPr>
        <b/>
        <sz val="10"/>
        <rFont val="Arial"/>
        <family val="2"/>
        <charset val="238"/>
      </rPr>
      <t xml:space="preserve"> </t>
    </r>
    <r>
      <rPr>
        <sz val="10"/>
        <rFont val="Arial"/>
        <family val="2"/>
        <charset val="238"/>
      </rPr>
      <t xml:space="preserve">vecí s </t>
    </r>
    <r>
      <rPr>
        <b/>
        <sz val="10"/>
        <rFont val="Arial"/>
        <family val="2"/>
        <charset val="238"/>
      </rPr>
      <t xml:space="preserve">21 805 </t>
    </r>
    <r>
      <rPr>
        <sz val="10"/>
        <rFont val="Arial"/>
        <family val="2"/>
        <charset val="238"/>
      </rPr>
      <t xml:space="preserve">spormi. Z nich </t>
    </r>
    <r>
      <rPr>
        <b/>
        <sz val="10"/>
        <rFont val="Arial"/>
        <family val="2"/>
        <charset val="238"/>
      </rPr>
      <t>13 690 s</t>
    </r>
    <r>
      <rPr>
        <sz val="10"/>
        <rFont val="Arial"/>
        <family val="2"/>
        <charset val="238"/>
      </rPr>
      <t>porov sa týkalo určenia vlastníctva a</t>
    </r>
    <r>
      <rPr>
        <b/>
        <sz val="10"/>
        <rFont val="Arial"/>
        <family val="2"/>
        <charset val="238"/>
      </rPr>
      <t xml:space="preserve"> 1 211</t>
    </r>
    <r>
      <rPr>
        <sz val="10"/>
        <rFont val="Arial"/>
        <family val="2"/>
        <charset val="238"/>
      </rPr>
      <t xml:space="preserve"> bezpodielového spoluvlastníctva manželov. Druhú najpočetnejšiu podskupinu tvoria spory zodpovednosti za škodu - </t>
    </r>
    <r>
      <rPr>
        <b/>
        <sz val="10"/>
        <rFont val="Arial"/>
        <family val="2"/>
        <charset val="238"/>
      </rPr>
      <t>1 242  vecí s 1 765 spormi.</t>
    </r>
    <r>
      <rPr>
        <sz val="10"/>
        <rFont val="Arial"/>
        <family val="2"/>
        <charset val="238"/>
      </rPr>
      <t xml:space="preserve">  Tretiu najpočetnejšiu podskupinu tvoria spory z užívania bytov a iných obytných miestností  - </t>
    </r>
    <r>
      <rPr>
        <b/>
        <sz val="10"/>
        <rFont val="Arial"/>
        <family val="2"/>
        <charset val="238"/>
      </rPr>
      <t>985</t>
    </r>
    <r>
      <rPr>
        <sz val="10"/>
        <rFont val="Arial"/>
        <family val="2"/>
        <charset val="238"/>
      </rPr>
      <t xml:space="preserve"> vecí s</t>
    </r>
    <r>
      <rPr>
        <b/>
        <sz val="10"/>
        <rFont val="Arial"/>
        <family val="2"/>
        <charset val="238"/>
      </rPr>
      <t> 2 131</t>
    </r>
    <r>
      <rPr>
        <sz val="10"/>
        <rFont val="Arial"/>
        <family val="2"/>
        <charset val="238"/>
      </rPr>
      <t xml:space="preserve"> spormi.</t>
    </r>
  </si>
  <si>
    <r>
      <t xml:space="preserve">V roku 2021 súdy v Slovenskej republike vybavili </t>
    </r>
    <r>
      <rPr>
        <b/>
        <sz val="10"/>
        <rFont val="Arial"/>
        <family val="2"/>
        <charset val="238"/>
      </rPr>
      <t>51 416</t>
    </r>
    <r>
      <rPr>
        <sz val="10"/>
        <rFont val="Arial"/>
        <family val="2"/>
        <charset val="238"/>
      </rPr>
      <t xml:space="preserve"> občianskoprávnych vecí so </t>
    </r>
    <r>
      <rPr>
        <b/>
        <sz val="10"/>
        <rFont val="Arial"/>
        <family val="2"/>
        <charset val="238"/>
      </rPr>
      <t>77 556 spormi (vrátane obchodných vecí)</t>
    </r>
    <r>
      <rPr>
        <sz val="10"/>
        <rFont val="Arial"/>
        <family val="2"/>
        <charset val="238"/>
      </rPr>
      <t>, čo je o </t>
    </r>
    <r>
      <rPr>
        <b/>
        <sz val="10"/>
        <rFont val="Arial"/>
        <family val="2"/>
        <charset val="238"/>
      </rPr>
      <t xml:space="preserve">548 </t>
    </r>
    <r>
      <rPr>
        <sz val="10"/>
        <rFont val="Arial"/>
        <family val="2"/>
        <charset val="238"/>
      </rPr>
      <t xml:space="preserve">vecí viac ako v roku 2020.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</si>
</sst>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S_k_-;\-* #,##0.00\ _S_k_-;_-* &quot;-&quot;??\ _S_k_-;_-@_-"/>
    <numFmt numFmtId="165" formatCode="_-* #,##0\ _S_k_-;\-* #,##0\ _S_k_-;_-* &quot;-&quot;??\ _S_k_-;_-@_-"/>
  </numFmts>
  <fonts count="31">
    <font>
      <sz val="10"/>
      <name val="Arial"/>
      <charset val="238"/>
    </font>
    <font>
      <sz val="10"/>
      <color indexed="8"/>
      <name val="Calibri"/>
      <family val="2"/>
      <charset val="238"/>
    </font>
    <font>
      <sz val="10"/>
      <name val="Arial"/>
      <family val="2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z val="8"/>
      <name val="Arial"/>
      <family val="2"/>
      <charset val="238"/>
    </font>
    <font>
      <sz val="10"/>
      <color indexed="63"/>
      <name val="Times New Roman"/>
      <family val="1"/>
      <charset val="238"/>
    </font>
    <font>
      <b/>
      <sz val="10"/>
      <color indexed="63"/>
      <name val="Times New Roman"/>
      <family val="1"/>
      <charset val="238"/>
    </font>
    <font>
      <sz val="10"/>
      <name val="CG Times"/>
      <family val="1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i/>
      <sz val="9"/>
      <name val="Arial"/>
      <family val="2"/>
      <charset val="238"/>
    </font>
    <font>
      <sz val="10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sz val="10"/>
      <color rgb="FFFF0000"/>
      <name val="Arial"/>
      <family val="2"/>
      <charset val="238"/>
    </font>
    <font>
      <b/>
      <sz val="11"/>
      <color theme="0"/>
      <name val="Arial"/>
      <family val="2"/>
      <charset val="238"/>
    </font>
    <font>
      <b/>
      <sz val="10"/>
      <color theme="0"/>
      <name val="Arial"/>
      <family val="2"/>
      <charset val="238"/>
    </font>
    <font>
      <sz val="10"/>
      <color theme="0"/>
      <name val="Arial"/>
      <family val="2"/>
      <charset val="238"/>
    </font>
    <font>
      <sz val="10"/>
      <color theme="0"/>
      <name val="Times New Roman"/>
      <family val="1"/>
      <charset val="238"/>
    </font>
    <font>
      <sz val="10"/>
      <color rgb="FFFF0000"/>
      <name val="Calibri"/>
      <family val="2"/>
      <charset val="238"/>
      <scheme val="minor"/>
    </font>
    <font>
      <sz val="9"/>
      <color rgb="FF333333"/>
      <name val="Arial"/>
      <family val="2"/>
      <charset val="238"/>
    </font>
    <font>
      <b/>
      <sz val="9"/>
      <color theme="0"/>
      <name val="Arial"/>
      <family val="2"/>
      <charset val="238"/>
    </font>
    <font>
      <sz val="10"/>
      <color rgb="FF000000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28"/>
      <color rgb="FF0B64A0"/>
      <name val="Arial"/>
      <family val="2"/>
      <charset val="238"/>
    </font>
    <font>
      <sz val="10"/>
      <name val="Calibri"/>
      <family val="2"/>
      <charset val="238"/>
      <scheme val="minor"/>
    </font>
    <font>
      <sz val="7"/>
      <name val="Times New Roman"/>
      <family val="1"/>
      <charset val="238"/>
    </font>
    <font>
      <b/>
      <i/>
      <sz val="10"/>
      <name val="Arial"/>
      <family val="2"/>
      <charset val="238"/>
    </font>
    <font>
      <i/>
      <sz val="10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B64A0"/>
        <bgColor indexed="64"/>
      </patternFill>
    </fill>
    <fill>
      <patternFill patternType="solid">
        <fgColor rgb="FF00C7E1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rgb="FF00C7E1"/>
        <bgColor rgb="FFFFFFFF"/>
      </patternFill>
    </fill>
    <fill>
      <patternFill patternType="solid">
        <fgColor rgb="FF0B64A0"/>
        <bgColor rgb="FFFFFFFF"/>
      </patternFill>
    </fill>
  </fills>
  <borders count="14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 style="thin">
        <color rgb="FFDDDDDD"/>
      </left>
      <right/>
      <top/>
      <bottom style="thin">
        <color rgb="FFDDDDDD"/>
      </bottom>
      <diagonal/>
    </border>
    <border>
      <left/>
      <right/>
      <top/>
      <bottom style="thin">
        <color rgb="FFDDDDDD"/>
      </bottom>
      <diagonal/>
    </border>
    <border>
      <left style="thin">
        <color rgb="FFDDDDDD"/>
      </left>
      <right style="thin">
        <color rgb="FFDDDDDD"/>
      </right>
      <top style="thin">
        <color rgb="FFCAC9D9"/>
      </top>
      <bottom style="thin">
        <color rgb="FFDDDDDD"/>
      </bottom>
      <diagonal/>
    </border>
    <border>
      <left style="thin">
        <color rgb="FFDDDDDD"/>
      </left>
      <right style="thin">
        <color rgb="FFDDDDDD"/>
      </right>
      <top/>
      <bottom/>
      <diagonal/>
    </border>
    <border>
      <left style="thin">
        <color rgb="FFDDDDDD"/>
      </left>
      <right/>
      <top style="thin">
        <color rgb="FFDDDDDD"/>
      </top>
      <bottom/>
      <diagonal/>
    </border>
    <border>
      <left/>
      <right/>
      <top style="thin">
        <color rgb="FFDDDDDD"/>
      </top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/>
      <diagonal/>
    </border>
    <border>
      <left style="thin">
        <color rgb="FFDDDDDD"/>
      </left>
      <right style="thin">
        <color rgb="FFDDDDDD"/>
      </right>
      <top/>
      <bottom style="thin">
        <color rgb="FFDDDDDD"/>
      </bottom>
      <diagonal/>
    </border>
    <border>
      <left style="thin">
        <color rgb="FFDDDDDD"/>
      </left>
      <right/>
      <top/>
      <bottom/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2">
    <xf numFmtId="0" fontId="0" fillId="0" borderId="0"/>
    <xf numFmtId="164" fontId="2" fillId="0" borderId="0" applyFont="0" applyFill="0" applyBorder="0" applyAlignment="0" applyProtection="0"/>
    <xf numFmtId="0" fontId="9" fillId="0" borderId="0"/>
    <xf numFmtId="0" fontId="2" fillId="0" borderId="0"/>
    <xf numFmtId="0" fontId="2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4" fillId="0" borderId="0"/>
    <xf numFmtId="9" fontId="13" fillId="0" borderId="0" applyFont="0" applyFill="0" applyBorder="0" applyAlignment="0" applyProtection="0"/>
    <xf numFmtId="0" fontId="24" fillId="0" borderId="0"/>
  </cellStyleXfs>
  <cellXfs count="116">
    <xf numFmtId="0" fontId="0" fillId="0" borderId="0" xfId="0"/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3" fontId="6" fillId="0" borderId="0" xfId="0" applyNumberFormat="1" applyFont="1" applyAlignment="1">
      <alignment horizontal="center" vertical="center" wrapText="1"/>
    </xf>
    <xf numFmtId="3" fontId="3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3" fontId="7" fillId="0" borderId="0" xfId="0" applyNumberFormat="1" applyFont="1" applyAlignment="1">
      <alignment horizontal="center" vertical="center" wrapText="1"/>
    </xf>
    <xf numFmtId="3" fontId="4" fillId="0" borderId="0" xfId="0" applyNumberFormat="1" applyFont="1" applyAlignment="1">
      <alignment horizontal="center" vertical="center" wrapText="1"/>
    </xf>
    <xf numFmtId="49" fontId="3" fillId="0" borderId="0" xfId="0" applyNumberFormat="1" applyFont="1" applyAlignment="1">
      <alignment wrapText="1"/>
    </xf>
    <xf numFmtId="49" fontId="3" fillId="0" borderId="0" xfId="0" applyNumberFormat="1" applyFont="1"/>
    <xf numFmtId="0" fontId="4" fillId="0" borderId="0" xfId="0" applyFont="1" applyAlignment="1">
      <alignment wrapText="1"/>
    </xf>
    <xf numFmtId="0" fontId="8" fillId="0" borderId="0" xfId="0" applyFont="1" applyAlignment="1">
      <alignment wrapText="1"/>
    </xf>
    <xf numFmtId="0" fontId="3" fillId="0" borderId="0" xfId="0" applyFont="1" applyAlignment="1">
      <alignment wrapText="1"/>
    </xf>
    <xf numFmtId="0" fontId="0" fillId="0" borderId="0" xfId="0" applyAlignment="1">
      <alignment horizontal="center" vertical="center"/>
    </xf>
    <xf numFmtId="0" fontId="4" fillId="0" borderId="0" xfId="0" applyFont="1"/>
    <xf numFmtId="0" fontId="10" fillId="0" borderId="0" xfId="0" applyFont="1" applyAlignment="1">
      <alignment vertical="center" wrapText="1"/>
    </xf>
    <xf numFmtId="3" fontId="0" fillId="0" borderId="0" xfId="0" applyNumberFormat="1"/>
    <xf numFmtId="0" fontId="0" fillId="0" borderId="0" xfId="0" applyAlignment="1">
      <alignment vertical="center"/>
    </xf>
    <xf numFmtId="0" fontId="0" fillId="0" borderId="0" xfId="0" applyAlignment="1">
      <alignment horizontal="center" vertical="center" wrapText="1"/>
    </xf>
    <xf numFmtId="49" fontId="11" fillId="0" borderId="0" xfId="0" applyNumberFormat="1" applyFont="1" applyAlignment="1">
      <alignment vertical="center" wrapText="1"/>
    </xf>
    <xf numFmtId="3" fontId="2" fillId="0" borderId="0" xfId="0" applyNumberFormat="1" applyFont="1"/>
    <xf numFmtId="3" fontId="4" fillId="0" borderId="0" xfId="0" applyNumberFormat="1" applyFont="1" applyAlignment="1">
      <alignment vertical="center"/>
    </xf>
    <xf numFmtId="3" fontId="10" fillId="0" borderId="0" xfId="0" applyNumberFormat="1" applyFont="1"/>
    <xf numFmtId="0" fontId="4" fillId="0" borderId="0" xfId="3" applyFont="1" applyAlignment="1">
      <alignment vertical="center"/>
    </xf>
    <xf numFmtId="0" fontId="2" fillId="0" borderId="0" xfId="3"/>
    <xf numFmtId="0" fontId="10" fillId="0" borderId="0" xfId="3" applyFont="1" applyAlignment="1">
      <alignment horizontal="center" vertical="center" wrapText="1"/>
    </xf>
    <xf numFmtId="3" fontId="10" fillId="0" borderId="0" xfId="3" applyNumberFormat="1" applyFont="1" applyAlignment="1">
      <alignment horizontal="right" vertical="center" wrapText="1" indent="2"/>
    </xf>
    <xf numFmtId="3" fontId="10" fillId="0" borderId="0" xfId="3" applyNumberFormat="1" applyFont="1" applyAlignment="1">
      <alignment horizontal="right" vertical="center" wrapText="1" indent="1"/>
    </xf>
    <xf numFmtId="2" fontId="10" fillId="0" borderId="0" xfId="3" applyNumberFormat="1" applyFont="1" applyAlignment="1">
      <alignment horizontal="center" vertical="center" wrapText="1"/>
    </xf>
    <xf numFmtId="0" fontId="11" fillId="0" borderId="0" xfId="3" applyFont="1"/>
    <xf numFmtId="3" fontId="2" fillId="0" borderId="0" xfId="3" applyNumberFormat="1"/>
    <xf numFmtId="0" fontId="3" fillId="0" borderId="0" xfId="3" applyFont="1" applyAlignment="1">
      <alignment vertical="center"/>
    </xf>
    <xf numFmtId="2" fontId="2" fillId="0" borderId="0" xfId="3" applyNumberFormat="1"/>
    <xf numFmtId="3" fontId="3" fillId="0" borderId="0" xfId="0" applyNumberFormat="1" applyFont="1" applyAlignment="1">
      <alignment wrapText="1"/>
    </xf>
    <xf numFmtId="4" fontId="0" fillId="0" borderId="0" xfId="0" applyNumberFormat="1"/>
    <xf numFmtId="3" fontId="0" fillId="0" borderId="0" xfId="0" applyNumberFormat="1" applyAlignment="1">
      <alignment horizontal="center"/>
    </xf>
    <xf numFmtId="0" fontId="16" fillId="0" borderId="0" xfId="7" applyFont="1" applyAlignment="1">
      <alignment horizontal="justify" vertical="center" wrapText="1"/>
    </xf>
    <xf numFmtId="9" fontId="2" fillId="0" borderId="0" xfId="3" applyNumberFormat="1"/>
    <xf numFmtId="0" fontId="19" fillId="3" borderId="1" xfId="0" applyFont="1" applyFill="1" applyBorder="1" applyAlignment="1">
      <alignment horizontal="left" vertical="center" wrapText="1" indent="1"/>
    </xf>
    <xf numFmtId="3" fontId="2" fillId="2" borderId="1" xfId="0" applyNumberFormat="1" applyFont="1" applyFill="1" applyBorder="1" applyAlignment="1">
      <alignment horizontal="center" vertical="center"/>
    </xf>
    <xf numFmtId="3" fontId="10" fillId="4" borderId="1" xfId="0" applyNumberFormat="1" applyFont="1" applyFill="1" applyBorder="1" applyAlignment="1">
      <alignment horizontal="center" vertical="center"/>
    </xf>
    <xf numFmtId="3" fontId="10" fillId="4" borderId="1" xfId="0" applyNumberFormat="1" applyFont="1" applyFill="1" applyBorder="1" applyAlignment="1">
      <alignment horizontal="center" vertical="center" wrapText="1"/>
    </xf>
    <xf numFmtId="0" fontId="19" fillId="3" borderId="1" xfId="0" applyFont="1" applyFill="1" applyBorder="1" applyAlignment="1">
      <alignment horizontal="left" vertical="center" wrapText="1" indent="4"/>
    </xf>
    <xf numFmtId="0" fontId="18" fillId="3" borderId="1" xfId="0" applyFont="1" applyFill="1" applyBorder="1" applyAlignment="1">
      <alignment horizontal="center" vertical="center" wrapText="1"/>
    </xf>
    <xf numFmtId="0" fontId="19" fillId="3" borderId="1" xfId="0" applyFont="1" applyFill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right" vertical="center" wrapText="1" indent="1"/>
    </xf>
    <xf numFmtId="3" fontId="2" fillId="2" borderId="1" xfId="0" applyNumberFormat="1" applyFont="1" applyFill="1" applyBorder="1" applyAlignment="1">
      <alignment horizontal="center" vertical="center" wrapText="1"/>
    </xf>
    <xf numFmtId="0" fontId="18" fillId="3" borderId="1" xfId="0" applyFont="1" applyFill="1" applyBorder="1" applyAlignment="1">
      <alignment vertical="center" wrapText="1"/>
    </xf>
    <xf numFmtId="0" fontId="10" fillId="4" borderId="1" xfId="0" applyFont="1" applyFill="1" applyBorder="1" applyAlignment="1">
      <alignment horizontal="center" vertical="center" wrapText="1"/>
    </xf>
    <xf numFmtId="3" fontId="10" fillId="4" borderId="1" xfId="0" applyNumberFormat="1" applyFont="1" applyFill="1" applyBorder="1" applyAlignment="1">
      <alignment horizontal="right" vertical="center" wrapText="1" indent="1"/>
    </xf>
    <xf numFmtId="3" fontId="10" fillId="4" borderId="1" xfId="0" applyNumberFormat="1" applyFont="1" applyFill="1" applyBorder="1" applyAlignment="1">
      <alignment horizontal="right" vertical="center" wrapText="1" indent="2"/>
    </xf>
    <xf numFmtId="3" fontId="10" fillId="4" borderId="1" xfId="0" applyNumberFormat="1" applyFont="1" applyFill="1" applyBorder="1" applyAlignment="1">
      <alignment horizontal="right" vertical="center" wrapText="1" indent="3"/>
    </xf>
    <xf numFmtId="3" fontId="10" fillId="4" borderId="1" xfId="0" applyNumberFormat="1" applyFont="1" applyFill="1" applyBorder="1" applyAlignment="1">
      <alignment horizontal="right" vertical="center" wrapText="1" indent="4"/>
    </xf>
    <xf numFmtId="0" fontId="19" fillId="3" borderId="1" xfId="3" applyFont="1" applyFill="1" applyBorder="1" applyAlignment="1">
      <alignment horizontal="center" vertical="center" wrapText="1"/>
    </xf>
    <xf numFmtId="0" fontId="18" fillId="3" borderId="1" xfId="3" applyFont="1" applyFill="1" applyBorder="1" applyAlignment="1">
      <alignment horizontal="center" vertical="center" wrapText="1"/>
    </xf>
    <xf numFmtId="3" fontId="2" fillId="0" borderId="1" xfId="3" applyNumberFormat="1" applyBorder="1" applyAlignment="1">
      <alignment horizontal="center" vertical="center" wrapText="1"/>
    </xf>
    <xf numFmtId="0" fontId="10" fillId="4" borderId="1" xfId="3" applyFont="1" applyFill="1" applyBorder="1" applyAlignment="1">
      <alignment horizontal="center" vertical="center" wrapText="1"/>
    </xf>
    <xf numFmtId="2" fontId="10" fillId="4" borderId="1" xfId="3" applyNumberFormat="1" applyFont="1" applyFill="1" applyBorder="1" applyAlignment="1">
      <alignment horizontal="center" vertical="center" wrapText="1"/>
    </xf>
    <xf numFmtId="4" fontId="10" fillId="4" borderId="1" xfId="0" applyNumberFormat="1" applyFont="1" applyFill="1" applyBorder="1" applyAlignment="1">
      <alignment horizontal="center" vertical="center" wrapText="1"/>
    </xf>
    <xf numFmtId="0" fontId="21" fillId="0" borderId="0" xfId="7" applyFont="1"/>
    <xf numFmtId="3" fontId="2" fillId="0" borderId="0" xfId="0" applyNumberFormat="1" applyFont="1" applyAlignment="1">
      <alignment horizontal="right" vertical="center" wrapText="1" indent="1"/>
    </xf>
    <xf numFmtId="4" fontId="3" fillId="0" borderId="0" xfId="0" applyNumberFormat="1" applyFont="1" applyAlignment="1">
      <alignment horizontal="center" vertical="center" wrapText="1"/>
    </xf>
    <xf numFmtId="165" fontId="2" fillId="0" borderId="7" xfId="1" applyNumberFormat="1" applyFont="1" applyFill="1" applyBorder="1" applyAlignment="1">
      <alignment horizontal="center" vertical="center" wrapText="1"/>
    </xf>
    <xf numFmtId="4" fontId="2" fillId="4" borderId="1" xfId="0" applyNumberFormat="1" applyFont="1" applyFill="1" applyBorder="1" applyAlignment="1">
      <alignment horizontal="center" vertical="center" wrapText="1"/>
    </xf>
    <xf numFmtId="0" fontId="23" fillId="3" borderId="1" xfId="0" applyFont="1" applyFill="1" applyBorder="1" applyAlignment="1">
      <alignment horizontal="center" vertical="center" wrapText="1"/>
    </xf>
    <xf numFmtId="4" fontId="11" fillId="6" borderId="6" xfId="0" applyNumberFormat="1" applyFont="1" applyFill="1" applyBorder="1" applyAlignment="1">
      <alignment horizontal="center" vertical="center"/>
    </xf>
    <xf numFmtId="0" fontId="22" fillId="5" borderId="0" xfId="11" applyFont="1" applyFill="1" applyAlignment="1">
      <alignment horizontal="left"/>
    </xf>
    <xf numFmtId="49" fontId="26" fillId="5" borderId="0" xfId="11" applyNumberFormat="1" applyFont="1" applyFill="1" applyAlignment="1">
      <alignment horizontal="center" vertical="center"/>
    </xf>
    <xf numFmtId="0" fontId="24" fillId="0" borderId="0" xfId="11"/>
    <xf numFmtId="2" fontId="10" fillId="4" borderId="1" xfId="10" applyNumberFormat="1" applyFont="1" applyFill="1" applyBorder="1" applyAlignment="1">
      <alignment horizontal="center" vertical="center" wrapText="1"/>
    </xf>
    <xf numFmtId="3" fontId="10" fillId="4" borderId="1" xfId="3" applyNumberFormat="1" applyFont="1" applyFill="1" applyBorder="1" applyAlignment="1">
      <alignment horizontal="center" vertical="center" wrapText="1"/>
    </xf>
    <xf numFmtId="0" fontId="25" fillId="7" borderId="0" xfId="11" applyFont="1" applyFill="1" applyAlignment="1">
      <alignment horizontal="left" vertical="center"/>
    </xf>
    <xf numFmtId="4" fontId="2" fillId="0" borderId="0" xfId="0" applyNumberFormat="1" applyFont="1"/>
    <xf numFmtId="3" fontId="2" fillId="0" borderId="1" xfId="0" applyNumberFormat="1" applyFont="1" applyBorder="1" applyAlignment="1">
      <alignment horizontal="center" vertical="center"/>
    </xf>
    <xf numFmtId="0" fontId="27" fillId="0" borderId="0" xfId="7" applyFont="1"/>
    <xf numFmtId="3" fontId="2" fillId="5" borderId="1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vertical="center"/>
    </xf>
    <xf numFmtId="3" fontId="21" fillId="0" borderId="0" xfId="7" applyNumberFormat="1" applyFont="1"/>
    <xf numFmtId="4" fontId="2" fillId="0" borderId="1" xfId="0" applyNumberFormat="1" applyFont="1" applyBorder="1" applyAlignment="1">
      <alignment horizontal="center" vertical="center" wrapText="1"/>
    </xf>
    <xf numFmtId="0" fontId="2" fillId="0" borderId="0" xfId="7" applyFont="1" applyAlignment="1">
      <alignment horizontal="justify" vertical="center" wrapText="1"/>
    </xf>
    <xf numFmtId="0" fontId="2" fillId="0" borderId="0" xfId="7" applyFont="1" applyAlignment="1">
      <alignment horizontal="left" vertical="center" wrapText="1" indent="3"/>
    </xf>
    <xf numFmtId="0" fontId="2" fillId="0" borderId="0" xfId="7" applyFont="1" applyAlignment="1">
      <alignment horizontal="left" vertical="center" wrapText="1" indent="5"/>
    </xf>
    <xf numFmtId="0" fontId="2" fillId="0" borderId="0" xfId="7" applyFont="1" applyAlignment="1">
      <alignment wrapText="1"/>
    </xf>
    <xf numFmtId="0" fontId="29" fillId="0" borderId="0" xfId="0" applyFont="1"/>
    <xf numFmtId="0" fontId="2" fillId="0" borderId="0" xfId="0" applyFont="1"/>
    <xf numFmtId="0" fontId="30" fillId="0" borderId="0" xfId="3" applyFont="1" applyAlignment="1">
      <alignment horizontal="justify" vertical="top" wrapText="1"/>
    </xf>
    <xf numFmtId="0" fontId="10" fillId="4" borderId="10" xfId="0" applyFont="1" applyFill="1" applyBorder="1" applyAlignment="1">
      <alignment horizontal="center" vertical="center" wrapText="1"/>
    </xf>
    <xf numFmtId="0" fontId="10" fillId="4" borderId="7" xfId="0" applyFont="1" applyFill="1" applyBorder="1" applyAlignment="1">
      <alignment horizontal="center" vertical="center" wrapText="1"/>
    </xf>
    <xf numFmtId="0" fontId="10" fillId="4" borderId="11" xfId="0" applyFont="1" applyFill="1" applyBorder="1" applyAlignment="1">
      <alignment horizontal="center" vertical="center" wrapText="1"/>
    </xf>
    <xf numFmtId="0" fontId="18" fillId="3" borderId="2" xfId="0" applyFont="1" applyFill="1" applyBorder="1" applyAlignment="1">
      <alignment horizontal="center" vertical="center" wrapText="1"/>
    </xf>
    <xf numFmtId="0" fontId="18" fillId="3" borderId="3" xfId="0" applyFont="1" applyFill="1" applyBorder="1" applyAlignment="1">
      <alignment horizontal="center" vertical="center" wrapText="1"/>
    </xf>
    <xf numFmtId="0" fontId="18" fillId="3" borderId="1" xfId="0" applyFont="1" applyFill="1" applyBorder="1" applyAlignment="1">
      <alignment horizontal="center" vertical="center" wrapText="1"/>
    </xf>
    <xf numFmtId="0" fontId="17" fillId="3" borderId="4" xfId="0" applyFont="1" applyFill="1" applyBorder="1" applyAlignment="1">
      <alignment horizontal="center" vertical="center"/>
    </xf>
    <xf numFmtId="0" fontId="17" fillId="3" borderId="5" xfId="0" applyFont="1" applyFill="1" applyBorder="1" applyAlignment="1">
      <alignment horizontal="center" vertical="center"/>
    </xf>
    <xf numFmtId="0" fontId="18" fillId="3" borderId="8" xfId="0" applyFont="1" applyFill="1" applyBorder="1" applyAlignment="1">
      <alignment horizontal="center" vertical="center" wrapText="1"/>
    </xf>
    <xf numFmtId="0" fontId="18" fillId="3" borderId="12" xfId="0" applyFont="1" applyFill="1" applyBorder="1" applyAlignment="1">
      <alignment horizontal="center" vertical="center" wrapText="1"/>
    </xf>
    <xf numFmtId="0" fontId="18" fillId="3" borderId="4" xfId="0" applyFont="1" applyFill="1" applyBorder="1" applyAlignment="1">
      <alignment horizontal="center" vertical="center" wrapText="1"/>
    </xf>
    <xf numFmtId="0" fontId="20" fillId="3" borderId="0" xfId="0" applyFont="1" applyFill="1" applyAlignment="1">
      <alignment horizontal="center" vertical="center" wrapText="1"/>
    </xf>
    <xf numFmtId="0" fontId="10" fillId="4" borderId="9" xfId="0" applyFont="1" applyFill="1" applyBorder="1" applyAlignment="1">
      <alignment horizontal="center" vertical="center" wrapText="1"/>
    </xf>
    <xf numFmtId="0" fontId="10" fillId="4" borderId="0" xfId="0" applyFont="1" applyFill="1" applyAlignment="1">
      <alignment horizontal="center" vertical="center" wrapText="1"/>
    </xf>
    <xf numFmtId="0" fontId="17" fillId="3" borderId="1" xfId="0" applyFont="1" applyFill="1" applyBorder="1" applyAlignment="1">
      <alignment horizontal="center" vertical="center"/>
    </xf>
    <xf numFmtId="0" fontId="18" fillId="3" borderId="13" xfId="0" applyFont="1" applyFill="1" applyBorder="1" applyAlignment="1">
      <alignment horizontal="center" vertical="center" wrapText="1"/>
    </xf>
    <xf numFmtId="0" fontId="19" fillId="3" borderId="1" xfId="0" applyFont="1" applyFill="1" applyBorder="1" applyAlignment="1">
      <alignment horizontal="center" vertical="center" wrapText="1"/>
    </xf>
    <xf numFmtId="0" fontId="19" fillId="3" borderId="1" xfId="0" applyFont="1" applyFill="1" applyBorder="1" applyAlignment="1">
      <alignment horizontal="center" vertical="center"/>
    </xf>
    <xf numFmtId="0" fontId="18" fillId="3" borderId="1" xfId="0" applyFont="1" applyFill="1" applyBorder="1" applyAlignment="1">
      <alignment horizontal="center" vertical="center"/>
    </xf>
    <xf numFmtId="0" fontId="17" fillId="3" borderId="2" xfId="0" applyFont="1" applyFill="1" applyBorder="1" applyAlignment="1">
      <alignment horizontal="center" vertical="center"/>
    </xf>
    <xf numFmtId="0" fontId="17" fillId="3" borderId="3" xfId="0" applyFont="1" applyFill="1" applyBorder="1" applyAlignment="1">
      <alignment horizontal="center" vertical="center"/>
    </xf>
    <xf numFmtId="0" fontId="17" fillId="3" borderId="13" xfId="0" applyFont="1" applyFill="1" applyBorder="1" applyAlignment="1">
      <alignment horizontal="center" vertical="center"/>
    </xf>
    <xf numFmtId="0" fontId="2" fillId="0" borderId="0" xfId="3" applyAlignment="1">
      <alignment horizontal="center"/>
    </xf>
    <xf numFmtId="0" fontId="18" fillId="3" borderId="1" xfId="3" applyFont="1" applyFill="1" applyBorder="1" applyAlignment="1">
      <alignment horizontal="center" vertical="center" wrapText="1"/>
    </xf>
    <xf numFmtId="0" fontId="19" fillId="3" borderId="1" xfId="3" applyFont="1" applyFill="1" applyBorder="1" applyAlignment="1">
      <alignment horizontal="center" vertical="center" wrapText="1"/>
    </xf>
    <xf numFmtId="49" fontId="12" fillId="0" borderId="0" xfId="3" applyNumberFormat="1" applyFont="1" applyAlignment="1">
      <alignment horizontal="left" vertical="center" wrapText="1" indent="1"/>
    </xf>
    <xf numFmtId="0" fontId="10" fillId="4" borderId="1" xfId="0" applyFont="1" applyFill="1" applyBorder="1" applyAlignment="1">
      <alignment horizontal="center" vertical="center" wrapText="1"/>
    </xf>
    <xf numFmtId="49" fontId="12" fillId="0" borderId="0" xfId="0" applyNumberFormat="1" applyFont="1" applyAlignment="1">
      <alignment horizontal="center" vertical="center" wrapText="1"/>
    </xf>
    <xf numFmtId="0" fontId="17" fillId="3" borderId="1" xfId="0" applyFont="1" applyFill="1" applyBorder="1" applyAlignment="1">
      <alignment horizontal="center" vertical="center" wrapText="1"/>
    </xf>
  </cellXfs>
  <cellStyles count="12">
    <cellStyle name="Čiarka" xfId="1" builtinId="3"/>
    <cellStyle name="Normálna" xfId="0" builtinId="0"/>
    <cellStyle name="Normálna 3" xfId="11" xr:uid="{00000000-0005-0000-0000-000002000000}"/>
    <cellStyle name="normálne 2" xfId="2" xr:uid="{00000000-0005-0000-0000-000003000000}"/>
    <cellStyle name="normálne 2 2" xfId="3" xr:uid="{00000000-0005-0000-0000-000004000000}"/>
    <cellStyle name="normálne 2_Občprav. veci 2012" xfId="4" xr:uid="{00000000-0005-0000-0000-000005000000}"/>
    <cellStyle name="normálne 3" xfId="5" xr:uid="{00000000-0005-0000-0000-000006000000}"/>
    <cellStyle name="normálne 4" xfId="6" xr:uid="{00000000-0005-0000-0000-000007000000}"/>
    <cellStyle name="normálne 4 2" xfId="7" xr:uid="{00000000-0005-0000-0000-000008000000}"/>
    <cellStyle name="normálne 4_Občprav. veci 2012" xfId="8" xr:uid="{00000000-0005-0000-0000-000009000000}"/>
    <cellStyle name="normální_14.A-Obchod.spory" xfId="9" xr:uid="{00000000-0005-0000-0000-00000A000000}"/>
    <cellStyle name="Percentá" xfId="10" builtinId="5"/>
  </cellStyles>
  <dxfs count="0"/>
  <tableStyles count="0" defaultTableStyle="TableStyleMedium9" defaultPivotStyle="PivotStyleLight16"/>
  <colors>
    <mruColors>
      <color rgb="FF00C7E1"/>
      <color rgb="FF0B64A0"/>
      <color rgb="FFDDDDD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theme" Target="theme/theme1.xml"/><Relationship Id="rId30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6"/>
  <sheetViews>
    <sheetView tabSelected="1" zoomScale="60" zoomScaleNormal="60" workbookViewId="0"/>
  </sheetViews>
  <sheetFormatPr defaultColWidth="9.109375" defaultRowHeight="13.2"/>
  <cols>
    <col min="1" max="1" width="120.5546875" style="69" customWidth="1"/>
    <col min="2" max="16384" width="9.109375" style="69"/>
  </cols>
  <sheetData>
    <row r="1" spans="1:1" s="67" customFormat="1" ht="67.2" customHeight="1">
      <c r="A1" s="72"/>
    </row>
    <row r="2" spans="1:1" s="67" customFormat="1" ht="268.2" customHeight="1"/>
    <row r="3" spans="1:1" s="67" customFormat="1" ht="83.1" customHeight="1">
      <c r="A3" s="68" t="s">
        <v>178</v>
      </c>
    </row>
    <row r="4" spans="1:1" s="67" customFormat="1" ht="375.9" customHeight="1"/>
    <row r="5" spans="1:1" s="67" customFormat="1" ht="71.400000000000006" customHeight="1">
      <c r="A5" s="72"/>
    </row>
    <row r="6" spans="1:1" s="67" customFormat="1" ht="28.65" customHeight="1"/>
  </sheetData>
  <pageMargins left="0" right="0" top="0" bottom="0" header="0" footer="0"/>
  <pageSetup paperSize="9" fitToWidth="0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List11">
    <tabColor theme="6" tint="0.39997558519241921"/>
    <pageSetUpPr fitToPage="1"/>
  </sheetPr>
  <dimension ref="A1:Q26"/>
  <sheetViews>
    <sheetView showGridLines="0" zoomScale="70" zoomScaleNormal="70" zoomScaleSheetLayoutView="100" workbookViewId="0">
      <selection sqref="A1:Q1"/>
    </sheetView>
  </sheetViews>
  <sheetFormatPr defaultRowHeight="13.2"/>
  <cols>
    <col min="1" max="1" width="30.6640625" customWidth="1"/>
    <col min="2" max="17" width="8.6640625" customWidth="1"/>
  </cols>
  <sheetData>
    <row r="1" spans="1:17" s="17" customFormat="1" ht="30" customHeight="1">
      <c r="A1" s="101" t="s">
        <v>176</v>
      </c>
      <c r="B1" s="101"/>
      <c r="C1" s="101"/>
      <c r="D1" s="101"/>
      <c r="E1" s="101"/>
      <c r="F1" s="101"/>
      <c r="G1" s="101"/>
      <c r="H1" s="101"/>
      <c r="I1" s="101"/>
      <c r="J1" s="101"/>
      <c r="K1" s="101"/>
      <c r="L1" s="101"/>
      <c r="M1" s="101"/>
      <c r="N1" s="101"/>
      <c r="O1" s="101"/>
      <c r="P1" s="101"/>
      <c r="Q1" s="101"/>
    </row>
    <row r="2" spans="1:17" ht="16.5" customHeight="1">
      <c r="A2" s="92" t="s">
        <v>41</v>
      </c>
      <c r="B2" s="92" t="s">
        <v>31</v>
      </c>
      <c r="C2" s="92" t="s">
        <v>32</v>
      </c>
      <c r="D2" s="92"/>
      <c r="E2" s="92"/>
      <c r="F2" s="92"/>
      <c r="G2" s="92"/>
      <c r="H2" s="92"/>
      <c r="I2" s="92"/>
      <c r="J2" s="92"/>
      <c r="K2" s="92"/>
      <c r="L2" s="92"/>
      <c r="M2" s="92"/>
      <c r="N2" s="92"/>
      <c r="O2" s="92"/>
      <c r="P2" s="92"/>
      <c r="Q2" s="92" t="s">
        <v>33</v>
      </c>
    </row>
    <row r="3" spans="1:17" ht="27" customHeight="1">
      <c r="A3" s="92"/>
      <c r="B3" s="92"/>
      <c r="C3" s="92" t="s">
        <v>27</v>
      </c>
      <c r="D3" s="92"/>
      <c r="E3" s="92" t="s">
        <v>29</v>
      </c>
      <c r="F3" s="92"/>
      <c r="G3" s="92" t="s">
        <v>28</v>
      </c>
      <c r="H3" s="92"/>
      <c r="I3" s="92" t="s">
        <v>34</v>
      </c>
      <c r="J3" s="92"/>
      <c r="K3" s="92" t="s">
        <v>152</v>
      </c>
      <c r="L3" s="92"/>
      <c r="M3" s="92" t="s">
        <v>179</v>
      </c>
      <c r="N3" s="92"/>
      <c r="O3" s="92" t="s">
        <v>35</v>
      </c>
      <c r="P3" s="92"/>
      <c r="Q3" s="92"/>
    </row>
    <row r="4" spans="1:17" ht="27" customHeight="1">
      <c r="A4" s="48" t="s">
        <v>156</v>
      </c>
      <c r="B4" s="92"/>
      <c r="C4" s="44" t="s">
        <v>36</v>
      </c>
      <c r="D4" s="44" t="s">
        <v>30</v>
      </c>
      <c r="E4" s="44" t="s">
        <v>36</v>
      </c>
      <c r="F4" s="44" t="s">
        <v>30</v>
      </c>
      <c r="G4" s="44" t="s">
        <v>36</v>
      </c>
      <c r="H4" s="44" t="s">
        <v>30</v>
      </c>
      <c r="I4" s="44" t="s">
        <v>36</v>
      </c>
      <c r="J4" s="44" t="s">
        <v>30</v>
      </c>
      <c r="K4" s="44" t="s">
        <v>36</v>
      </c>
      <c r="L4" s="44" t="s">
        <v>30</v>
      </c>
      <c r="M4" s="44" t="s">
        <v>36</v>
      </c>
      <c r="N4" s="44" t="s">
        <v>30</v>
      </c>
      <c r="O4" s="44" t="s">
        <v>36</v>
      </c>
      <c r="P4" s="44" t="s">
        <v>30</v>
      </c>
      <c r="Q4" s="92"/>
    </row>
    <row r="5" spans="1:17" ht="30" customHeight="1">
      <c r="A5" s="38" t="s">
        <v>71</v>
      </c>
      <c r="B5" s="45">
        <v>892</v>
      </c>
      <c r="C5" s="45">
        <v>540</v>
      </c>
      <c r="D5" s="46">
        <f>C5/$Q5*100</f>
        <v>53.892215568862277</v>
      </c>
      <c r="E5" s="45">
        <v>137</v>
      </c>
      <c r="F5" s="46">
        <f>E5/$Q5*100</f>
        <v>13.672654690618764</v>
      </c>
      <c r="G5" s="45">
        <v>40</v>
      </c>
      <c r="H5" s="46">
        <f>G5/$Q5*100</f>
        <v>3.992015968063872</v>
      </c>
      <c r="I5" s="45">
        <v>170</v>
      </c>
      <c r="J5" s="46">
        <f>I5/$Q5*100</f>
        <v>16.966067864271455</v>
      </c>
      <c r="K5" s="45">
        <v>19</v>
      </c>
      <c r="L5" s="46">
        <f>K5/$Q5*100</f>
        <v>1.8962075848303395</v>
      </c>
      <c r="M5" s="45">
        <v>35</v>
      </c>
      <c r="N5" s="46">
        <f>M5/$Q5*100</f>
        <v>3.4930139720558881</v>
      </c>
      <c r="O5" s="45">
        <v>61</v>
      </c>
      <c r="P5" s="46">
        <f>O5/$Q5*100</f>
        <v>6.0878243512974048</v>
      </c>
      <c r="Q5" s="45">
        <v>1002</v>
      </c>
    </row>
    <row r="6" spans="1:17" ht="30" customHeight="1">
      <c r="A6" s="38" t="s">
        <v>72</v>
      </c>
      <c r="B6" s="45">
        <v>80</v>
      </c>
      <c r="C6" s="45">
        <v>47</v>
      </c>
      <c r="D6" s="46">
        <f>C6/$Q6*100</f>
        <v>43.119266055045877</v>
      </c>
      <c r="E6" s="45">
        <v>26</v>
      </c>
      <c r="F6" s="46">
        <f>E6/$Q6*100</f>
        <v>23.853211009174313</v>
      </c>
      <c r="G6" s="45">
        <v>12</v>
      </c>
      <c r="H6" s="46">
        <f>G6/$Q6*100</f>
        <v>11.009174311926607</v>
      </c>
      <c r="I6" s="45">
        <v>13</v>
      </c>
      <c r="J6" s="46">
        <f>I6/$Q6*100</f>
        <v>11.926605504587156</v>
      </c>
      <c r="K6" s="45">
        <v>9</v>
      </c>
      <c r="L6" s="46">
        <f>K6/$Q6*100</f>
        <v>8.2568807339449553</v>
      </c>
      <c r="M6" s="45">
        <v>2</v>
      </c>
      <c r="N6" s="46">
        <f>M6/$Q6*100</f>
        <v>1.834862385321101</v>
      </c>
      <c r="O6" s="45">
        <v>0</v>
      </c>
      <c r="P6" s="46">
        <f>O6/$Q6*100</f>
        <v>0</v>
      </c>
      <c r="Q6" s="45">
        <v>109</v>
      </c>
    </row>
    <row r="7" spans="1:17" ht="30" customHeight="1">
      <c r="A7" s="38" t="s">
        <v>73</v>
      </c>
      <c r="B7" s="45">
        <v>291</v>
      </c>
      <c r="C7" s="45">
        <v>173</v>
      </c>
      <c r="D7" s="46">
        <f t="shared" ref="D7:D11" si="0">C7/$Q7*100</f>
        <v>54.57413249211357</v>
      </c>
      <c r="E7" s="45">
        <v>41</v>
      </c>
      <c r="F7" s="46">
        <f t="shared" ref="F7:F11" si="1">E7/$Q7*100</f>
        <v>12.933753943217665</v>
      </c>
      <c r="G7" s="45">
        <v>55</v>
      </c>
      <c r="H7" s="46">
        <f t="shared" ref="H7:H11" si="2">G7/$Q7*100</f>
        <v>17.350157728706623</v>
      </c>
      <c r="I7" s="45">
        <v>37</v>
      </c>
      <c r="J7" s="46">
        <f t="shared" ref="J7:J11" si="3">I7/$Q7*100</f>
        <v>11.67192429022082</v>
      </c>
      <c r="K7" s="45">
        <v>9</v>
      </c>
      <c r="L7" s="46">
        <f t="shared" ref="L7:L11" si="4">K7/$Q7*100</f>
        <v>2.8391167192429023</v>
      </c>
      <c r="M7" s="45">
        <v>0</v>
      </c>
      <c r="N7" s="46">
        <f t="shared" ref="N7:N11" si="5">M7/$Q7*100</f>
        <v>0</v>
      </c>
      <c r="O7" s="45">
        <v>2</v>
      </c>
      <c r="P7" s="46">
        <f t="shared" ref="P7:P11" si="6">O7/$Q7*100</f>
        <v>0.63091482649842268</v>
      </c>
      <c r="Q7" s="45">
        <v>317</v>
      </c>
    </row>
    <row r="8" spans="1:17" ht="30" customHeight="1">
      <c r="A8" s="38" t="s">
        <v>79</v>
      </c>
      <c r="B8" s="45">
        <v>2939</v>
      </c>
      <c r="C8" s="45">
        <v>3401</v>
      </c>
      <c r="D8" s="46">
        <f t="shared" si="0"/>
        <v>52.371419772097319</v>
      </c>
      <c r="E8" s="45">
        <v>807</v>
      </c>
      <c r="F8" s="46">
        <f t="shared" si="1"/>
        <v>12.426855558977518</v>
      </c>
      <c r="G8" s="45">
        <v>164</v>
      </c>
      <c r="H8" s="46">
        <f t="shared" si="2"/>
        <v>2.5254080689867573</v>
      </c>
      <c r="I8" s="45">
        <v>1440</v>
      </c>
      <c r="J8" s="46">
        <f t="shared" si="3"/>
        <v>22.174314752078843</v>
      </c>
      <c r="K8" s="45">
        <v>604</v>
      </c>
      <c r="L8" s="46">
        <f t="shared" si="4"/>
        <v>9.3008931321219581</v>
      </c>
      <c r="M8" s="45">
        <v>56</v>
      </c>
      <c r="N8" s="46">
        <f t="shared" si="5"/>
        <v>0.86233446258084379</v>
      </c>
      <c r="O8" s="45">
        <v>22</v>
      </c>
      <c r="P8" s="46">
        <f t="shared" si="6"/>
        <v>0.33877425315676007</v>
      </c>
      <c r="Q8" s="45">
        <v>6494</v>
      </c>
    </row>
    <row r="9" spans="1:17" ht="30" customHeight="1">
      <c r="A9" s="38" t="s">
        <v>76</v>
      </c>
      <c r="B9" s="45">
        <v>733</v>
      </c>
      <c r="C9" s="45">
        <v>1937</v>
      </c>
      <c r="D9" s="46">
        <f t="shared" si="0"/>
        <v>54.624929498025942</v>
      </c>
      <c r="E9" s="45">
        <v>241</v>
      </c>
      <c r="F9" s="46">
        <f t="shared" si="1"/>
        <v>6.7963902989283707</v>
      </c>
      <c r="G9" s="45">
        <v>100</v>
      </c>
      <c r="H9" s="46">
        <f t="shared" si="2"/>
        <v>2.8200789622109421</v>
      </c>
      <c r="I9" s="45">
        <v>772</v>
      </c>
      <c r="J9" s="46">
        <f t="shared" si="3"/>
        <v>21.771009588268473</v>
      </c>
      <c r="K9" s="45">
        <v>482</v>
      </c>
      <c r="L9" s="46">
        <f t="shared" si="4"/>
        <v>13.592780597856741</v>
      </c>
      <c r="M9" s="45">
        <v>9</v>
      </c>
      <c r="N9" s="46">
        <f t="shared" si="5"/>
        <v>0.25380710659898476</v>
      </c>
      <c r="O9" s="45">
        <v>5</v>
      </c>
      <c r="P9" s="46">
        <f t="shared" si="6"/>
        <v>0.14100394811054709</v>
      </c>
      <c r="Q9" s="45">
        <v>3546</v>
      </c>
    </row>
    <row r="10" spans="1:17" ht="30" customHeight="1">
      <c r="A10" s="42" t="s">
        <v>77</v>
      </c>
      <c r="B10" s="45">
        <v>121</v>
      </c>
      <c r="C10" s="45">
        <v>52</v>
      </c>
      <c r="D10" s="46">
        <f t="shared" si="0"/>
        <v>30.057803468208093</v>
      </c>
      <c r="E10" s="45">
        <v>67</v>
      </c>
      <c r="F10" s="46">
        <f t="shared" si="1"/>
        <v>38.728323699421964</v>
      </c>
      <c r="G10" s="45">
        <v>4</v>
      </c>
      <c r="H10" s="46">
        <f t="shared" si="2"/>
        <v>2.3121387283236992</v>
      </c>
      <c r="I10" s="45">
        <v>43</v>
      </c>
      <c r="J10" s="46">
        <f t="shared" si="3"/>
        <v>24.855491329479769</v>
      </c>
      <c r="K10" s="45">
        <v>5</v>
      </c>
      <c r="L10" s="46">
        <f t="shared" si="4"/>
        <v>2.8901734104046244</v>
      </c>
      <c r="M10" s="45">
        <v>2</v>
      </c>
      <c r="N10" s="46">
        <f t="shared" si="5"/>
        <v>1.1560693641618496</v>
      </c>
      <c r="O10" s="45">
        <v>0</v>
      </c>
      <c r="P10" s="46">
        <f t="shared" si="6"/>
        <v>0</v>
      </c>
      <c r="Q10" s="45">
        <v>173</v>
      </c>
    </row>
    <row r="11" spans="1:17" ht="30" customHeight="1">
      <c r="A11" s="42" t="s">
        <v>74</v>
      </c>
      <c r="B11" s="45">
        <v>117</v>
      </c>
      <c r="C11" s="45">
        <v>102</v>
      </c>
      <c r="D11" s="46">
        <f t="shared" si="0"/>
        <v>33.774834437086092</v>
      </c>
      <c r="E11" s="45">
        <v>12</v>
      </c>
      <c r="F11" s="46">
        <f t="shared" si="1"/>
        <v>3.9735099337748347</v>
      </c>
      <c r="G11" s="45">
        <v>5</v>
      </c>
      <c r="H11" s="46">
        <f t="shared" si="2"/>
        <v>1.6556291390728477</v>
      </c>
      <c r="I11" s="45">
        <v>171</v>
      </c>
      <c r="J11" s="46">
        <f t="shared" si="3"/>
        <v>56.622516556291394</v>
      </c>
      <c r="K11" s="45">
        <v>10</v>
      </c>
      <c r="L11" s="46">
        <f t="shared" si="4"/>
        <v>3.3112582781456954</v>
      </c>
      <c r="M11" s="45">
        <v>1</v>
      </c>
      <c r="N11" s="46">
        <f t="shared" si="5"/>
        <v>0.33112582781456956</v>
      </c>
      <c r="O11" s="45">
        <v>1</v>
      </c>
      <c r="P11" s="46">
        <f t="shared" si="6"/>
        <v>0.33112582781456956</v>
      </c>
      <c r="Q11" s="45">
        <v>302</v>
      </c>
    </row>
    <row r="12" spans="1:17" ht="30" customHeight="1">
      <c r="A12" s="38" t="s">
        <v>75</v>
      </c>
      <c r="B12" s="45">
        <v>2</v>
      </c>
      <c r="C12" s="45">
        <v>4</v>
      </c>
      <c r="D12" s="46">
        <v>100</v>
      </c>
      <c r="E12" s="45">
        <v>0</v>
      </c>
      <c r="F12" s="46">
        <v>0</v>
      </c>
      <c r="G12" s="45">
        <v>0</v>
      </c>
      <c r="H12" s="46">
        <v>0</v>
      </c>
      <c r="I12" s="45">
        <v>0</v>
      </c>
      <c r="J12" s="46">
        <v>0</v>
      </c>
      <c r="K12" s="45">
        <v>0</v>
      </c>
      <c r="L12" s="46">
        <v>0</v>
      </c>
      <c r="M12" s="45">
        <v>0</v>
      </c>
      <c r="N12" s="46">
        <v>0</v>
      </c>
      <c r="O12" s="45">
        <v>0</v>
      </c>
      <c r="P12" s="46">
        <v>0</v>
      </c>
      <c r="Q12" s="45">
        <v>4</v>
      </c>
    </row>
    <row r="13" spans="1:17" ht="16.5" customHeight="1">
      <c r="K13" s="16"/>
      <c r="O13" s="16"/>
    </row>
    <row r="14" spans="1:17" ht="16.5" customHeight="1">
      <c r="K14" s="22"/>
      <c r="L14" s="22"/>
    </row>
    <row r="15" spans="1:17" ht="16.5" customHeight="1">
      <c r="K15" s="22"/>
      <c r="L15" s="22"/>
      <c r="M15" s="22"/>
      <c r="N15" s="22"/>
    </row>
    <row r="16" spans="1:17" ht="16.5" customHeight="1">
      <c r="B16" s="16"/>
      <c r="C16" s="16"/>
      <c r="D16" s="16"/>
      <c r="E16" s="16"/>
      <c r="F16" s="16"/>
      <c r="G16" s="16"/>
      <c r="H16" s="16"/>
      <c r="I16" s="16"/>
      <c r="J16" s="16"/>
      <c r="K16" s="22"/>
      <c r="L16" s="22"/>
      <c r="M16" s="22"/>
      <c r="N16" s="22"/>
      <c r="O16" s="16"/>
      <c r="P16" s="16"/>
    </row>
    <row r="17" spans="11:14" ht="16.5" customHeight="1">
      <c r="K17" s="22"/>
      <c r="L17" s="22"/>
      <c r="M17" s="22"/>
      <c r="N17" s="22"/>
    </row>
    <row r="18" spans="11:14" ht="16.5" customHeight="1">
      <c r="K18" s="22"/>
      <c r="L18" s="22"/>
      <c r="M18" s="22"/>
      <c r="N18" s="22"/>
    </row>
    <row r="19" spans="11:14" ht="16.5" customHeight="1">
      <c r="K19" s="22"/>
      <c r="L19" s="22"/>
      <c r="M19" s="22"/>
      <c r="N19" s="22"/>
    </row>
    <row r="20" spans="11:14" ht="16.5" customHeight="1">
      <c r="K20" s="22"/>
      <c r="L20" s="22"/>
      <c r="M20" s="22"/>
      <c r="N20" s="22"/>
    </row>
    <row r="21" spans="11:14">
      <c r="K21" s="22"/>
      <c r="L21" s="22"/>
      <c r="M21" s="22"/>
      <c r="N21" s="22"/>
    </row>
    <row r="22" spans="11:14">
      <c r="K22" s="22"/>
      <c r="L22" s="22"/>
      <c r="M22" s="22"/>
      <c r="N22" s="22"/>
    </row>
    <row r="23" spans="11:14">
      <c r="K23" s="22"/>
      <c r="L23" s="22"/>
      <c r="M23" s="22"/>
      <c r="N23" s="22"/>
    </row>
    <row r="24" spans="11:14">
      <c r="K24" s="22"/>
      <c r="L24" s="22"/>
      <c r="M24" s="22"/>
      <c r="N24" s="22"/>
    </row>
    <row r="25" spans="11:14">
      <c r="K25" s="22"/>
      <c r="L25" s="22"/>
      <c r="M25" s="22"/>
      <c r="N25" s="22"/>
    </row>
    <row r="26" spans="11:14">
      <c r="K26" s="22"/>
      <c r="L26" s="22"/>
      <c r="M26" s="22"/>
      <c r="N26" s="22"/>
    </row>
  </sheetData>
  <mergeCells count="12">
    <mergeCell ref="A2:A3"/>
    <mergeCell ref="A1:Q1"/>
    <mergeCell ref="B2:B4"/>
    <mergeCell ref="C2:P2"/>
    <mergeCell ref="Q2:Q4"/>
    <mergeCell ref="K3:L3"/>
    <mergeCell ref="C3:D3"/>
    <mergeCell ref="E3:F3"/>
    <mergeCell ref="G3:H3"/>
    <mergeCell ref="I3:J3"/>
    <mergeCell ref="O3:P3"/>
    <mergeCell ref="M3:N3"/>
  </mergeCells>
  <phoneticPr fontId="5" type="noConversion"/>
  <printOptions horizontalCentered="1"/>
  <pageMargins left="0.70866141732283461" right="0.70866141732283461" top="0.74803149606299213" bottom="0.74803149606299213" header="0.31496062992125984" footer="0.31496062992125984"/>
  <pageSetup paperSize="9" scale="79"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List12">
    <tabColor theme="6" tint="0.39997558519241921"/>
    <pageSetUpPr fitToPage="1"/>
  </sheetPr>
  <dimension ref="A1:Q26"/>
  <sheetViews>
    <sheetView showGridLines="0" zoomScale="70" zoomScaleNormal="70" zoomScaleSheetLayoutView="100" workbookViewId="0">
      <selection sqref="A1:Q1"/>
    </sheetView>
  </sheetViews>
  <sheetFormatPr defaultRowHeight="13.2"/>
  <cols>
    <col min="1" max="1" width="30.6640625" customWidth="1"/>
    <col min="2" max="17" width="8.6640625" customWidth="1"/>
  </cols>
  <sheetData>
    <row r="1" spans="1:17" s="17" customFormat="1" ht="30" customHeight="1">
      <c r="A1" s="101" t="s">
        <v>176</v>
      </c>
      <c r="B1" s="101"/>
      <c r="C1" s="101"/>
      <c r="D1" s="101"/>
      <c r="E1" s="101"/>
      <c r="F1" s="101"/>
      <c r="G1" s="101"/>
      <c r="H1" s="101"/>
      <c r="I1" s="101"/>
      <c r="J1" s="101"/>
      <c r="K1" s="101"/>
      <c r="L1" s="101"/>
      <c r="M1" s="101"/>
      <c r="N1" s="101"/>
      <c r="O1" s="101"/>
      <c r="P1" s="101"/>
      <c r="Q1" s="101"/>
    </row>
    <row r="2" spans="1:17" ht="16.5" customHeight="1">
      <c r="A2" s="92" t="s">
        <v>42</v>
      </c>
      <c r="B2" s="92" t="s">
        <v>31</v>
      </c>
      <c r="C2" s="92" t="s">
        <v>32</v>
      </c>
      <c r="D2" s="92"/>
      <c r="E2" s="92"/>
      <c r="F2" s="92"/>
      <c r="G2" s="92"/>
      <c r="H2" s="92"/>
      <c r="I2" s="92"/>
      <c r="J2" s="92"/>
      <c r="K2" s="92"/>
      <c r="L2" s="92"/>
      <c r="M2" s="92"/>
      <c r="N2" s="92"/>
      <c r="O2" s="92"/>
      <c r="P2" s="92"/>
      <c r="Q2" s="92" t="s">
        <v>33</v>
      </c>
    </row>
    <row r="3" spans="1:17" ht="27" customHeight="1">
      <c r="A3" s="92"/>
      <c r="B3" s="92"/>
      <c r="C3" s="92" t="s">
        <v>27</v>
      </c>
      <c r="D3" s="92"/>
      <c r="E3" s="92" t="s">
        <v>29</v>
      </c>
      <c r="F3" s="92"/>
      <c r="G3" s="92" t="s">
        <v>28</v>
      </c>
      <c r="H3" s="92"/>
      <c r="I3" s="92" t="s">
        <v>34</v>
      </c>
      <c r="J3" s="92"/>
      <c r="K3" s="92" t="s">
        <v>152</v>
      </c>
      <c r="L3" s="92"/>
      <c r="M3" s="92" t="s">
        <v>179</v>
      </c>
      <c r="N3" s="92"/>
      <c r="O3" s="92" t="s">
        <v>35</v>
      </c>
      <c r="P3" s="92"/>
      <c r="Q3" s="92"/>
    </row>
    <row r="4" spans="1:17" ht="27" customHeight="1">
      <c r="A4" s="48" t="s">
        <v>156</v>
      </c>
      <c r="B4" s="92"/>
      <c r="C4" s="44" t="s">
        <v>36</v>
      </c>
      <c r="D4" s="44" t="s">
        <v>30</v>
      </c>
      <c r="E4" s="44" t="s">
        <v>36</v>
      </c>
      <c r="F4" s="44" t="s">
        <v>30</v>
      </c>
      <c r="G4" s="44" t="s">
        <v>36</v>
      </c>
      <c r="H4" s="44" t="s">
        <v>30</v>
      </c>
      <c r="I4" s="44" t="s">
        <v>36</v>
      </c>
      <c r="J4" s="44" t="s">
        <v>30</v>
      </c>
      <c r="K4" s="44" t="s">
        <v>36</v>
      </c>
      <c r="L4" s="44" t="s">
        <v>30</v>
      </c>
      <c r="M4" s="44" t="s">
        <v>36</v>
      </c>
      <c r="N4" s="44" t="s">
        <v>30</v>
      </c>
      <c r="O4" s="44" t="s">
        <v>36</v>
      </c>
      <c r="P4" s="44" t="s">
        <v>30</v>
      </c>
      <c r="Q4" s="92"/>
    </row>
    <row r="5" spans="1:17" ht="30" customHeight="1">
      <c r="A5" s="38" t="s">
        <v>71</v>
      </c>
      <c r="B5" s="45">
        <v>509</v>
      </c>
      <c r="C5" s="45">
        <v>360</v>
      </c>
      <c r="D5" s="46">
        <f>C5/$Q5*100</f>
        <v>67.669172932330824</v>
      </c>
      <c r="E5" s="45">
        <v>49</v>
      </c>
      <c r="F5" s="46">
        <f>E5/$Q5*100</f>
        <v>9.2105263157894726</v>
      </c>
      <c r="G5" s="45">
        <v>56</v>
      </c>
      <c r="H5" s="46">
        <f>G5/$Q5*100</f>
        <v>10.526315789473683</v>
      </c>
      <c r="I5" s="45">
        <v>44</v>
      </c>
      <c r="J5" s="46">
        <f>I5/$Q5*100</f>
        <v>8.2706766917293226</v>
      </c>
      <c r="K5" s="45">
        <v>13</v>
      </c>
      <c r="L5" s="46">
        <f>K5/$Q5*100</f>
        <v>2.4436090225563909</v>
      </c>
      <c r="M5" s="45">
        <v>9</v>
      </c>
      <c r="N5" s="46">
        <f>M5/$Q5*100</f>
        <v>1.6917293233082706</v>
      </c>
      <c r="O5" s="45">
        <v>1</v>
      </c>
      <c r="P5" s="46">
        <f>O5/$Q5*100</f>
        <v>0.18796992481203006</v>
      </c>
      <c r="Q5" s="45">
        <v>532</v>
      </c>
    </row>
    <row r="6" spans="1:17" ht="30" customHeight="1">
      <c r="A6" s="38" t="s">
        <v>72</v>
      </c>
      <c r="B6" s="45">
        <v>46</v>
      </c>
      <c r="C6" s="45">
        <v>25</v>
      </c>
      <c r="D6" s="46">
        <f>C6/$Q6*100</f>
        <v>47.169811320754718</v>
      </c>
      <c r="E6" s="45">
        <v>8</v>
      </c>
      <c r="F6" s="46">
        <f>E6/$Q6*100</f>
        <v>15.09433962264151</v>
      </c>
      <c r="G6" s="45">
        <v>2</v>
      </c>
      <c r="H6" s="46">
        <f>G6/$Q6*100</f>
        <v>3.7735849056603774</v>
      </c>
      <c r="I6" s="45">
        <v>15</v>
      </c>
      <c r="J6" s="46">
        <f>I6/$Q6*100</f>
        <v>28.30188679245283</v>
      </c>
      <c r="K6" s="45">
        <v>3</v>
      </c>
      <c r="L6" s="46">
        <f>K6/$Q6*100</f>
        <v>5.6603773584905666</v>
      </c>
      <c r="M6" s="45">
        <v>0</v>
      </c>
      <c r="N6" s="46">
        <f>M6/$Q6*100</f>
        <v>0</v>
      </c>
      <c r="O6" s="45">
        <v>0</v>
      </c>
      <c r="P6" s="46">
        <f>O6/$Q6*100</f>
        <v>0</v>
      </c>
      <c r="Q6" s="45">
        <v>53</v>
      </c>
    </row>
    <row r="7" spans="1:17" ht="30" customHeight="1">
      <c r="A7" s="38" t="s">
        <v>73</v>
      </c>
      <c r="B7" s="45">
        <v>320</v>
      </c>
      <c r="C7" s="45">
        <v>220</v>
      </c>
      <c r="D7" s="46">
        <f t="shared" ref="D7:D12" si="0">C7/$Q7*100</f>
        <v>65.671641791044777</v>
      </c>
      <c r="E7" s="45">
        <v>26</v>
      </c>
      <c r="F7" s="46">
        <f t="shared" ref="F7:F12" si="1">E7/$Q7*100</f>
        <v>7.7611940298507456</v>
      </c>
      <c r="G7" s="45">
        <v>39</v>
      </c>
      <c r="H7" s="46">
        <f t="shared" ref="H7:H12" si="2">G7/$Q7*100</f>
        <v>11.641791044776118</v>
      </c>
      <c r="I7" s="45">
        <v>44</v>
      </c>
      <c r="J7" s="46">
        <f t="shared" ref="J7:J12" si="3">I7/$Q7*100</f>
        <v>13.134328358208954</v>
      </c>
      <c r="K7" s="45">
        <v>6</v>
      </c>
      <c r="L7" s="46">
        <f t="shared" ref="L7:L12" si="4">K7/$Q7*100</f>
        <v>1.791044776119403</v>
      </c>
      <c r="M7" s="45">
        <v>0</v>
      </c>
      <c r="N7" s="46">
        <f t="shared" ref="N7:N12" si="5">M7/$Q7*100</f>
        <v>0</v>
      </c>
      <c r="O7" s="45">
        <v>0</v>
      </c>
      <c r="P7" s="46">
        <f t="shared" ref="P7:P12" si="6">O7/$Q7*100</f>
        <v>0</v>
      </c>
      <c r="Q7" s="45">
        <v>335</v>
      </c>
    </row>
    <row r="8" spans="1:17" ht="30" customHeight="1">
      <c r="A8" s="38" t="s">
        <v>79</v>
      </c>
      <c r="B8" s="45">
        <v>4303</v>
      </c>
      <c r="C8" s="45">
        <v>4568</v>
      </c>
      <c r="D8" s="46">
        <f t="shared" si="0"/>
        <v>63.24242004707186</v>
      </c>
      <c r="E8" s="45">
        <v>758</v>
      </c>
      <c r="F8" s="46">
        <f t="shared" si="1"/>
        <v>10.494254464903779</v>
      </c>
      <c r="G8" s="45">
        <v>99</v>
      </c>
      <c r="H8" s="46">
        <f t="shared" si="2"/>
        <v>1.3706216253634222</v>
      </c>
      <c r="I8" s="45">
        <v>1495</v>
      </c>
      <c r="J8" s="46">
        <f t="shared" si="3"/>
        <v>20.697771009275925</v>
      </c>
      <c r="K8" s="45">
        <v>168</v>
      </c>
      <c r="L8" s="46">
        <f t="shared" si="4"/>
        <v>2.3259033642530804</v>
      </c>
      <c r="M8" s="45">
        <v>109</v>
      </c>
      <c r="N8" s="46">
        <f t="shared" si="5"/>
        <v>1.5090682541880105</v>
      </c>
      <c r="O8" s="45">
        <v>26</v>
      </c>
      <c r="P8" s="46">
        <f t="shared" si="6"/>
        <v>0.35996123494392912</v>
      </c>
      <c r="Q8" s="45">
        <v>7223</v>
      </c>
    </row>
    <row r="9" spans="1:17" ht="30" customHeight="1">
      <c r="A9" s="38" t="s">
        <v>76</v>
      </c>
      <c r="B9" s="45">
        <v>371</v>
      </c>
      <c r="C9" s="45">
        <v>1551</v>
      </c>
      <c r="D9" s="46">
        <f t="shared" si="0"/>
        <v>56.709323583180989</v>
      </c>
      <c r="E9" s="45">
        <v>131</v>
      </c>
      <c r="F9" s="46">
        <f t="shared" si="1"/>
        <v>4.789762340036563</v>
      </c>
      <c r="G9" s="45">
        <v>44</v>
      </c>
      <c r="H9" s="46">
        <f t="shared" si="2"/>
        <v>1.6087751371115173</v>
      </c>
      <c r="I9" s="45">
        <v>934</v>
      </c>
      <c r="J9" s="46">
        <f t="shared" si="3"/>
        <v>34.149908592321751</v>
      </c>
      <c r="K9" s="45">
        <v>59</v>
      </c>
      <c r="L9" s="46">
        <f t="shared" si="4"/>
        <v>2.1572212065813527</v>
      </c>
      <c r="M9" s="45">
        <v>11</v>
      </c>
      <c r="N9" s="46">
        <f t="shared" si="5"/>
        <v>0.40219378427787933</v>
      </c>
      <c r="O9" s="45">
        <v>5</v>
      </c>
      <c r="P9" s="46">
        <f t="shared" si="6"/>
        <v>0.18281535648994515</v>
      </c>
      <c r="Q9" s="45">
        <v>2735</v>
      </c>
    </row>
    <row r="10" spans="1:17" ht="30" customHeight="1">
      <c r="A10" s="42" t="s">
        <v>77</v>
      </c>
      <c r="B10" s="45">
        <v>131</v>
      </c>
      <c r="C10" s="45">
        <v>91</v>
      </c>
      <c r="D10" s="46">
        <f t="shared" si="0"/>
        <v>52</v>
      </c>
      <c r="E10" s="45">
        <v>40</v>
      </c>
      <c r="F10" s="46">
        <f t="shared" si="1"/>
        <v>22.857142857142858</v>
      </c>
      <c r="G10" s="45">
        <v>6</v>
      </c>
      <c r="H10" s="46">
        <f t="shared" si="2"/>
        <v>3.4285714285714288</v>
      </c>
      <c r="I10" s="45">
        <v>33</v>
      </c>
      <c r="J10" s="46">
        <f t="shared" si="3"/>
        <v>18.857142857142858</v>
      </c>
      <c r="K10" s="45">
        <v>4</v>
      </c>
      <c r="L10" s="46">
        <f t="shared" si="4"/>
        <v>2.2857142857142856</v>
      </c>
      <c r="M10" s="45">
        <v>1</v>
      </c>
      <c r="N10" s="46">
        <f t="shared" si="5"/>
        <v>0.5714285714285714</v>
      </c>
      <c r="O10" s="45">
        <v>0</v>
      </c>
      <c r="P10" s="46">
        <f t="shared" si="6"/>
        <v>0</v>
      </c>
      <c r="Q10" s="45">
        <v>175</v>
      </c>
    </row>
    <row r="11" spans="1:17" ht="30" customHeight="1">
      <c r="A11" s="42" t="s">
        <v>74</v>
      </c>
      <c r="B11" s="45">
        <v>69</v>
      </c>
      <c r="C11" s="45">
        <v>67</v>
      </c>
      <c r="D11" s="46">
        <f t="shared" si="0"/>
        <v>72.043010752688176</v>
      </c>
      <c r="E11" s="45">
        <v>10</v>
      </c>
      <c r="F11" s="46">
        <f t="shared" si="1"/>
        <v>10.75268817204301</v>
      </c>
      <c r="G11" s="45">
        <v>8</v>
      </c>
      <c r="H11" s="46">
        <f t="shared" si="2"/>
        <v>8.6021505376344098</v>
      </c>
      <c r="I11" s="45">
        <v>1</v>
      </c>
      <c r="J11" s="46">
        <f t="shared" si="3"/>
        <v>1.0752688172043012</v>
      </c>
      <c r="K11" s="45">
        <v>7</v>
      </c>
      <c r="L11" s="46">
        <f t="shared" si="4"/>
        <v>7.5268817204301079</v>
      </c>
      <c r="M11" s="45">
        <v>0</v>
      </c>
      <c r="N11" s="46">
        <f t="shared" si="5"/>
        <v>0</v>
      </c>
      <c r="O11" s="45">
        <v>0</v>
      </c>
      <c r="P11" s="46">
        <f t="shared" si="6"/>
        <v>0</v>
      </c>
      <c r="Q11" s="45">
        <v>93</v>
      </c>
    </row>
    <row r="12" spans="1:17" ht="30" customHeight="1">
      <c r="A12" s="38" t="s">
        <v>75</v>
      </c>
      <c r="B12" s="45">
        <v>46</v>
      </c>
      <c r="C12" s="45">
        <v>24</v>
      </c>
      <c r="D12" s="46">
        <f t="shared" si="0"/>
        <v>46.153846153846153</v>
      </c>
      <c r="E12" s="45">
        <v>6</v>
      </c>
      <c r="F12" s="46">
        <f t="shared" si="1"/>
        <v>11.538461538461538</v>
      </c>
      <c r="G12" s="45">
        <v>3</v>
      </c>
      <c r="H12" s="46">
        <f t="shared" si="2"/>
        <v>5.7692307692307692</v>
      </c>
      <c r="I12" s="45">
        <v>18</v>
      </c>
      <c r="J12" s="46">
        <f t="shared" si="3"/>
        <v>34.615384615384613</v>
      </c>
      <c r="K12" s="45">
        <v>1</v>
      </c>
      <c r="L12" s="46">
        <f t="shared" si="4"/>
        <v>1.9230769230769231</v>
      </c>
      <c r="M12" s="45">
        <v>0</v>
      </c>
      <c r="N12" s="46">
        <f t="shared" si="5"/>
        <v>0</v>
      </c>
      <c r="O12" s="45">
        <v>0</v>
      </c>
      <c r="P12" s="46">
        <f t="shared" si="6"/>
        <v>0</v>
      </c>
      <c r="Q12" s="45">
        <v>52</v>
      </c>
    </row>
    <row r="13" spans="1:17" ht="16.5" customHeight="1">
      <c r="K13" s="16"/>
      <c r="L13" s="16"/>
      <c r="O13" s="16"/>
    </row>
    <row r="14" spans="1:17" ht="16.5" customHeight="1">
      <c r="K14" s="22"/>
      <c r="L14" s="22"/>
    </row>
    <row r="15" spans="1:17" ht="16.5" customHeight="1">
      <c r="K15" s="22"/>
      <c r="L15" s="22"/>
      <c r="M15" s="22"/>
      <c r="N15" s="22"/>
    </row>
    <row r="16" spans="1:17" ht="16.5" customHeight="1">
      <c r="B16" s="16"/>
      <c r="C16" s="16"/>
      <c r="D16" s="16"/>
      <c r="E16" s="16"/>
      <c r="F16" s="16"/>
      <c r="G16" s="16"/>
      <c r="H16" s="16"/>
      <c r="I16" s="16"/>
      <c r="J16" s="16"/>
      <c r="K16" s="22"/>
      <c r="L16" s="22"/>
      <c r="M16" s="22"/>
      <c r="N16" s="22"/>
      <c r="O16" s="16"/>
      <c r="P16" s="16"/>
      <c r="Q16" s="16"/>
    </row>
    <row r="17" spans="11:14" ht="16.5" customHeight="1">
      <c r="K17" s="22"/>
      <c r="L17" s="22"/>
      <c r="M17" s="22"/>
      <c r="N17" s="22"/>
    </row>
    <row r="18" spans="11:14" ht="16.5" customHeight="1">
      <c r="K18" s="22"/>
      <c r="L18" s="22"/>
      <c r="M18" s="22"/>
      <c r="N18" s="22"/>
    </row>
    <row r="19" spans="11:14" ht="16.5" customHeight="1">
      <c r="K19" s="22"/>
      <c r="L19" s="22"/>
      <c r="M19" s="22"/>
      <c r="N19" s="22"/>
    </row>
    <row r="20" spans="11:14" ht="16.5" customHeight="1">
      <c r="K20" s="22"/>
      <c r="L20" s="22"/>
      <c r="M20" s="22"/>
      <c r="N20" s="22"/>
    </row>
    <row r="21" spans="11:14">
      <c r="K21" s="22"/>
      <c r="L21" s="22"/>
      <c r="M21" s="22"/>
      <c r="N21" s="22"/>
    </row>
    <row r="22" spans="11:14">
      <c r="K22" s="22"/>
      <c r="L22" s="22"/>
      <c r="M22" s="22"/>
      <c r="N22" s="22"/>
    </row>
    <row r="23" spans="11:14">
      <c r="K23" s="22"/>
      <c r="L23" s="22"/>
      <c r="M23" s="22"/>
      <c r="N23" s="22"/>
    </row>
    <row r="24" spans="11:14">
      <c r="K24" s="22"/>
      <c r="L24" s="22"/>
      <c r="M24" s="22"/>
      <c r="N24" s="22"/>
    </row>
    <row r="25" spans="11:14">
      <c r="K25" s="22"/>
      <c r="L25" s="22"/>
      <c r="M25" s="22"/>
      <c r="N25" s="22"/>
    </row>
    <row r="26" spans="11:14">
      <c r="K26" s="22"/>
      <c r="L26" s="22"/>
      <c r="M26" s="22"/>
      <c r="N26" s="22"/>
    </row>
  </sheetData>
  <mergeCells count="12">
    <mergeCell ref="A2:A3"/>
    <mergeCell ref="A1:Q1"/>
    <mergeCell ref="B2:B4"/>
    <mergeCell ref="C2:P2"/>
    <mergeCell ref="Q2:Q4"/>
    <mergeCell ref="K3:L3"/>
    <mergeCell ref="C3:D3"/>
    <mergeCell ref="E3:F3"/>
    <mergeCell ref="G3:H3"/>
    <mergeCell ref="I3:J3"/>
    <mergeCell ref="O3:P3"/>
    <mergeCell ref="M3:N3"/>
  </mergeCells>
  <phoneticPr fontId="5" type="noConversion"/>
  <printOptions horizontalCentered="1"/>
  <pageMargins left="0.70866141732283461" right="0.70866141732283461" top="0.74803149606299213" bottom="0.74803149606299213" header="0.31496062992125984" footer="0.31496062992125984"/>
  <pageSetup paperSize="9" scale="79" orientation="landscape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List14">
    <tabColor theme="6" tint="0.39997558519241921"/>
    <pageSetUpPr fitToPage="1"/>
  </sheetPr>
  <dimension ref="A1:Q26"/>
  <sheetViews>
    <sheetView showGridLines="0" zoomScale="70" zoomScaleNormal="70" zoomScaleSheetLayoutView="100" workbookViewId="0">
      <selection sqref="A1:Q1"/>
    </sheetView>
  </sheetViews>
  <sheetFormatPr defaultRowHeight="13.2"/>
  <cols>
    <col min="1" max="1" width="30.6640625" customWidth="1"/>
    <col min="2" max="17" width="8.6640625" customWidth="1"/>
    <col min="19" max="19" width="11.44140625" bestFit="1" customWidth="1"/>
  </cols>
  <sheetData>
    <row r="1" spans="1:17" s="17" customFormat="1" ht="30" customHeight="1">
      <c r="A1" s="101" t="s">
        <v>176</v>
      </c>
      <c r="B1" s="101"/>
      <c r="C1" s="101"/>
      <c r="D1" s="101"/>
      <c r="E1" s="101"/>
      <c r="F1" s="101"/>
      <c r="G1" s="101"/>
      <c r="H1" s="101"/>
      <c r="I1" s="101"/>
      <c r="J1" s="101"/>
      <c r="K1" s="101"/>
      <c r="L1" s="101"/>
      <c r="M1" s="101"/>
      <c r="N1" s="101"/>
      <c r="O1" s="101"/>
      <c r="P1" s="101"/>
      <c r="Q1" s="101"/>
    </row>
    <row r="2" spans="1:17" ht="16.5" customHeight="1">
      <c r="A2" s="92" t="s">
        <v>43</v>
      </c>
      <c r="B2" s="92" t="s">
        <v>31</v>
      </c>
      <c r="C2" s="92" t="s">
        <v>32</v>
      </c>
      <c r="D2" s="92"/>
      <c r="E2" s="92"/>
      <c r="F2" s="92"/>
      <c r="G2" s="92"/>
      <c r="H2" s="92"/>
      <c r="I2" s="92"/>
      <c r="J2" s="92"/>
      <c r="K2" s="92"/>
      <c r="L2" s="92"/>
      <c r="M2" s="92"/>
      <c r="N2" s="92"/>
      <c r="O2" s="92"/>
      <c r="P2" s="92"/>
      <c r="Q2" s="92" t="s">
        <v>33</v>
      </c>
    </row>
    <row r="3" spans="1:17" ht="27" customHeight="1">
      <c r="A3" s="92"/>
      <c r="B3" s="92"/>
      <c r="C3" s="92" t="s">
        <v>27</v>
      </c>
      <c r="D3" s="92"/>
      <c r="E3" s="92" t="s">
        <v>29</v>
      </c>
      <c r="F3" s="92"/>
      <c r="G3" s="92" t="s">
        <v>28</v>
      </c>
      <c r="H3" s="92"/>
      <c r="I3" s="92" t="s">
        <v>34</v>
      </c>
      <c r="J3" s="92"/>
      <c r="K3" s="92" t="s">
        <v>152</v>
      </c>
      <c r="L3" s="92"/>
      <c r="M3" s="92" t="s">
        <v>179</v>
      </c>
      <c r="N3" s="92"/>
      <c r="O3" s="92" t="s">
        <v>35</v>
      </c>
      <c r="P3" s="92"/>
      <c r="Q3" s="92"/>
    </row>
    <row r="4" spans="1:17" ht="27" customHeight="1">
      <c r="A4" s="48" t="s">
        <v>156</v>
      </c>
      <c r="B4" s="92"/>
      <c r="C4" s="44" t="s">
        <v>36</v>
      </c>
      <c r="D4" s="44" t="s">
        <v>30</v>
      </c>
      <c r="E4" s="44" t="s">
        <v>36</v>
      </c>
      <c r="F4" s="44" t="s">
        <v>30</v>
      </c>
      <c r="G4" s="44" t="s">
        <v>36</v>
      </c>
      <c r="H4" s="44" t="s">
        <v>30</v>
      </c>
      <c r="I4" s="44" t="s">
        <v>36</v>
      </c>
      <c r="J4" s="44" t="s">
        <v>30</v>
      </c>
      <c r="K4" s="44" t="s">
        <v>36</v>
      </c>
      <c r="L4" s="44" t="s">
        <v>30</v>
      </c>
      <c r="M4" s="44" t="s">
        <v>36</v>
      </c>
      <c r="N4" s="44" t="s">
        <v>30</v>
      </c>
      <c r="O4" s="44" t="s">
        <v>36</v>
      </c>
      <c r="P4" s="44" t="s">
        <v>30</v>
      </c>
      <c r="Q4" s="92"/>
    </row>
    <row r="5" spans="1:17" ht="30" customHeight="1">
      <c r="A5" s="38" t="s">
        <v>71</v>
      </c>
      <c r="B5" s="45">
        <v>557</v>
      </c>
      <c r="C5" s="45">
        <v>410</v>
      </c>
      <c r="D5" s="46">
        <f>C5/$Q5*100</f>
        <v>67.43421052631578</v>
      </c>
      <c r="E5" s="45">
        <v>50</v>
      </c>
      <c r="F5" s="46">
        <f>E5/$Q5*100</f>
        <v>8.2236842105263168</v>
      </c>
      <c r="G5" s="45">
        <v>32</v>
      </c>
      <c r="H5" s="46">
        <f>G5/$Q5*100</f>
        <v>5.2631578947368416</v>
      </c>
      <c r="I5" s="45">
        <v>69</v>
      </c>
      <c r="J5" s="46">
        <f>I5/$Q5*100</f>
        <v>11.348684210526317</v>
      </c>
      <c r="K5" s="45">
        <v>23</v>
      </c>
      <c r="L5" s="46">
        <f>K5/$Q5*100</f>
        <v>3.7828947368421053</v>
      </c>
      <c r="M5" s="45">
        <v>24</v>
      </c>
      <c r="N5" s="46">
        <f>M5/$Q5*100</f>
        <v>3.9473684210526314</v>
      </c>
      <c r="O5" s="45">
        <v>0</v>
      </c>
      <c r="P5" s="46">
        <f>O5/$Q5*100</f>
        <v>0</v>
      </c>
      <c r="Q5" s="45">
        <v>608</v>
      </c>
    </row>
    <row r="6" spans="1:17" ht="30" customHeight="1">
      <c r="A6" s="38" t="s">
        <v>72</v>
      </c>
      <c r="B6" s="45">
        <v>33</v>
      </c>
      <c r="C6" s="45">
        <v>12</v>
      </c>
      <c r="D6" s="46">
        <f>C6/$Q6*100</f>
        <v>34.285714285714285</v>
      </c>
      <c r="E6" s="45">
        <v>7</v>
      </c>
      <c r="F6" s="46">
        <f>E6/$Q6*100</f>
        <v>20</v>
      </c>
      <c r="G6" s="45">
        <v>1</v>
      </c>
      <c r="H6" s="46">
        <f>G6/$Q6*100</f>
        <v>2.8571428571428572</v>
      </c>
      <c r="I6" s="45">
        <v>8</v>
      </c>
      <c r="J6" s="46">
        <f>I6/$Q6*100</f>
        <v>22.857142857142858</v>
      </c>
      <c r="K6" s="45">
        <v>4</v>
      </c>
      <c r="L6" s="46">
        <f>K6/$Q6*100</f>
        <v>11.428571428571429</v>
      </c>
      <c r="M6" s="45">
        <v>3</v>
      </c>
      <c r="N6" s="46">
        <f>M6/$Q6*100</f>
        <v>8.5714285714285712</v>
      </c>
      <c r="O6" s="45">
        <v>0</v>
      </c>
      <c r="P6" s="46">
        <f>O6/$Q6*100</f>
        <v>0</v>
      </c>
      <c r="Q6" s="45">
        <v>35</v>
      </c>
    </row>
    <row r="7" spans="1:17" ht="30" customHeight="1">
      <c r="A7" s="38" t="s">
        <v>73</v>
      </c>
      <c r="B7" s="45">
        <v>311</v>
      </c>
      <c r="C7" s="45">
        <v>210</v>
      </c>
      <c r="D7" s="46">
        <f t="shared" ref="D7" si="0">C7/$Q7*100</f>
        <v>60</v>
      </c>
      <c r="E7" s="45">
        <v>58</v>
      </c>
      <c r="F7" s="46">
        <f t="shared" ref="F7" si="1">E7/$Q7*100</f>
        <v>16.571428571428569</v>
      </c>
      <c r="G7" s="45">
        <v>33</v>
      </c>
      <c r="H7" s="46">
        <f t="shared" ref="H7" si="2">G7/$Q7*100</f>
        <v>9.4285714285714288</v>
      </c>
      <c r="I7" s="45">
        <v>43</v>
      </c>
      <c r="J7" s="46">
        <f t="shared" ref="J7" si="3">I7/$Q7*100</f>
        <v>12.285714285714286</v>
      </c>
      <c r="K7" s="45">
        <v>6</v>
      </c>
      <c r="L7" s="46">
        <f t="shared" ref="L7" si="4">K7/$Q7*100</f>
        <v>1.7142857142857144</v>
      </c>
      <c r="M7" s="45">
        <v>0</v>
      </c>
      <c r="N7" s="46">
        <f t="shared" ref="N7" si="5">M7/$Q7*100</f>
        <v>0</v>
      </c>
      <c r="O7" s="45">
        <v>0</v>
      </c>
      <c r="P7" s="46">
        <f t="shared" ref="P7" si="6">O7/$Q7*100</f>
        <v>0</v>
      </c>
      <c r="Q7" s="45">
        <v>350</v>
      </c>
    </row>
    <row r="8" spans="1:17" ht="30" customHeight="1">
      <c r="A8" s="38" t="s">
        <v>79</v>
      </c>
      <c r="B8" s="45">
        <v>5152</v>
      </c>
      <c r="C8" s="45">
        <v>2983</v>
      </c>
      <c r="D8" s="46">
        <f>C8/$Q8*100</f>
        <v>18.66358005380717</v>
      </c>
      <c r="E8" s="45">
        <v>2173</v>
      </c>
      <c r="F8" s="46">
        <f>E8/$Q8*100</f>
        <v>13.595695426390538</v>
      </c>
      <c r="G8" s="45">
        <v>182</v>
      </c>
      <c r="H8" s="46">
        <f>G8/$Q8*100</f>
        <v>1.1387098792466996</v>
      </c>
      <c r="I8" s="45">
        <v>10086</v>
      </c>
      <c r="J8" s="46">
        <f>I8/$Q8*100</f>
        <v>63.104548582869299</v>
      </c>
      <c r="K8" s="45">
        <v>380</v>
      </c>
      <c r="L8" s="46">
        <f>K8/$Q8*100</f>
        <v>2.3775261215040979</v>
      </c>
      <c r="M8" s="45">
        <v>108</v>
      </c>
      <c r="N8" s="46">
        <f>M8/$Q8*100</f>
        <v>0.67571795032221738</v>
      </c>
      <c r="O8" s="45">
        <v>71</v>
      </c>
      <c r="P8" s="46">
        <f>O8/$Q8*100</f>
        <v>0.44422198585997624</v>
      </c>
      <c r="Q8" s="45">
        <v>15983</v>
      </c>
    </row>
    <row r="9" spans="1:17" ht="30" customHeight="1">
      <c r="A9" s="38" t="s">
        <v>76</v>
      </c>
      <c r="B9" s="45">
        <v>409</v>
      </c>
      <c r="C9" s="45">
        <v>637</v>
      </c>
      <c r="D9" s="46">
        <f>C9/$Q9*100</f>
        <v>6.2512266928361138</v>
      </c>
      <c r="E9" s="45">
        <v>88</v>
      </c>
      <c r="F9" s="46">
        <f>E9/$Q9*100</f>
        <v>0.86359175662414134</v>
      </c>
      <c r="G9" s="45">
        <v>78</v>
      </c>
      <c r="H9" s="46">
        <f>G9/$Q9*100</f>
        <v>0.76545632973503441</v>
      </c>
      <c r="I9" s="45">
        <v>9154</v>
      </c>
      <c r="J9" s="46">
        <f>I9/$Q9*100</f>
        <v>89.833169774288507</v>
      </c>
      <c r="K9" s="45">
        <v>220</v>
      </c>
      <c r="L9" s="46">
        <f>K9/$Q9*100</f>
        <v>2.1589793915603535</v>
      </c>
      <c r="M9" s="45">
        <v>3</v>
      </c>
      <c r="N9" s="46">
        <f>M9/$Q9*100</f>
        <v>2.9440628066732092E-2</v>
      </c>
      <c r="O9" s="45">
        <v>10</v>
      </c>
      <c r="P9" s="46">
        <f>O9/$Q9*100</f>
        <v>9.8135426889106966E-2</v>
      </c>
      <c r="Q9" s="45">
        <v>10190</v>
      </c>
    </row>
    <row r="10" spans="1:17" ht="30" customHeight="1">
      <c r="A10" s="42" t="s">
        <v>77</v>
      </c>
      <c r="B10" s="45">
        <v>160</v>
      </c>
      <c r="C10" s="45">
        <v>98</v>
      </c>
      <c r="D10" s="46">
        <f>C10/$Q10*100</f>
        <v>34.507042253521128</v>
      </c>
      <c r="E10" s="45">
        <v>129</v>
      </c>
      <c r="F10" s="46">
        <f>E10/$Q10*100</f>
        <v>45.422535211267608</v>
      </c>
      <c r="G10" s="45">
        <v>6</v>
      </c>
      <c r="H10" s="46">
        <f>G10/$Q10*100</f>
        <v>2.112676056338028</v>
      </c>
      <c r="I10" s="45">
        <v>32</v>
      </c>
      <c r="J10" s="46">
        <f>I10/$Q10*100</f>
        <v>11.267605633802818</v>
      </c>
      <c r="K10" s="45">
        <v>13</v>
      </c>
      <c r="L10" s="46">
        <f>K10/$Q10*100</f>
        <v>4.5774647887323949</v>
      </c>
      <c r="M10" s="45">
        <v>4</v>
      </c>
      <c r="N10" s="46">
        <f>M10/$Q10*100</f>
        <v>1.4084507042253522</v>
      </c>
      <c r="O10" s="45">
        <v>2</v>
      </c>
      <c r="P10" s="46">
        <f>O10/$Q10*100</f>
        <v>0.70422535211267612</v>
      </c>
      <c r="Q10" s="45">
        <v>284</v>
      </c>
    </row>
    <row r="11" spans="1:17" ht="30" customHeight="1">
      <c r="A11" s="42" t="s">
        <v>74</v>
      </c>
      <c r="B11" s="45">
        <v>77</v>
      </c>
      <c r="C11" s="45">
        <v>97</v>
      </c>
      <c r="D11" s="46">
        <f>C11/$Q11*100</f>
        <v>57.396449704142015</v>
      </c>
      <c r="E11" s="45">
        <v>34</v>
      </c>
      <c r="F11" s="46">
        <f>E11/$Q11*100</f>
        <v>20.118343195266274</v>
      </c>
      <c r="G11" s="45">
        <v>4</v>
      </c>
      <c r="H11" s="46">
        <f>G11/$Q11*100</f>
        <v>2.3668639053254439</v>
      </c>
      <c r="I11" s="45">
        <v>25</v>
      </c>
      <c r="J11" s="46">
        <f>I11/$Q11*100</f>
        <v>14.792899408284024</v>
      </c>
      <c r="K11" s="45">
        <v>6</v>
      </c>
      <c r="L11" s="46">
        <f>K11/$Q11*100</f>
        <v>3.5502958579881656</v>
      </c>
      <c r="M11" s="45">
        <v>1</v>
      </c>
      <c r="N11" s="46">
        <f>M11/$Q11*100</f>
        <v>0.59171597633136097</v>
      </c>
      <c r="O11" s="45">
        <v>2</v>
      </c>
      <c r="P11" s="46">
        <f>O11/$Q11*100</f>
        <v>1.1834319526627219</v>
      </c>
      <c r="Q11" s="45">
        <v>169</v>
      </c>
    </row>
    <row r="12" spans="1:17" ht="30" customHeight="1">
      <c r="A12" s="38" t="s">
        <v>75</v>
      </c>
      <c r="B12" s="45">
        <v>0</v>
      </c>
      <c r="C12" s="45">
        <v>0</v>
      </c>
      <c r="D12" s="46">
        <v>0</v>
      </c>
      <c r="E12" s="45">
        <v>0</v>
      </c>
      <c r="F12" s="46">
        <v>0</v>
      </c>
      <c r="G12" s="45">
        <v>0</v>
      </c>
      <c r="H12" s="46">
        <v>0</v>
      </c>
      <c r="I12" s="45">
        <v>0</v>
      </c>
      <c r="J12" s="46">
        <v>0</v>
      </c>
      <c r="K12" s="45">
        <v>0</v>
      </c>
      <c r="L12" s="46">
        <v>0</v>
      </c>
      <c r="M12" s="45">
        <v>0</v>
      </c>
      <c r="N12" s="46">
        <v>0</v>
      </c>
      <c r="O12" s="45">
        <v>0</v>
      </c>
      <c r="P12" s="46">
        <v>0</v>
      </c>
      <c r="Q12" s="45">
        <v>0</v>
      </c>
    </row>
    <row r="13" spans="1:17" ht="16.5" customHeight="1">
      <c r="K13" s="16"/>
      <c r="O13" s="16"/>
    </row>
    <row r="14" spans="1:17" ht="16.5" customHeight="1">
      <c r="K14" s="22"/>
      <c r="L14" s="22"/>
    </row>
    <row r="15" spans="1:17" ht="16.5" customHeight="1">
      <c r="K15" s="22"/>
      <c r="L15" s="22"/>
      <c r="M15" s="22"/>
      <c r="N15" s="22"/>
    </row>
    <row r="16" spans="1:17" ht="16.5" customHeight="1"/>
    <row r="17" spans="11:14" ht="16.5" customHeight="1"/>
    <row r="18" spans="11:14" ht="16.5" customHeight="1"/>
    <row r="19" spans="11:14" ht="16.5" customHeight="1"/>
    <row r="20" spans="11:14">
      <c r="K20" s="22"/>
      <c r="L20" s="22"/>
      <c r="M20" s="22"/>
      <c r="N20" s="22"/>
    </row>
    <row r="21" spans="11:14">
      <c r="K21" s="22"/>
      <c r="L21" s="22"/>
      <c r="M21" s="22"/>
      <c r="N21" s="22"/>
    </row>
    <row r="22" spans="11:14">
      <c r="K22" s="22"/>
      <c r="L22" s="22"/>
      <c r="M22" s="22"/>
      <c r="N22" s="22"/>
    </row>
    <row r="23" spans="11:14">
      <c r="K23" s="22"/>
      <c r="L23" s="22"/>
      <c r="M23" s="22"/>
      <c r="N23" s="22"/>
    </row>
    <row r="24" spans="11:14">
      <c r="K24" s="22"/>
      <c r="L24" s="22"/>
      <c r="M24" s="22"/>
      <c r="N24" s="22"/>
    </row>
    <row r="25" spans="11:14">
      <c r="K25" s="22"/>
      <c r="L25" s="22"/>
      <c r="M25" s="22"/>
      <c r="N25" s="22"/>
    </row>
    <row r="26" spans="11:14">
      <c r="K26" s="22"/>
      <c r="L26" s="22"/>
      <c r="M26" s="22"/>
      <c r="N26" s="22"/>
    </row>
  </sheetData>
  <mergeCells count="12">
    <mergeCell ref="A2:A3"/>
    <mergeCell ref="A1:Q1"/>
    <mergeCell ref="G3:H3"/>
    <mergeCell ref="I3:J3"/>
    <mergeCell ref="O3:P3"/>
    <mergeCell ref="Q2:Q4"/>
    <mergeCell ref="C2:P2"/>
    <mergeCell ref="K3:L3"/>
    <mergeCell ref="B2:B4"/>
    <mergeCell ref="C3:D3"/>
    <mergeCell ref="E3:F3"/>
    <mergeCell ref="M3:N3"/>
  </mergeCells>
  <phoneticPr fontId="5" type="noConversion"/>
  <printOptions horizontalCentered="1"/>
  <pageMargins left="0.70866141732283461" right="0.70866141732283461" top="0.74803149606299213" bottom="0.74803149606299213" header="0.31496062992125984" footer="0.31496062992125984"/>
  <pageSetup paperSize="9" scale="79" orientation="landscape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List15">
    <tabColor theme="6" tint="0.39997558519241921"/>
    <pageSetUpPr fitToPage="1"/>
  </sheetPr>
  <dimension ref="A1:Q26"/>
  <sheetViews>
    <sheetView showGridLines="0" zoomScale="76" zoomScaleNormal="76" zoomScaleSheetLayoutView="100" workbookViewId="0">
      <selection sqref="A1:Q1"/>
    </sheetView>
  </sheetViews>
  <sheetFormatPr defaultRowHeight="13.2"/>
  <cols>
    <col min="1" max="1" width="30.6640625" customWidth="1"/>
    <col min="2" max="17" width="8.6640625" customWidth="1"/>
    <col min="18" max="18" width="11.44140625" bestFit="1" customWidth="1"/>
  </cols>
  <sheetData>
    <row r="1" spans="1:17" s="17" customFormat="1" ht="30" customHeight="1">
      <c r="A1" s="101" t="s">
        <v>176</v>
      </c>
      <c r="B1" s="101"/>
      <c r="C1" s="101"/>
      <c r="D1" s="101"/>
      <c r="E1" s="101"/>
      <c r="F1" s="101"/>
      <c r="G1" s="101"/>
      <c r="H1" s="101"/>
      <c r="I1" s="101"/>
      <c r="J1" s="101"/>
      <c r="K1" s="101"/>
      <c r="L1" s="101"/>
      <c r="M1" s="101"/>
      <c r="N1" s="101"/>
      <c r="O1" s="101"/>
      <c r="P1" s="101"/>
      <c r="Q1" s="101"/>
    </row>
    <row r="2" spans="1:17" ht="16.5" customHeight="1">
      <c r="A2" s="92" t="s">
        <v>44</v>
      </c>
      <c r="B2" s="92" t="s">
        <v>31</v>
      </c>
      <c r="C2" s="92" t="s">
        <v>32</v>
      </c>
      <c r="D2" s="92"/>
      <c r="E2" s="92"/>
      <c r="F2" s="92"/>
      <c r="G2" s="92"/>
      <c r="H2" s="92"/>
      <c r="I2" s="92"/>
      <c r="J2" s="92"/>
      <c r="K2" s="92"/>
      <c r="L2" s="92"/>
      <c r="M2" s="92"/>
      <c r="N2" s="92"/>
      <c r="O2" s="92"/>
      <c r="P2" s="92"/>
      <c r="Q2" s="92" t="s">
        <v>33</v>
      </c>
    </row>
    <row r="3" spans="1:17" ht="27" customHeight="1">
      <c r="A3" s="92"/>
      <c r="B3" s="92"/>
      <c r="C3" s="92" t="s">
        <v>27</v>
      </c>
      <c r="D3" s="92"/>
      <c r="E3" s="92" t="s">
        <v>29</v>
      </c>
      <c r="F3" s="92"/>
      <c r="G3" s="92" t="s">
        <v>28</v>
      </c>
      <c r="H3" s="92"/>
      <c r="I3" s="92" t="s">
        <v>34</v>
      </c>
      <c r="J3" s="92"/>
      <c r="K3" s="92" t="s">
        <v>152</v>
      </c>
      <c r="L3" s="92"/>
      <c r="M3" s="92" t="s">
        <v>179</v>
      </c>
      <c r="N3" s="92"/>
      <c r="O3" s="92" t="s">
        <v>35</v>
      </c>
      <c r="P3" s="92"/>
      <c r="Q3" s="92"/>
    </row>
    <row r="4" spans="1:17" ht="27" customHeight="1">
      <c r="A4" s="48" t="s">
        <v>156</v>
      </c>
      <c r="B4" s="92"/>
      <c r="C4" s="44" t="s">
        <v>36</v>
      </c>
      <c r="D4" s="44" t="s">
        <v>30</v>
      </c>
      <c r="E4" s="44" t="s">
        <v>36</v>
      </c>
      <c r="F4" s="44" t="s">
        <v>30</v>
      </c>
      <c r="G4" s="44" t="s">
        <v>36</v>
      </c>
      <c r="H4" s="44" t="s">
        <v>30</v>
      </c>
      <c r="I4" s="44" t="s">
        <v>36</v>
      </c>
      <c r="J4" s="44" t="s">
        <v>30</v>
      </c>
      <c r="K4" s="44" t="s">
        <v>36</v>
      </c>
      <c r="L4" s="44" t="s">
        <v>30</v>
      </c>
      <c r="M4" s="44" t="s">
        <v>36</v>
      </c>
      <c r="N4" s="44" t="s">
        <v>30</v>
      </c>
      <c r="O4" s="44" t="s">
        <v>36</v>
      </c>
      <c r="P4" s="44" t="s">
        <v>30</v>
      </c>
      <c r="Q4" s="92"/>
    </row>
    <row r="5" spans="1:17" ht="30" customHeight="1">
      <c r="A5" s="38" t="s">
        <v>71</v>
      </c>
      <c r="B5" s="45">
        <v>666</v>
      </c>
      <c r="C5" s="45">
        <v>591</v>
      </c>
      <c r="D5" s="46">
        <f>C5/$Q5*100</f>
        <v>79.435483870967744</v>
      </c>
      <c r="E5" s="45">
        <v>50</v>
      </c>
      <c r="F5" s="46">
        <f>E5/$Q5*100</f>
        <v>6.7204301075268811</v>
      </c>
      <c r="G5" s="45">
        <v>21</v>
      </c>
      <c r="H5" s="46">
        <f>G5/$Q5*100</f>
        <v>2.82258064516129</v>
      </c>
      <c r="I5" s="45">
        <v>36</v>
      </c>
      <c r="J5" s="46">
        <f>I5/$Q5*100</f>
        <v>4.838709677419355</v>
      </c>
      <c r="K5" s="45">
        <v>26</v>
      </c>
      <c r="L5" s="46">
        <f>K5/$Q5*100</f>
        <v>3.4946236559139781</v>
      </c>
      <c r="M5" s="45">
        <v>10</v>
      </c>
      <c r="N5" s="46">
        <f>M5/$Q5*100</f>
        <v>1.3440860215053763</v>
      </c>
      <c r="O5" s="45">
        <v>10</v>
      </c>
      <c r="P5" s="46">
        <f>O5/$Q5*100</f>
        <v>1.3440860215053763</v>
      </c>
      <c r="Q5" s="45">
        <v>744</v>
      </c>
    </row>
    <row r="6" spans="1:17" ht="30" customHeight="1">
      <c r="A6" s="38" t="s">
        <v>72</v>
      </c>
      <c r="B6" s="45">
        <v>91</v>
      </c>
      <c r="C6" s="45">
        <v>30</v>
      </c>
      <c r="D6" s="46">
        <f>C6/$Q6*100</f>
        <v>24.590163934426229</v>
      </c>
      <c r="E6" s="45">
        <v>12</v>
      </c>
      <c r="F6" s="46">
        <f>E6/$Q6*100</f>
        <v>9.8360655737704921</v>
      </c>
      <c r="G6" s="45">
        <v>10</v>
      </c>
      <c r="H6" s="46">
        <f>G6/$Q6*100</f>
        <v>8.1967213114754092</v>
      </c>
      <c r="I6" s="45">
        <v>52</v>
      </c>
      <c r="J6" s="46">
        <f>I6/$Q6*100</f>
        <v>42.622950819672127</v>
      </c>
      <c r="K6" s="45">
        <v>16</v>
      </c>
      <c r="L6" s="46">
        <f>K6/$Q6*100</f>
        <v>13.114754098360656</v>
      </c>
      <c r="M6" s="45">
        <v>2</v>
      </c>
      <c r="N6" s="46">
        <f>M6/$Q6*100</f>
        <v>1.639344262295082</v>
      </c>
      <c r="O6" s="45">
        <v>0</v>
      </c>
      <c r="P6" s="46">
        <f>O6/$Q6*100</f>
        <v>0</v>
      </c>
      <c r="Q6" s="45">
        <v>122</v>
      </c>
    </row>
    <row r="7" spans="1:17" ht="30" customHeight="1">
      <c r="A7" s="38" t="s">
        <v>73</v>
      </c>
      <c r="B7" s="45">
        <v>378</v>
      </c>
      <c r="C7" s="45">
        <v>244</v>
      </c>
      <c r="D7" s="46">
        <f t="shared" ref="D7:D12" si="0">C7/$Q7*100</f>
        <v>59.079903147699753</v>
      </c>
      <c r="E7" s="45">
        <v>46</v>
      </c>
      <c r="F7" s="46">
        <f t="shared" ref="F7:N12" si="1">E7/$Q7*100</f>
        <v>11.138014527845035</v>
      </c>
      <c r="G7" s="45">
        <v>61</v>
      </c>
      <c r="H7" s="46">
        <f t="shared" si="1"/>
        <v>14.769975786924938</v>
      </c>
      <c r="I7" s="45">
        <v>44</v>
      </c>
      <c r="J7" s="46">
        <f t="shared" si="1"/>
        <v>10.653753026634384</v>
      </c>
      <c r="K7" s="45">
        <v>11</v>
      </c>
      <c r="L7" s="46">
        <f t="shared" si="1"/>
        <v>2.6634382566585959</v>
      </c>
      <c r="M7" s="45">
        <v>0</v>
      </c>
      <c r="N7" s="46">
        <f t="shared" si="1"/>
        <v>0</v>
      </c>
      <c r="O7" s="45">
        <v>7</v>
      </c>
      <c r="P7" s="46">
        <f t="shared" ref="P7:P12" si="2">O7/$Q7*100</f>
        <v>1.6949152542372881</v>
      </c>
      <c r="Q7" s="45">
        <v>413</v>
      </c>
    </row>
    <row r="8" spans="1:17" ht="30" customHeight="1">
      <c r="A8" s="38" t="s">
        <v>79</v>
      </c>
      <c r="B8" s="45">
        <v>7729</v>
      </c>
      <c r="C8" s="45">
        <v>6132</v>
      </c>
      <c r="D8" s="46">
        <f t="shared" si="0"/>
        <v>60.857483128225489</v>
      </c>
      <c r="E8" s="45">
        <v>1385</v>
      </c>
      <c r="F8" s="46">
        <f t="shared" si="1"/>
        <v>13.745533942040492</v>
      </c>
      <c r="G8" s="45">
        <v>177</v>
      </c>
      <c r="H8" s="46">
        <f t="shared" si="1"/>
        <v>1.756649464073045</v>
      </c>
      <c r="I8" s="45">
        <v>1231</v>
      </c>
      <c r="J8" s="46">
        <f t="shared" si="1"/>
        <v>12.217149662564509</v>
      </c>
      <c r="K8" s="45">
        <v>555</v>
      </c>
      <c r="L8" s="46">
        <f t="shared" si="1"/>
        <v>5.5081381500595477</v>
      </c>
      <c r="M8" s="45">
        <v>336</v>
      </c>
      <c r="N8" s="46">
        <f t="shared" si="1"/>
        <v>3.3346566097657799</v>
      </c>
      <c r="O8" s="45">
        <v>260</v>
      </c>
      <c r="P8" s="46">
        <f t="shared" si="2"/>
        <v>2.5803890432711394</v>
      </c>
      <c r="Q8" s="45">
        <v>10076</v>
      </c>
    </row>
    <row r="9" spans="1:17" ht="30" customHeight="1">
      <c r="A9" s="38" t="s">
        <v>76</v>
      </c>
      <c r="B9" s="45">
        <v>440</v>
      </c>
      <c r="C9" s="45">
        <v>685</v>
      </c>
      <c r="D9" s="46">
        <f t="shared" si="0"/>
        <v>46.315077755240026</v>
      </c>
      <c r="E9" s="45">
        <v>55</v>
      </c>
      <c r="F9" s="46">
        <f t="shared" si="1"/>
        <v>3.7187288708586883</v>
      </c>
      <c r="G9" s="45">
        <v>85</v>
      </c>
      <c r="H9" s="46">
        <f t="shared" si="1"/>
        <v>5.7471264367816088</v>
      </c>
      <c r="I9" s="45">
        <v>357</v>
      </c>
      <c r="J9" s="46">
        <f t="shared" si="1"/>
        <v>24.137931034482758</v>
      </c>
      <c r="K9" s="45">
        <v>261</v>
      </c>
      <c r="L9" s="46">
        <f t="shared" si="1"/>
        <v>17.647058823529413</v>
      </c>
      <c r="M9" s="45">
        <v>32</v>
      </c>
      <c r="N9" s="46">
        <f t="shared" si="1"/>
        <v>2.1636240703177823</v>
      </c>
      <c r="O9" s="45">
        <v>4</v>
      </c>
      <c r="P9" s="46">
        <f t="shared" si="2"/>
        <v>0.27045300878972278</v>
      </c>
      <c r="Q9" s="45">
        <v>1479</v>
      </c>
    </row>
    <row r="10" spans="1:17" ht="30" customHeight="1">
      <c r="A10" s="42" t="s">
        <v>77</v>
      </c>
      <c r="B10" s="45">
        <v>253</v>
      </c>
      <c r="C10" s="45">
        <v>183</v>
      </c>
      <c r="D10" s="46">
        <f t="shared" si="0"/>
        <v>48.157894736842103</v>
      </c>
      <c r="E10" s="45">
        <v>92</v>
      </c>
      <c r="F10" s="46">
        <f t="shared" si="1"/>
        <v>24.210526315789473</v>
      </c>
      <c r="G10" s="45">
        <v>8</v>
      </c>
      <c r="H10" s="46">
        <f t="shared" si="1"/>
        <v>2.1052631578947367</v>
      </c>
      <c r="I10" s="45">
        <v>62</v>
      </c>
      <c r="J10" s="46">
        <f t="shared" si="1"/>
        <v>16.315789473684212</v>
      </c>
      <c r="K10" s="45">
        <v>21</v>
      </c>
      <c r="L10" s="46">
        <f t="shared" si="1"/>
        <v>5.5263157894736841</v>
      </c>
      <c r="M10" s="45">
        <v>11</v>
      </c>
      <c r="N10" s="46">
        <f t="shared" si="1"/>
        <v>2.8947368421052633</v>
      </c>
      <c r="O10" s="45">
        <v>3</v>
      </c>
      <c r="P10" s="46">
        <f t="shared" si="2"/>
        <v>0.78947368421052633</v>
      </c>
      <c r="Q10" s="45">
        <v>380</v>
      </c>
    </row>
    <row r="11" spans="1:17" ht="30" customHeight="1">
      <c r="A11" s="42" t="s">
        <v>74</v>
      </c>
      <c r="B11" s="45">
        <v>203</v>
      </c>
      <c r="C11" s="45">
        <v>200</v>
      </c>
      <c r="D11" s="46">
        <f t="shared" si="0"/>
        <v>34.42340791738382</v>
      </c>
      <c r="E11" s="45">
        <v>28</v>
      </c>
      <c r="F11" s="46">
        <f t="shared" si="1"/>
        <v>4.8192771084337354</v>
      </c>
      <c r="G11" s="45">
        <v>12</v>
      </c>
      <c r="H11" s="46">
        <f t="shared" si="1"/>
        <v>2.0654044750430294</v>
      </c>
      <c r="I11" s="45">
        <v>73</v>
      </c>
      <c r="J11" s="46">
        <f t="shared" si="1"/>
        <v>12.564543889845096</v>
      </c>
      <c r="K11" s="45">
        <v>26</v>
      </c>
      <c r="L11" s="46">
        <f t="shared" si="1"/>
        <v>4.4750430292598971</v>
      </c>
      <c r="M11" s="45">
        <v>16</v>
      </c>
      <c r="N11" s="46">
        <f t="shared" si="1"/>
        <v>2.753872633390706</v>
      </c>
      <c r="O11" s="45">
        <v>226</v>
      </c>
      <c r="P11" s="46">
        <f t="shared" si="2"/>
        <v>38.89845094664372</v>
      </c>
      <c r="Q11" s="45">
        <v>581</v>
      </c>
    </row>
    <row r="12" spans="1:17" ht="30" customHeight="1">
      <c r="A12" s="38" t="s">
        <v>75</v>
      </c>
      <c r="B12" s="45">
        <v>18</v>
      </c>
      <c r="C12" s="45">
        <v>9</v>
      </c>
      <c r="D12" s="46">
        <f t="shared" si="0"/>
        <v>50</v>
      </c>
      <c r="E12" s="45">
        <v>0</v>
      </c>
      <c r="F12" s="46">
        <f t="shared" si="1"/>
        <v>0</v>
      </c>
      <c r="G12" s="45">
        <v>1</v>
      </c>
      <c r="H12" s="46">
        <f t="shared" si="1"/>
        <v>5.5555555555555554</v>
      </c>
      <c r="I12" s="45">
        <v>8</v>
      </c>
      <c r="J12" s="46">
        <f t="shared" si="1"/>
        <v>44.444444444444443</v>
      </c>
      <c r="K12" s="45">
        <v>0</v>
      </c>
      <c r="L12" s="46">
        <f t="shared" si="1"/>
        <v>0</v>
      </c>
      <c r="M12" s="45">
        <v>0</v>
      </c>
      <c r="N12" s="46">
        <f t="shared" si="1"/>
        <v>0</v>
      </c>
      <c r="O12" s="45">
        <v>0</v>
      </c>
      <c r="P12" s="46">
        <f t="shared" si="2"/>
        <v>0</v>
      </c>
      <c r="Q12" s="45">
        <v>18</v>
      </c>
    </row>
    <row r="13" spans="1:17" ht="16.5" customHeight="1">
      <c r="K13" s="16"/>
      <c r="O13" s="16"/>
    </row>
    <row r="14" spans="1:17" ht="16.5" customHeight="1">
      <c r="K14" s="22"/>
      <c r="L14" s="22"/>
      <c r="O14" s="16"/>
    </row>
    <row r="15" spans="1:17" ht="16.5" customHeight="1">
      <c r="K15" s="22"/>
      <c r="L15" s="22"/>
      <c r="M15" s="22"/>
      <c r="N15" s="22"/>
    </row>
    <row r="16" spans="1:17" ht="16.5" customHeight="1">
      <c r="B16" s="16"/>
      <c r="C16" s="16"/>
      <c r="D16" s="16"/>
      <c r="E16" s="16"/>
      <c r="F16" s="16"/>
      <c r="G16" s="16"/>
      <c r="H16" s="16"/>
      <c r="I16" s="16"/>
      <c r="J16" s="16"/>
      <c r="K16" s="22"/>
      <c r="L16" s="22"/>
      <c r="M16" s="22"/>
      <c r="N16" s="22"/>
      <c r="O16" s="16"/>
      <c r="P16" s="16"/>
      <c r="Q16" s="16"/>
    </row>
    <row r="17" spans="11:14" ht="16.5" customHeight="1">
      <c r="K17" s="22"/>
      <c r="L17" s="22"/>
      <c r="M17" s="22"/>
      <c r="N17" s="22"/>
    </row>
    <row r="18" spans="11:14" ht="16.5" customHeight="1">
      <c r="K18" s="22"/>
      <c r="L18" s="22"/>
      <c r="M18" s="22"/>
      <c r="N18" s="22"/>
    </row>
    <row r="19" spans="11:14" ht="16.5" customHeight="1">
      <c r="K19" s="22"/>
      <c r="L19" s="22"/>
      <c r="M19" s="22"/>
      <c r="N19" s="22"/>
    </row>
    <row r="20" spans="11:14" ht="16.5" customHeight="1">
      <c r="K20" s="22"/>
      <c r="L20" s="22"/>
      <c r="M20" s="22"/>
      <c r="N20" s="22"/>
    </row>
    <row r="21" spans="11:14">
      <c r="K21" s="22"/>
      <c r="L21" s="22"/>
      <c r="M21" s="22"/>
      <c r="N21" s="22"/>
    </row>
    <row r="22" spans="11:14">
      <c r="K22" s="22"/>
      <c r="L22" s="22"/>
      <c r="M22" s="22"/>
      <c r="N22" s="22"/>
    </row>
    <row r="23" spans="11:14">
      <c r="K23" s="22"/>
      <c r="L23" s="22"/>
      <c r="M23" s="22"/>
      <c r="N23" s="22"/>
    </row>
    <row r="24" spans="11:14">
      <c r="K24" s="22"/>
      <c r="L24" s="22"/>
      <c r="M24" s="22"/>
      <c r="N24" s="22"/>
    </row>
    <row r="25" spans="11:14">
      <c r="K25" s="22"/>
      <c r="L25" s="22"/>
      <c r="M25" s="22"/>
      <c r="N25" s="22"/>
    </row>
    <row r="26" spans="11:14">
      <c r="K26" s="22"/>
      <c r="L26" s="22"/>
      <c r="M26" s="22"/>
      <c r="N26" s="22"/>
    </row>
  </sheetData>
  <mergeCells count="12">
    <mergeCell ref="A2:A3"/>
    <mergeCell ref="A1:Q1"/>
    <mergeCell ref="B2:B4"/>
    <mergeCell ref="C2:P2"/>
    <mergeCell ref="Q2:Q4"/>
    <mergeCell ref="K3:L3"/>
    <mergeCell ref="C3:D3"/>
    <mergeCell ref="E3:F3"/>
    <mergeCell ref="G3:H3"/>
    <mergeCell ref="I3:J3"/>
    <mergeCell ref="O3:P3"/>
    <mergeCell ref="M3:N3"/>
  </mergeCells>
  <phoneticPr fontId="5" type="noConversion"/>
  <printOptions horizontalCentered="1"/>
  <pageMargins left="0.70866141732283461" right="0.70866141732283461" top="0.74803149606299213" bottom="0.74803149606299213" header="0.31496062992125984" footer="0.31496062992125984"/>
  <pageSetup paperSize="9" scale="79" orientation="landscape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List18">
    <tabColor theme="6" tint="0.39997558519241921"/>
    <pageSetUpPr fitToPage="1"/>
  </sheetPr>
  <dimension ref="A1:Y14"/>
  <sheetViews>
    <sheetView showGridLines="0" zoomScale="76" zoomScaleNormal="76" zoomScaleSheetLayoutView="100" workbookViewId="0">
      <selection sqref="A1:M1"/>
    </sheetView>
  </sheetViews>
  <sheetFormatPr defaultRowHeight="13.2"/>
  <cols>
    <col min="1" max="1" width="6.6640625" customWidth="1"/>
    <col min="2" max="6" width="9.6640625" customWidth="1"/>
    <col min="7" max="7" width="11.5546875" customWidth="1"/>
    <col min="8" max="8" width="10.6640625" customWidth="1"/>
    <col min="9" max="13" width="9.6640625" customWidth="1"/>
  </cols>
  <sheetData>
    <row r="1" spans="1:25" ht="30" customHeight="1">
      <c r="A1" s="101" t="s">
        <v>177</v>
      </c>
      <c r="B1" s="101"/>
      <c r="C1" s="101"/>
      <c r="D1" s="101"/>
      <c r="E1" s="101"/>
      <c r="F1" s="101"/>
      <c r="G1" s="101"/>
      <c r="H1" s="101"/>
      <c r="I1" s="101"/>
      <c r="J1" s="101"/>
      <c r="K1" s="101"/>
      <c r="L1" s="101"/>
      <c r="M1" s="101"/>
    </row>
    <row r="2" spans="1:25" ht="20.100000000000001" customHeight="1">
      <c r="A2" s="92" t="s">
        <v>143</v>
      </c>
      <c r="B2" s="92"/>
      <c r="C2" s="92"/>
      <c r="D2" s="92"/>
      <c r="E2" s="92"/>
      <c r="F2" s="92"/>
      <c r="G2" s="92"/>
      <c r="H2" s="92"/>
      <c r="I2" s="92"/>
      <c r="J2" s="92"/>
      <c r="K2" s="92"/>
      <c r="L2" s="92"/>
      <c r="M2" s="92"/>
    </row>
    <row r="3" spans="1:25" ht="20.100000000000001" customHeight="1">
      <c r="A3" s="92" t="s">
        <v>0</v>
      </c>
      <c r="B3" s="92" t="s">
        <v>15</v>
      </c>
      <c r="C3" s="92"/>
      <c r="D3" s="92" t="s">
        <v>45</v>
      </c>
      <c r="E3" s="92"/>
      <c r="F3" s="92"/>
      <c r="G3" s="92"/>
      <c r="H3" s="92"/>
      <c r="I3" s="92"/>
      <c r="J3" s="92"/>
      <c r="K3" s="92"/>
      <c r="L3" s="92"/>
      <c r="M3" s="92"/>
    </row>
    <row r="4" spans="1:25" ht="16.5" customHeight="1">
      <c r="A4" s="92"/>
      <c r="B4" s="103" t="s">
        <v>16</v>
      </c>
      <c r="C4" s="103" t="s">
        <v>159</v>
      </c>
      <c r="D4" s="103" t="s">
        <v>46</v>
      </c>
      <c r="E4" s="103"/>
      <c r="F4" s="103" t="s">
        <v>86</v>
      </c>
      <c r="G4" s="103" t="s">
        <v>47</v>
      </c>
      <c r="H4" s="103"/>
      <c r="I4" s="103" t="s">
        <v>85</v>
      </c>
      <c r="J4" s="103"/>
      <c r="K4" s="103"/>
      <c r="L4" s="103"/>
      <c r="M4" s="103" t="s">
        <v>81</v>
      </c>
    </row>
    <row r="5" spans="1:25" ht="81.75" customHeight="1">
      <c r="A5" s="92"/>
      <c r="B5" s="103"/>
      <c r="C5" s="103"/>
      <c r="D5" s="44" t="s">
        <v>130</v>
      </c>
      <c r="E5" s="44" t="s">
        <v>131</v>
      </c>
      <c r="F5" s="103"/>
      <c r="G5" s="44" t="s">
        <v>48</v>
      </c>
      <c r="H5" s="44" t="s">
        <v>84</v>
      </c>
      <c r="I5" s="44" t="s">
        <v>82</v>
      </c>
      <c r="J5" s="44" t="s">
        <v>83</v>
      </c>
      <c r="K5" s="44" t="s">
        <v>49</v>
      </c>
      <c r="L5" s="44" t="s">
        <v>80</v>
      </c>
      <c r="M5" s="103"/>
    </row>
    <row r="6" spans="1:25" ht="20.100000000000001" customHeight="1">
      <c r="A6" s="43" t="s">
        <v>4</v>
      </c>
      <c r="B6" s="45">
        <v>1972</v>
      </c>
      <c r="C6" s="45">
        <v>2179</v>
      </c>
      <c r="D6" s="45">
        <v>191</v>
      </c>
      <c r="E6" s="45">
        <v>3</v>
      </c>
      <c r="F6" s="45">
        <v>571</v>
      </c>
      <c r="G6" s="45">
        <v>1236</v>
      </c>
      <c r="H6" s="45">
        <v>173</v>
      </c>
      <c r="I6" s="45">
        <v>2</v>
      </c>
      <c r="J6" s="45">
        <v>1</v>
      </c>
      <c r="K6" s="45">
        <v>1</v>
      </c>
      <c r="L6" s="45">
        <v>0</v>
      </c>
      <c r="M6" s="45">
        <v>0</v>
      </c>
      <c r="N6" s="16"/>
      <c r="O6" s="16"/>
      <c r="P6" s="16"/>
      <c r="Q6" s="16"/>
      <c r="R6" s="16"/>
      <c r="S6" s="16"/>
      <c r="T6" s="16"/>
      <c r="U6" s="16"/>
      <c r="V6" s="16"/>
      <c r="W6" s="16"/>
      <c r="X6" s="16"/>
      <c r="Y6" s="16"/>
    </row>
    <row r="7" spans="1:25" ht="20.100000000000001" customHeight="1">
      <c r="A7" s="43" t="s">
        <v>5</v>
      </c>
      <c r="B7" s="45">
        <v>533</v>
      </c>
      <c r="C7" s="45">
        <v>595</v>
      </c>
      <c r="D7" s="45">
        <v>4</v>
      </c>
      <c r="E7" s="45">
        <v>0</v>
      </c>
      <c r="F7" s="45">
        <v>303</v>
      </c>
      <c r="G7" s="45">
        <v>264</v>
      </c>
      <c r="H7" s="45">
        <v>23</v>
      </c>
      <c r="I7" s="45">
        <v>1</v>
      </c>
      <c r="J7" s="45">
        <v>0</v>
      </c>
      <c r="K7" s="45">
        <v>0</v>
      </c>
      <c r="L7" s="45">
        <v>0</v>
      </c>
      <c r="M7" s="45">
        <v>0</v>
      </c>
      <c r="N7" s="16"/>
      <c r="O7" s="16"/>
      <c r="P7" s="16"/>
      <c r="Q7" s="16"/>
      <c r="R7" s="16"/>
      <c r="S7" s="16"/>
      <c r="T7" s="16"/>
      <c r="U7" s="16"/>
      <c r="V7" s="16"/>
      <c r="W7" s="16"/>
      <c r="X7" s="16"/>
      <c r="Y7" s="16"/>
    </row>
    <row r="8" spans="1:25" ht="20.100000000000001" customHeight="1">
      <c r="A8" s="43" t="s">
        <v>6</v>
      </c>
      <c r="B8" s="45">
        <v>313</v>
      </c>
      <c r="C8" s="45">
        <v>372</v>
      </c>
      <c r="D8" s="45">
        <v>13</v>
      </c>
      <c r="E8" s="45">
        <v>2</v>
      </c>
      <c r="F8" s="45">
        <v>104</v>
      </c>
      <c r="G8" s="45">
        <v>229</v>
      </c>
      <c r="H8" s="45">
        <v>24</v>
      </c>
      <c r="I8" s="45">
        <v>0</v>
      </c>
      <c r="J8" s="45">
        <v>0</v>
      </c>
      <c r="K8" s="45">
        <v>0</v>
      </c>
      <c r="L8" s="45">
        <v>0</v>
      </c>
      <c r="M8" s="45">
        <v>0</v>
      </c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</row>
    <row r="9" spans="1:25" ht="20.100000000000001" customHeight="1">
      <c r="A9" s="43" t="s">
        <v>7</v>
      </c>
      <c r="B9" s="45">
        <v>1364</v>
      </c>
      <c r="C9" s="45">
        <v>1402</v>
      </c>
      <c r="D9" s="45">
        <v>7</v>
      </c>
      <c r="E9" s="45">
        <v>1</v>
      </c>
      <c r="F9" s="45">
        <v>1134</v>
      </c>
      <c r="G9" s="45">
        <v>250</v>
      </c>
      <c r="H9" s="45">
        <v>7</v>
      </c>
      <c r="I9" s="45">
        <v>0</v>
      </c>
      <c r="J9" s="45">
        <v>0</v>
      </c>
      <c r="K9" s="45">
        <v>0</v>
      </c>
      <c r="L9" s="45">
        <v>0</v>
      </c>
      <c r="M9" s="45">
        <v>0</v>
      </c>
      <c r="N9" s="16"/>
      <c r="O9" s="16"/>
      <c r="P9" s="16"/>
      <c r="Q9" s="16"/>
      <c r="R9" s="16"/>
      <c r="S9" s="16"/>
      <c r="T9" s="16"/>
      <c r="U9" s="16"/>
      <c r="V9" s="16"/>
      <c r="W9" s="16"/>
      <c r="X9" s="16"/>
      <c r="Y9" s="16"/>
    </row>
    <row r="10" spans="1:25" ht="20.100000000000001" customHeight="1">
      <c r="A10" s="43" t="s">
        <v>8</v>
      </c>
      <c r="B10" s="45">
        <v>892</v>
      </c>
      <c r="C10" s="45">
        <v>1002</v>
      </c>
      <c r="D10" s="45">
        <v>12</v>
      </c>
      <c r="E10" s="45">
        <v>0</v>
      </c>
      <c r="F10" s="45">
        <v>103</v>
      </c>
      <c r="G10" s="45">
        <v>797</v>
      </c>
      <c r="H10" s="45">
        <v>88</v>
      </c>
      <c r="I10" s="45">
        <v>2</v>
      </c>
      <c r="J10" s="45">
        <v>0</v>
      </c>
      <c r="K10" s="45">
        <v>0</v>
      </c>
      <c r="L10" s="45">
        <v>0</v>
      </c>
      <c r="M10" s="45">
        <v>0</v>
      </c>
      <c r="N10" s="16"/>
      <c r="O10" s="16"/>
      <c r="P10" s="16"/>
      <c r="Q10" s="16"/>
      <c r="R10" s="16"/>
      <c r="S10" s="16"/>
      <c r="T10" s="16"/>
      <c r="U10" s="16"/>
      <c r="V10" s="16"/>
      <c r="W10" s="16"/>
      <c r="X10" s="16"/>
      <c r="Y10" s="16"/>
    </row>
    <row r="11" spans="1:25" ht="20.100000000000001" customHeight="1">
      <c r="A11" s="43" t="s">
        <v>9</v>
      </c>
      <c r="B11" s="45">
        <v>509</v>
      </c>
      <c r="C11" s="45">
        <v>532</v>
      </c>
      <c r="D11" s="45">
        <v>1</v>
      </c>
      <c r="E11" s="45">
        <v>0</v>
      </c>
      <c r="F11" s="45">
        <v>197</v>
      </c>
      <c r="G11" s="45">
        <v>304</v>
      </c>
      <c r="H11" s="45">
        <v>29</v>
      </c>
      <c r="I11" s="45">
        <v>0</v>
      </c>
      <c r="J11" s="45">
        <v>0</v>
      </c>
      <c r="K11" s="45">
        <v>0</v>
      </c>
      <c r="L11" s="45">
        <v>0</v>
      </c>
      <c r="M11" s="45">
        <v>0</v>
      </c>
      <c r="N11" s="16"/>
      <c r="O11" s="16"/>
      <c r="P11" s="16"/>
      <c r="Q11" s="16"/>
      <c r="R11" s="16"/>
      <c r="S11" s="16"/>
      <c r="T11" s="16"/>
      <c r="U11" s="16"/>
      <c r="V11" s="16"/>
      <c r="W11" s="16"/>
      <c r="X11" s="16"/>
      <c r="Y11" s="16"/>
    </row>
    <row r="12" spans="1:25" ht="20.100000000000001" customHeight="1">
      <c r="A12" s="43" t="s">
        <v>1</v>
      </c>
      <c r="B12" s="45">
        <v>557</v>
      </c>
      <c r="C12" s="45">
        <v>608</v>
      </c>
      <c r="D12" s="45">
        <v>5</v>
      </c>
      <c r="E12" s="45">
        <v>1</v>
      </c>
      <c r="F12" s="45">
        <v>197</v>
      </c>
      <c r="G12" s="45">
        <v>358</v>
      </c>
      <c r="H12" s="45">
        <v>45</v>
      </c>
      <c r="I12" s="45">
        <v>0</v>
      </c>
      <c r="J12" s="45">
        <v>0</v>
      </c>
      <c r="K12" s="45">
        <v>0</v>
      </c>
      <c r="L12" s="45">
        <v>0</v>
      </c>
      <c r="M12" s="45">
        <v>0</v>
      </c>
      <c r="N12" s="16"/>
      <c r="O12" s="16"/>
      <c r="P12" s="16"/>
      <c r="Q12" s="16"/>
      <c r="R12" s="16"/>
      <c r="S12" s="16"/>
      <c r="T12" s="16"/>
      <c r="U12" s="16"/>
      <c r="V12" s="16"/>
      <c r="W12" s="16"/>
      <c r="X12" s="16"/>
      <c r="Y12" s="16"/>
    </row>
    <row r="13" spans="1:25" ht="20.100000000000001" customHeight="1">
      <c r="A13" s="43" t="s">
        <v>2</v>
      </c>
      <c r="B13" s="45">
        <v>666</v>
      </c>
      <c r="C13" s="45">
        <v>744</v>
      </c>
      <c r="D13" s="45">
        <v>1</v>
      </c>
      <c r="E13" s="45">
        <v>3</v>
      </c>
      <c r="F13" s="45">
        <v>379</v>
      </c>
      <c r="G13" s="45">
        <v>207</v>
      </c>
      <c r="H13" s="45">
        <v>147</v>
      </c>
      <c r="I13" s="45">
        <v>3</v>
      </c>
      <c r="J13" s="45">
        <v>0</v>
      </c>
      <c r="K13" s="45">
        <v>1</v>
      </c>
      <c r="L13" s="45">
        <v>0</v>
      </c>
      <c r="M13" s="45">
        <v>3</v>
      </c>
      <c r="N13" s="16"/>
      <c r="O13" s="16"/>
      <c r="P13" s="16"/>
      <c r="Q13" s="16"/>
      <c r="R13" s="16"/>
      <c r="S13" s="16"/>
      <c r="T13" s="16"/>
      <c r="U13" s="16"/>
      <c r="V13" s="16"/>
      <c r="W13" s="16"/>
      <c r="X13" s="16"/>
      <c r="Y13" s="16"/>
    </row>
    <row r="14" spans="1:25" ht="20.100000000000001" customHeight="1">
      <c r="A14" s="49" t="s">
        <v>3</v>
      </c>
      <c r="B14" s="50">
        <f>SUM(B6:B13)</f>
        <v>6806</v>
      </c>
      <c r="C14" s="50">
        <f>SUM(C6:C13)</f>
        <v>7434</v>
      </c>
      <c r="D14" s="51">
        <f t="shared" ref="D14:M14" si="0">SUM(D6:D13)</f>
        <v>234</v>
      </c>
      <c r="E14" s="51">
        <f t="shared" si="0"/>
        <v>10</v>
      </c>
      <c r="F14" s="50">
        <f t="shared" si="0"/>
        <v>2988</v>
      </c>
      <c r="G14" s="50">
        <f t="shared" si="0"/>
        <v>3645</v>
      </c>
      <c r="H14" s="50">
        <f t="shared" si="0"/>
        <v>536</v>
      </c>
      <c r="I14" s="51">
        <f t="shared" si="0"/>
        <v>8</v>
      </c>
      <c r="J14" s="51">
        <f t="shared" si="0"/>
        <v>1</v>
      </c>
      <c r="K14" s="51">
        <f t="shared" si="0"/>
        <v>2</v>
      </c>
      <c r="L14" s="51">
        <f t="shared" si="0"/>
        <v>0</v>
      </c>
      <c r="M14" s="51">
        <f t="shared" si="0"/>
        <v>3</v>
      </c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</row>
  </sheetData>
  <mergeCells count="12">
    <mergeCell ref="A1:M1"/>
    <mergeCell ref="G4:H4"/>
    <mergeCell ref="M4:M5"/>
    <mergeCell ref="A2:M2"/>
    <mergeCell ref="A3:A5"/>
    <mergeCell ref="B3:C3"/>
    <mergeCell ref="D3:M3"/>
    <mergeCell ref="B4:B5"/>
    <mergeCell ref="F4:F5"/>
    <mergeCell ref="I4:L4"/>
    <mergeCell ref="C4:C5"/>
    <mergeCell ref="D4:E4"/>
  </mergeCells>
  <phoneticPr fontId="0" type="noConversion"/>
  <printOptions horizontalCentered="1"/>
  <pageMargins left="0.70866141732283461" right="0.70866141732283461" top="0.74803149606299213" bottom="0.74803149606299213" header="0.31496062992125984" footer="0.31496062992125984"/>
  <pageSetup paperSize="9" orientation="landscape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List19">
    <tabColor theme="6" tint="0.39997558519241921"/>
    <pageSetUpPr fitToPage="1"/>
  </sheetPr>
  <dimension ref="A1:AI20"/>
  <sheetViews>
    <sheetView showGridLines="0" zoomScale="76" zoomScaleNormal="76" zoomScaleSheetLayoutView="100" workbookViewId="0">
      <selection sqref="A1:R1"/>
    </sheetView>
  </sheetViews>
  <sheetFormatPr defaultRowHeight="13.2"/>
  <cols>
    <col min="1" max="1" width="5.44140625" customWidth="1"/>
    <col min="2" max="10" width="8.6640625" customWidth="1"/>
    <col min="11" max="11" width="8.5546875" customWidth="1"/>
    <col min="12" max="12" width="8.6640625" customWidth="1"/>
    <col min="13" max="13" width="10.33203125" customWidth="1"/>
    <col min="14" max="18" width="8.6640625" customWidth="1"/>
  </cols>
  <sheetData>
    <row r="1" spans="1:35" ht="30" customHeight="1">
      <c r="A1" s="101" t="s">
        <v>177</v>
      </c>
      <c r="B1" s="101"/>
      <c r="C1" s="101"/>
      <c r="D1" s="101"/>
      <c r="E1" s="101"/>
      <c r="F1" s="101"/>
      <c r="G1" s="101"/>
      <c r="H1" s="101"/>
      <c r="I1" s="101"/>
      <c r="J1" s="101"/>
      <c r="K1" s="101"/>
      <c r="L1" s="101"/>
      <c r="M1" s="101"/>
      <c r="N1" s="101"/>
      <c r="O1" s="101"/>
      <c r="P1" s="101"/>
      <c r="Q1" s="101"/>
      <c r="R1" s="101"/>
    </row>
    <row r="2" spans="1:35" ht="20.100000000000001" customHeight="1">
      <c r="A2" s="92" t="s">
        <v>132</v>
      </c>
      <c r="B2" s="92"/>
      <c r="C2" s="92"/>
      <c r="D2" s="92"/>
      <c r="E2" s="92"/>
      <c r="F2" s="92"/>
      <c r="G2" s="92"/>
      <c r="H2" s="92"/>
      <c r="I2" s="92"/>
      <c r="J2" s="92"/>
      <c r="K2" s="92"/>
      <c r="L2" s="92"/>
      <c r="M2" s="92"/>
      <c r="N2" s="92"/>
      <c r="O2" s="92"/>
      <c r="P2" s="92"/>
      <c r="Q2" s="92"/>
      <c r="R2" s="92"/>
    </row>
    <row r="3" spans="1:35" ht="20.100000000000001" customHeight="1">
      <c r="A3" s="92" t="s">
        <v>0</v>
      </c>
      <c r="B3" s="92" t="s">
        <v>15</v>
      </c>
      <c r="C3" s="92"/>
      <c r="D3" s="92" t="s">
        <v>45</v>
      </c>
      <c r="E3" s="92"/>
      <c r="F3" s="92"/>
      <c r="G3" s="92"/>
      <c r="H3" s="92"/>
      <c r="I3" s="92"/>
      <c r="J3" s="92"/>
      <c r="K3" s="92"/>
      <c r="L3" s="92"/>
      <c r="M3" s="92"/>
      <c r="N3" s="92"/>
      <c r="O3" s="92"/>
      <c r="P3" s="92"/>
      <c r="Q3" s="92"/>
      <c r="R3" s="92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1"/>
    </row>
    <row r="4" spans="1:35" ht="20.100000000000001" customHeight="1">
      <c r="A4" s="92"/>
      <c r="B4" s="103" t="s">
        <v>16</v>
      </c>
      <c r="C4" s="103" t="s">
        <v>159</v>
      </c>
      <c r="D4" s="103" t="s">
        <v>126</v>
      </c>
      <c r="E4" s="103"/>
      <c r="F4" s="103"/>
      <c r="G4" s="103" t="s">
        <v>92</v>
      </c>
      <c r="H4" s="103" t="s">
        <v>91</v>
      </c>
      <c r="I4" s="103"/>
      <c r="J4" s="103" t="s">
        <v>51</v>
      </c>
      <c r="K4" s="103"/>
      <c r="L4" s="103"/>
      <c r="M4" s="103"/>
      <c r="N4" s="103" t="s">
        <v>87</v>
      </c>
      <c r="O4" s="103"/>
      <c r="P4" s="103"/>
      <c r="Q4" s="103"/>
      <c r="R4" s="103"/>
      <c r="S4" s="12"/>
      <c r="T4" s="12"/>
      <c r="U4" s="12"/>
      <c r="W4" s="12"/>
      <c r="Y4" s="12"/>
      <c r="Z4" s="12"/>
      <c r="AA4" s="12"/>
      <c r="AB4" s="12"/>
      <c r="AC4" s="12"/>
      <c r="AD4" s="12"/>
      <c r="AE4" s="12"/>
      <c r="AF4" s="11"/>
    </row>
    <row r="5" spans="1:35" ht="15" customHeight="1">
      <c r="A5" s="92"/>
      <c r="B5" s="103"/>
      <c r="C5" s="103"/>
      <c r="D5" s="103"/>
      <c r="E5" s="103"/>
      <c r="F5" s="103"/>
      <c r="G5" s="103"/>
      <c r="H5" s="103"/>
      <c r="I5" s="103"/>
      <c r="J5" s="103"/>
      <c r="K5" s="103"/>
      <c r="L5" s="103"/>
      <c r="M5" s="103"/>
      <c r="N5" s="103" t="s">
        <v>50</v>
      </c>
      <c r="O5" s="103" t="s">
        <v>57</v>
      </c>
      <c r="P5" s="103"/>
      <c r="Q5" s="103"/>
      <c r="R5" s="103"/>
      <c r="S5" s="12"/>
      <c r="T5" s="12"/>
      <c r="U5" s="12"/>
      <c r="W5" s="12"/>
      <c r="Y5" s="12"/>
      <c r="Z5" s="12"/>
      <c r="AA5" s="12"/>
      <c r="AB5" s="12"/>
      <c r="AC5" s="12"/>
      <c r="AD5" s="12"/>
      <c r="AE5" s="12"/>
      <c r="AF5" s="11"/>
    </row>
    <row r="6" spans="1:35" ht="20.100000000000001" customHeight="1">
      <c r="A6" s="92"/>
      <c r="B6" s="103"/>
      <c r="C6" s="103"/>
      <c r="D6" s="103" t="s">
        <v>52</v>
      </c>
      <c r="E6" s="103" t="s">
        <v>53</v>
      </c>
      <c r="F6" s="103" t="s">
        <v>54</v>
      </c>
      <c r="G6" s="103"/>
      <c r="H6" s="103"/>
      <c r="I6" s="103"/>
      <c r="J6" s="103" t="s">
        <v>50</v>
      </c>
      <c r="K6" s="103" t="s">
        <v>57</v>
      </c>
      <c r="L6" s="103"/>
      <c r="M6" s="103"/>
      <c r="N6" s="103"/>
      <c r="O6" s="103" t="s">
        <v>94</v>
      </c>
      <c r="P6" s="104" t="s">
        <v>88</v>
      </c>
      <c r="Q6" s="104"/>
      <c r="R6" s="104"/>
      <c r="S6" s="12"/>
      <c r="U6" s="12"/>
      <c r="V6" s="12"/>
      <c r="W6" s="12"/>
      <c r="Y6" s="12"/>
      <c r="AA6" s="12"/>
      <c r="AC6" s="12"/>
      <c r="AD6" s="12"/>
      <c r="AE6" s="12"/>
      <c r="AF6" s="11"/>
    </row>
    <row r="7" spans="1:35" ht="39" customHeight="1">
      <c r="A7" s="92"/>
      <c r="B7" s="103"/>
      <c r="C7" s="103"/>
      <c r="D7" s="103"/>
      <c r="E7" s="103"/>
      <c r="F7" s="103"/>
      <c r="G7" s="103"/>
      <c r="H7" s="44" t="s">
        <v>127</v>
      </c>
      <c r="I7" s="44" t="s">
        <v>93</v>
      </c>
      <c r="J7" s="103"/>
      <c r="K7" s="44" t="s">
        <v>139</v>
      </c>
      <c r="L7" s="44" t="s">
        <v>140</v>
      </c>
      <c r="M7" s="44" t="s">
        <v>160</v>
      </c>
      <c r="N7" s="103"/>
      <c r="O7" s="103"/>
      <c r="P7" s="44" t="s">
        <v>141</v>
      </c>
      <c r="Q7" s="44" t="s">
        <v>89</v>
      </c>
      <c r="R7" s="44" t="s">
        <v>90</v>
      </c>
      <c r="S7" s="12"/>
      <c r="T7" s="12"/>
      <c r="U7" s="12"/>
      <c r="V7" s="12"/>
      <c r="W7" s="12"/>
      <c r="X7" s="12"/>
      <c r="Y7" s="12"/>
      <c r="Z7" s="12"/>
      <c r="AA7" s="12"/>
      <c r="AC7" s="12"/>
      <c r="AE7" s="12"/>
      <c r="AF7" s="11"/>
    </row>
    <row r="8" spans="1:35" ht="20.100000000000001" customHeight="1">
      <c r="A8" s="43" t="s">
        <v>4</v>
      </c>
      <c r="B8" s="45">
        <v>128</v>
      </c>
      <c r="C8" s="45">
        <v>174</v>
      </c>
      <c r="D8" s="45">
        <v>5</v>
      </c>
      <c r="E8" s="45">
        <v>1</v>
      </c>
      <c r="F8" s="45">
        <v>2</v>
      </c>
      <c r="G8" s="45">
        <v>0</v>
      </c>
      <c r="H8" s="45">
        <v>5</v>
      </c>
      <c r="I8" s="45">
        <v>0</v>
      </c>
      <c r="J8" s="45">
        <v>90</v>
      </c>
      <c r="K8" s="45">
        <v>29</v>
      </c>
      <c r="L8" s="45">
        <v>0</v>
      </c>
      <c r="M8" s="45">
        <v>3</v>
      </c>
      <c r="N8" s="45">
        <v>39</v>
      </c>
      <c r="O8" s="45">
        <v>26</v>
      </c>
      <c r="P8" s="45">
        <v>0</v>
      </c>
      <c r="Q8" s="45">
        <v>1</v>
      </c>
      <c r="R8" s="45">
        <v>0</v>
      </c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  <c r="AF8" s="33"/>
      <c r="AG8" s="33"/>
      <c r="AH8" s="33"/>
      <c r="AI8" s="33"/>
    </row>
    <row r="9" spans="1:35" ht="20.100000000000001" customHeight="1">
      <c r="A9" s="43" t="s">
        <v>5</v>
      </c>
      <c r="B9" s="45">
        <v>47</v>
      </c>
      <c r="C9" s="45">
        <v>51</v>
      </c>
      <c r="D9" s="45">
        <v>1</v>
      </c>
      <c r="E9" s="45">
        <v>1</v>
      </c>
      <c r="F9" s="45">
        <v>0</v>
      </c>
      <c r="G9" s="45">
        <v>1</v>
      </c>
      <c r="H9" s="45">
        <v>0</v>
      </c>
      <c r="I9" s="45">
        <v>0</v>
      </c>
      <c r="J9" s="45">
        <v>11</v>
      </c>
      <c r="K9" s="45">
        <v>4</v>
      </c>
      <c r="L9" s="45">
        <v>0</v>
      </c>
      <c r="M9" s="45">
        <v>2</v>
      </c>
      <c r="N9" s="45">
        <v>19</v>
      </c>
      <c r="O9" s="45">
        <v>12</v>
      </c>
      <c r="P9" s="45">
        <v>0</v>
      </c>
      <c r="Q9" s="45">
        <v>2</v>
      </c>
      <c r="R9" s="45">
        <v>1</v>
      </c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  <c r="AF9" s="33"/>
      <c r="AG9" s="33"/>
      <c r="AH9" s="33"/>
      <c r="AI9" s="33"/>
    </row>
    <row r="10" spans="1:35" ht="20.100000000000001" customHeight="1">
      <c r="A10" s="43" t="s">
        <v>6</v>
      </c>
      <c r="B10" s="45">
        <v>53</v>
      </c>
      <c r="C10" s="45">
        <v>64</v>
      </c>
      <c r="D10" s="45">
        <v>7</v>
      </c>
      <c r="E10" s="45">
        <v>1</v>
      </c>
      <c r="F10" s="45">
        <v>4</v>
      </c>
      <c r="G10" s="45">
        <v>0</v>
      </c>
      <c r="H10" s="45">
        <v>5</v>
      </c>
      <c r="I10" s="45">
        <v>1</v>
      </c>
      <c r="J10" s="45">
        <v>13</v>
      </c>
      <c r="K10" s="45">
        <v>8</v>
      </c>
      <c r="L10" s="45">
        <v>0</v>
      </c>
      <c r="M10" s="45">
        <v>1</v>
      </c>
      <c r="N10" s="45">
        <v>24</v>
      </c>
      <c r="O10" s="45">
        <v>19</v>
      </c>
      <c r="P10" s="45">
        <v>0</v>
      </c>
      <c r="Q10" s="45">
        <v>3</v>
      </c>
      <c r="R10" s="45">
        <v>0</v>
      </c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  <c r="AF10" s="33"/>
      <c r="AG10" s="33"/>
      <c r="AH10" s="33"/>
      <c r="AI10" s="33"/>
    </row>
    <row r="11" spans="1:35" ht="20.100000000000001" customHeight="1">
      <c r="A11" s="43" t="s">
        <v>7</v>
      </c>
      <c r="B11" s="45">
        <v>53</v>
      </c>
      <c r="C11" s="45">
        <v>59</v>
      </c>
      <c r="D11" s="45">
        <v>3</v>
      </c>
      <c r="E11" s="45">
        <v>0</v>
      </c>
      <c r="F11" s="45">
        <v>1</v>
      </c>
      <c r="G11" s="45">
        <v>0</v>
      </c>
      <c r="H11" s="45">
        <v>5</v>
      </c>
      <c r="I11" s="45">
        <v>5</v>
      </c>
      <c r="J11" s="45">
        <v>24</v>
      </c>
      <c r="K11" s="45">
        <v>13</v>
      </c>
      <c r="L11" s="45">
        <v>0</v>
      </c>
      <c r="M11" s="45">
        <v>1</v>
      </c>
      <c r="N11" s="45">
        <v>14</v>
      </c>
      <c r="O11" s="45">
        <v>12</v>
      </c>
      <c r="P11" s="45">
        <v>0</v>
      </c>
      <c r="Q11" s="45">
        <v>2</v>
      </c>
      <c r="R11" s="45">
        <v>0</v>
      </c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  <c r="AF11" s="33"/>
      <c r="AG11" s="33"/>
      <c r="AH11" s="33"/>
      <c r="AI11" s="33"/>
    </row>
    <row r="12" spans="1:35" ht="20.100000000000001" customHeight="1">
      <c r="A12" s="43" t="s">
        <v>8</v>
      </c>
      <c r="B12" s="45">
        <v>80</v>
      </c>
      <c r="C12" s="45">
        <v>109</v>
      </c>
      <c r="D12" s="45">
        <v>8</v>
      </c>
      <c r="E12" s="45">
        <v>1</v>
      </c>
      <c r="F12" s="45">
        <v>0</v>
      </c>
      <c r="G12" s="45">
        <v>1</v>
      </c>
      <c r="H12" s="45">
        <v>11</v>
      </c>
      <c r="I12" s="45">
        <v>4</v>
      </c>
      <c r="J12" s="45">
        <v>24</v>
      </c>
      <c r="K12" s="45">
        <v>7</v>
      </c>
      <c r="L12" s="45">
        <v>0</v>
      </c>
      <c r="M12" s="45">
        <v>0</v>
      </c>
      <c r="N12" s="45">
        <v>36</v>
      </c>
      <c r="O12" s="45">
        <v>33</v>
      </c>
      <c r="P12" s="45">
        <v>0</v>
      </c>
      <c r="Q12" s="45">
        <v>2</v>
      </c>
      <c r="R12" s="45">
        <v>0</v>
      </c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  <c r="AF12" s="33"/>
      <c r="AG12" s="33"/>
      <c r="AH12" s="33"/>
      <c r="AI12" s="33"/>
    </row>
    <row r="13" spans="1:35" ht="20.100000000000001" customHeight="1">
      <c r="A13" s="43" t="s">
        <v>9</v>
      </c>
      <c r="B13" s="45">
        <v>46</v>
      </c>
      <c r="C13" s="45">
        <v>53</v>
      </c>
      <c r="D13" s="45">
        <v>2</v>
      </c>
      <c r="E13" s="45">
        <v>1</v>
      </c>
      <c r="F13" s="45">
        <v>2</v>
      </c>
      <c r="G13" s="45">
        <v>0</v>
      </c>
      <c r="H13" s="45">
        <v>1</v>
      </c>
      <c r="I13" s="45">
        <v>0</v>
      </c>
      <c r="J13" s="45">
        <v>27</v>
      </c>
      <c r="K13" s="45">
        <v>10</v>
      </c>
      <c r="L13" s="45">
        <v>0</v>
      </c>
      <c r="M13" s="45">
        <v>3</v>
      </c>
      <c r="N13" s="45">
        <v>10</v>
      </c>
      <c r="O13" s="45">
        <v>9</v>
      </c>
      <c r="P13" s="45">
        <v>0</v>
      </c>
      <c r="Q13" s="45">
        <v>1</v>
      </c>
      <c r="R13" s="45">
        <v>0</v>
      </c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  <c r="AF13" s="33"/>
      <c r="AG13" s="33"/>
      <c r="AH13" s="33"/>
      <c r="AI13" s="33"/>
    </row>
    <row r="14" spans="1:35" ht="20.100000000000001" customHeight="1">
      <c r="A14" s="43" t="s">
        <v>1</v>
      </c>
      <c r="B14" s="45">
        <v>33</v>
      </c>
      <c r="C14" s="45">
        <v>35</v>
      </c>
      <c r="D14" s="45">
        <v>2</v>
      </c>
      <c r="E14" s="45">
        <v>1</v>
      </c>
      <c r="F14" s="45">
        <v>0</v>
      </c>
      <c r="G14" s="45">
        <v>0</v>
      </c>
      <c r="H14" s="45">
        <v>1</v>
      </c>
      <c r="I14" s="45">
        <v>1</v>
      </c>
      <c r="J14" s="45">
        <v>16</v>
      </c>
      <c r="K14" s="45">
        <v>8</v>
      </c>
      <c r="L14" s="45">
        <v>0</v>
      </c>
      <c r="M14" s="45">
        <v>1</v>
      </c>
      <c r="N14" s="45">
        <v>3</v>
      </c>
      <c r="O14" s="45">
        <v>3</v>
      </c>
      <c r="P14" s="45">
        <v>0</v>
      </c>
      <c r="Q14" s="45">
        <v>0</v>
      </c>
      <c r="R14" s="45">
        <v>0</v>
      </c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33"/>
    </row>
    <row r="15" spans="1:35" ht="20.100000000000001" customHeight="1">
      <c r="A15" s="43" t="s">
        <v>2</v>
      </c>
      <c r="B15" s="45">
        <v>91</v>
      </c>
      <c r="C15" s="45">
        <v>122</v>
      </c>
      <c r="D15" s="45">
        <v>8</v>
      </c>
      <c r="E15" s="45">
        <v>1</v>
      </c>
      <c r="F15" s="45">
        <v>4</v>
      </c>
      <c r="G15" s="45">
        <v>2</v>
      </c>
      <c r="H15" s="45">
        <v>11</v>
      </c>
      <c r="I15" s="45">
        <v>1</v>
      </c>
      <c r="J15" s="45">
        <v>29</v>
      </c>
      <c r="K15" s="45">
        <v>9</v>
      </c>
      <c r="L15" s="45">
        <v>0</v>
      </c>
      <c r="M15" s="45">
        <v>0</v>
      </c>
      <c r="N15" s="45">
        <v>29</v>
      </c>
      <c r="O15" s="45">
        <v>20</v>
      </c>
      <c r="P15" s="45">
        <v>0</v>
      </c>
      <c r="Q15" s="45">
        <v>3</v>
      </c>
      <c r="R15" s="45">
        <v>0</v>
      </c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  <c r="AF15" s="33"/>
      <c r="AG15" s="33"/>
      <c r="AH15" s="33"/>
      <c r="AI15" s="33"/>
    </row>
    <row r="16" spans="1:35" ht="20.100000000000001" customHeight="1">
      <c r="A16" s="49" t="s">
        <v>3</v>
      </c>
      <c r="B16" s="50">
        <f>SUM(B8:B15)</f>
        <v>531</v>
      </c>
      <c r="C16" s="50">
        <f t="shared" ref="C16:R16" si="0">SUM(C8:C15)</f>
        <v>667</v>
      </c>
      <c r="D16" s="51">
        <f t="shared" si="0"/>
        <v>36</v>
      </c>
      <c r="E16" s="51">
        <f t="shared" si="0"/>
        <v>7</v>
      </c>
      <c r="F16" s="51">
        <f t="shared" si="0"/>
        <v>13</v>
      </c>
      <c r="G16" s="51">
        <f t="shared" si="0"/>
        <v>4</v>
      </c>
      <c r="H16" s="51">
        <f t="shared" si="0"/>
        <v>39</v>
      </c>
      <c r="I16" s="51">
        <f t="shared" si="0"/>
        <v>12</v>
      </c>
      <c r="J16" s="51">
        <f t="shared" si="0"/>
        <v>234</v>
      </c>
      <c r="K16" s="51">
        <f t="shared" si="0"/>
        <v>88</v>
      </c>
      <c r="L16" s="51">
        <f t="shared" si="0"/>
        <v>0</v>
      </c>
      <c r="M16" s="51">
        <f t="shared" si="0"/>
        <v>11</v>
      </c>
      <c r="N16" s="51">
        <f t="shared" si="0"/>
        <v>174</v>
      </c>
      <c r="O16" s="41">
        <f t="shared" si="0"/>
        <v>134</v>
      </c>
      <c r="P16" s="41">
        <f t="shared" si="0"/>
        <v>0</v>
      </c>
      <c r="Q16" s="41">
        <f t="shared" si="0"/>
        <v>14</v>
      </c>
      <c r="R16" s="41">
        <f t="shared" si="0"/>
        <v>1</v>
      </c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  <c r="AF16" s="33"/>
      <c r="AG16" s="33"/>
      <c r="AH16" s="33"/>
      <c r="AI16" s="33"/>
    </row>
    <row r="17" spans="11:22">
      <c r="K17" s="63"/>
      <c r="S17" s="33"/>
      <c r="U17" s="12"/>
      <c r="V17" s="12"/>
    </row>
    <row r="18" spans="11:22">
      <c r="U18" s="12"/>
      <c r="V18" s="12"/>
    </row>
    <row r="19" spans="11:22">
      <c r="V19" s="12"/>
    </row>
    <row r="20" spans="11:22">
      <c r="V20" s="12"/>
    </row>
  </sheetData>
  <mergeCells count="21">
    <mergeCell ref="A1:R1"/>
    <mergeCell ref="J6:J7"/>
    <mergeCell ref="F6:F7"/>
    <mergeCell ref="E6:E7"/>
    <mergeCell ref="A2:R2"/>
    <mergeCell ref="D4:F5"/>
    <mergeCell ref="N5:N7"/>
    <mergeCell ref="D6:D7"/>
    <mergeCell ref="J4:M5"/>
    <mergeCell ref="A3:A7"/>
    <mergeCell ref="D3:R3"/>
    <mergeCell ref="B3:C3"/>
    <mergeCell ref="C4:C7"/>
    <mergeCell ref="O5:R5"/>
    <mergeCell ref="P6:R6"/>
    <mergeCell ref="B4:B7"/>
    <mergeCell ref="O6:O7"/>
    <mergeCell ref="H4:I6"/>
    <mergeCell ref="G4:G7"/>
    <mergeCell ref="N4:R4"/>
    <mergeCell ref="K6:M6"/>
  </mergeCells>
  <phoneticPr fontId="5" type="noConversion"/>
  <printOptions horizontalCentered="1"/>
  <pageMargins left="0.70866141732283461" right="0.70866141732283461" top="0.74803149606299213" bottom="0.74803149606299213" header="0.31496062992125984" footer="0.31496062992125984"/>
  <pageSetup paperSize="9" scale="86" orientation="landscape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List20">
    <tabColor theme="6" tint="0.39997558519241921"/>
    <pageSetUpPr fitToPage="1"/>
  </sheetPr>
  <dimension ref="A1:U15"/>
  <sheetViews>
    <sheetView showGridLines="0" zoomScale="76" zoomScaleNormal="76" zoomScaleSheetLayoutView="100" workbookViewId="0">
      <selection sqref="A1:K1"/>
    </sheetView>
  </sheetViews>
  <sheetFormatPr defaultRowHeight="13.2"/>
  <cols>
    <col min="1" max="11" width="11.6640625" customWidth="1"/>
  </cols>
  <sheetData>
    <row r="1" spans="1:21" ht="30" customHeight="1">
      <c r="A1" s="101" t="s">
        <v>177</v>
      </c>
      <c r="B1" s="101"/>
      <c r="C1" s="101"/>
      <c r="D1" s="101"/>
      <c r="E1" s="101"/>
      <c r="F1" s="101"/>
      <c r="G1" s="101"/>
      <c r="H1" s="101"/>
      <c r="I1" s="101"/>
      <c r="J1" s="101"/>
      <c r="K1" s="101"/>
      <c r="L1" s="14"/>
      <c r="M1" s="14"/>
      <c r="N1" s="14"/>
      <c r="O1" s="14"/>
      <c r="P1" s="14"/>
      <c r="Q1" s="14"/>
    </row>
    <row r="2" spans="1:21" ht="20.100000000000001" customHeight="1">
      <c r="A2" s="92" t="s">
        <v>133</v>
      </c>
      <c r="B2" s="92"/>
      <c r="C2" s="92"/>
      <c r="D2" s="92"/>
      <c r="E2" s="92"/>
      <c r="F2" s="92"/>
      <c r="G2" s="92"/>
      <c r="H2" s="92"/>
      <c r="I2" s="92"/>
      <c r="J2" s="92"/>
      <c r="K2" s="92"/>
    </row>
    <row r="3" spans="1:21" ht="20.100000000000001" customHeight="1">
      <c r="A3" s="92" t="s">
        <v>0</v>
      </c>
      <c r="B3" s="92" t="s">
        <v>15</v>
      </c>
      <c r="C3" s="92"/>
      <c r="D3" s="92" t="s">
        <v>45</v>
      </c>
      <c r="E3" s="92"/>
      <c r="F3" s="92"/>
      <c r="G3" s="92"/>
      <c r="H3" s="92"/>
      <c r="I3" s="92"/>
      <c r="J3" s="92"/>
      <c r="K3" s="92"/>
    </row>
    <row r="4" spans="1:21" ht="16.5" customHeight="1">
      <c r="A4" s="92"/>
      <c r="B4" s="103" t="s">
        <v>16</v>
      </c>
      <c r="C4" s="103" t="s">
        <v>159</v>
      </c>
      <c r="D4" s="103" t="s">
        <v>122</v>
      </c>
      <c r="E4" s="103" t="s">
        <v>121</v>
      </c>
      <c r="F4" s="103" t="s">
        <v>123</v>
      </c>
      <c r="G4" s="103" t="s">
        <v>95</v>
      </c>
      <c r="H4" s="103"/>
      <c r="I4" s="103"/>
      <c r="J4" s="103"/>
      <c r="K4" s="103"/>
    </row>
    <row r="5" spans="1:21" ht="16.5" customHeight="1">
      <c r="A5" s="92"/>
      <c r="B5" s="103"/>
      <c r="C5" s="103"/>
      <c r="D5" s="103"/>
      <c r="E5" s="103"/>
      <c r="F5" s="103"/>
      <c r="G5" s="103" t="s">
        <v>50</v>
      </c>
      <c r="H5" s="103" t="s">
        <v>57</v>
      </c>
      <c r="I5" s="103"/>
      <c r="J5" s="103"/>
      <c r="K5" s="103"/>
    </row>
    <row r="6" spans="1:21" ht="71.25" customHeight="1">
      <c r="A6" s="92"/>
      <c r="B6" s="103"/>
      <c r="C6" s="103"/>
      <c r="D6" s="103"/>
      <c r="E6" s="103"/>
      <c r="F6" s="103"/>
      <c r="G6" s="103"/>
      <c r="H6" s="44" t="s">
        <v>96</v>
      </c>
      <c r="I6" s="44" t="s">
        <v>97</v>
      </c>
      <c r="J6" s="44" t="s">
        <v>98</v>
      </c>
      <c r="K6" s="44" t="s">
        <v>99</v>
      </c>
    </row>
    <row r="7" spans="1:21" ht="20.100000000000001" customHeight="1">
      <c r="A7" s="43" t="s">
        <v>4</v>
      </c>
      <c r="B7" s="45">
        <v>196</v>
      </c>
      <c r="C7" s="45">
        <v>203</v>
      </c>
      <c r="D7" s="45">
        <v>12</v>
      </c>
      <c r="E7" s="45">
        <v>5</v>
      </c>
      <c r="F7" s="45">
        <v>1</v>
      </c>
      <c r="G7" s="45">
        <v>185</v>
      </c>
      <c r="H7" s="45">
        <v>66</v>
      </c>
      <c r="I7" s="45">
        <v>3</v>
      </c>
      <c r="J7" s="45">
        <v>0</v>
      </c>
      <c r="K7" s="45">
        <v>116</v>
      </c>
      <c r="L7" s="16"/>
      <c r="M7" s="16"/>
      <c r="N7" s="16"/>
      <c r="O7" s="16"/>
      <c r="P7" s="16"/>
      <c r="Q7" s="16"/>
      <c r="R7" s="16"/>
      <c r="S7" s="16"/>
      <c r="T7" s="16"/>
      <c r="U7" s="16"/>
    </row>
    <row r="8" spans="1:21" ht="20.100000000000001" customHeight="1">
      <c r="A8" s="43" t="s">
        <v>5</v>
      </c>
      <c r="B8" s="45">
        <v>262</v>
      </c>
      <c r="C8" s="45">
        <v>277</v>
      </c>
      <c r="D8" s="45">
        <v>9</v>
      </c>
      <c r="E8" s="45">
        <v>3</v>
      </c>
      <c r="F8" s="45">
        <v>5</v>
      </c>
      <c r="G8" s="45">
        <v>260</v>
      </c>
      <c r="H8" s="45">
        <v>96</v>
      </c>
      <c r="I8" s="45">
        <v>2</v>
      </c>
      <c r="J8" s="45">
        <v>0</v>
      </c>
      <c r="K8" s="45">
        <v>162</v>
      </c>
      <c r="L8" s="16"/>
      <c r="M8" s="16"/>
      <c r="N8" s="16"/>
      <c r="O8" s="16"/>
      <c r="P8" s="16"/>
      <c r="Q8" s="16"/>
      <c r="R8" s="16"/>
      <c r="S8" s="16"/>
      <c r="T8" s="16"/>
      <c r="U8" s="16"/>
    </row>
    <row r="9" spans="1:21" ht="20.100000000000001" customHeight="1">
      <c r="A9" s="43" t="s">
        <v>6</v>
      </c>
      <c r="B9" s="45">
        <v>278</v>
      </c>
      <c r="C9" s="45">
        <v>291</v>
      </c>
      <c r="D9" s="45">
        <v>18</v>
      </c>
      <c r="E9" s="45">
        <v>7</v>
      </c>
      <c r="F9" s="45">
        <v>11</v>
      </c>
      <c r="G9" s="45">
        <v>255</v>
      </c>
      <c r="H9" s="45">
        <v>104</v>
      </c>
      <c r="I9" s="45">
        <v>6</v>
      </c>
      <c r="J9" s="45">
        <v>0</v>
      </c>
      <c r="K9" s="45">
        <v>145</v>
      </c>
      <c r="L9" s="16"/>
      <c r="M9" s="16"/>
      <c r="N9" s="16"/>
      <c r="O9" s="16"/>
      <c r="P9" s="16"/>
      <c r="Q9" s="16"/>
      <c r="R9" s="16"/>
      <c r="S9" s="16"/>
      <c r="T9" s="16"/>
      <c r="U9" s="16"/>
    </row>
    <row r="10" spans="1:21" ht="20.100000000000001" customHeight="1">
      <c r="A10" s="43" t="s">
        <v>7</v>
      </c>
      <c r="B10" s="45">
        <v>251</v>
      </c>
      <c r="C10" s="45">
        <v>264</v>
      </c>
      <c r="D10" s="45">
        <v>10</v>
      </c>
      <c r="E10" s="45">
        <v>10</v>
      </c>
      <c r="F10" s="45">
        <v>2</v>
      </c>
      <c r="G10" s="45">
        <v>242</v>
      </c>
      <c r="H10" s="45">
        <v>108</v>
      </c>
      <c r="I10" s="45">
        <v>3</v>
      </c>
      <c r="J10" s="45">
        <v>0</v>
      </c>
      <c r="K10" s="45">
        <v>131</v>
      </c>
      <c r="L10" s="16"/>
      <c r="M10" s="16"/>
      <c r="N10" s="16"/>
      <c r="O10" s="16"/>
      <c r="P10" s="16"/>
      <c r="Q10" s="16"/>
      <c r="R10" s="16"/>
      <c r="S10" s="16"/>
      <c r="T10" s="16"/>
      <c r="U10" s="16"/>
    </row>
    <row r="11" spans="1:21" ht="20.100000000000001" customHeight="1">
      <c r="A11" s="43" t="s">
        <v>8</v>
      </c>
      <c r="B11" s="45">
        <v>291</v>
      </c>
      <c r="C11" s="45">
        <v>317</v>
      </c>
      <c r="D11" s="45">
        <v>19</v>
      </c>
      <c r="E11" s="45">
        <v>10</v>
      </c>
      <c r="F11" s="45">
        <v>10</v>
      </c>
      <c r="G11" s="45">
        <v>278</v>
      </c>
      <c r="H11" s="45">
        <v>109</v>
      </c>
      <c r="I11" s="45">
        <v>11</v>
      </c>
      <c r="J11" s="45">
        <v>3</v>
      </c>
      <c r="K11" s="45">
        <v>155</v>
      </c>
      <c r="L11" s="16"/>
      <c r="M11" s="16"/>
      <c r="N11" s="16"/>
      <c r="O11" s="16"/>
      <c r="P11" s="16"/>
      <c r="Q11" s="16"/>
      <c r="R11" s="16"/>
      <c r="S11" s="16"/>
      <c r="T11" s="16"/>
      <c r="U11" s="16"/>
    </row>
    <row r="12" spans="1:21" ht="20.100000000000001" customHeight="1">
      <c r="A12" s="43" t="s">
        <v>9</v>
      </c>
      <c r="B12" s="45">
        <v>320</v>
      </c>
      <c r="C12" s="45">
        <v>335</v>
      </c>
      <c r="D12" s="45">
        <v>26</v>
      </c>
      <c r="E12" s="45">
        <v>13</v>
      </c>
      <c r="F12" s="45">
        <v>6</v>
      </c>
      <c r="G12" s="45">
        <v>290</v>
      </c>
      <c r="H12" s="45">
        <v>97</v>
      </c>
      <c r="I12" s="45">
        <v>3</v>
      </c>
      <c r="J12" s="45">
        <v>0</v>
      </c>
      <c r="K12" s="45">
        <v>190</v>
      </c>
      <c r="L12" s="16"/>
      <c r="M12" s="16"/>
      <c r="N12" s="16"/>
      <c r="O12" s="16"/>
      <c r="P12" s="16"/>
      <c r="Q12" s="16"/>
      <c r="R12" s="16"/>
      <c r="S12" s="16"/>
      <c r="T12" s="16"/>
      <c r="U12" s="16"/>
    </row>
    <row r="13" spans="1:21" ht="20.100000000000001" customHeight="1">
      <c r="A13" s="43" t="s">
        <v>1</v>
      </c>
      <c r="B13" s="45">
        <v>311</v>
      </c>
      <c r="C13" s="45">
        <v>350</v>
      </c>
      <c r="D13" s="45">
        <v>55</v>
      </c>
      <c r="E13" s="45">
        <v>11</v>
      </c>
      <c r="F13" s="45">
        <v>1</v>
      </c>
      <c r="G13" s="45">
        <v>283</v>
      </c>
      <c r="H13" s="45">
        <v>127</v>
      </c>
      <c r="I13" s="45">
        <v>10</v>
      </c>
      <c r="J13" s="45">
        <v>1</v>
      </c>
      <c r="K13" s="45">
        <v>145</v>
      </c>
      <c r="L13" s="16"/>
      <c r="M13" s="16"/>
      <c r="N13" s="16"/>
      <c r="O13" s="16"/>
      <c r="P13" s="16"/>
      <c r="Q13" s="16"/>
      <c r="R13" s="16"/>
      <c r="S13" s="16"/>
      <c r="T13" s="16"/>
      <c r="U13" s="16"/>
    </row>
    <row r="14" spans="1:21" ht="20.100000000000001" customHeight="1">
      <c r="A14" s="43" t="s">
        <v>2</v>
      </c>
      <c r="B14" s="45">
        <v>378</v>
      </c>
      <c r="C14" s="45">
        <v>413</v>
      </c>
      <c r="D14" s="45">
        <v>36</v>
      </c>
      <c r="E14" s="45">
        <v>14</v>
      </c>
      <c r="F14" s="45">
        <v>5</v>
      </c>
      <c r="G14" s="45">
        <v>357</v>
      </c>
      <c r="H14" s="45">
        <v>155</v>
      </c>
      <c r="I14" s="45">
        <v>4</v>
      </c>
      <c r="J14" s="45">
        <v>0</v>
      </c>
      <c r="K14" s="45">
        <v>198</v>
      </c>
      <c r="L14" s="16"/>
      <c r="M14" s="16"/>
      <c r="N14" s="16"/>
      <c r="O14" s="16"/>
      <c r="P14" s="16"/>
      <c r="Q14" s="16"/>
      <c r="R14" s="16"/>
      <c r="S14" s="16"/>
      <c r="T14" s="16"/>
      <c r="U14" s="16"/>
    </row>
    <row r="15" spans="1:21" ht="20.100000000000001" customHeight="1">
      <c r="A15" s="49" t="s">
        <v>3</v>
      </c>
      <c r="B15" s="41">
        <f>SUM(B7:B14)</f>
        <v>2287</v>
      </c>
      <c r="C15" s="41">
        <f t="shared" ref="C15:K15" si="0">SUM(C7:C14)</f>
        <v>2450</v>
      </c>
      <c r="D15" s="41">
        <f t="shared" si="0"/>
        <v>185</v>
      </c>
      <c r="E15" s="41">
        <f t="shared" si="0"/>
        <v>73</v>
      </c>
      <c r="F15" s="41">
        <f t="shared" si="0"/>
        <v>41</v>
      </c>
      <c r="G15" s="41">
        <f t="shared" si="0"/>
        <v>2150</v>
      </c>
      <c r="H15" s="41">
        <f t="shared" si="0"/>
        <v>862</v>
      </c>
      <c r="I15" s="41">
        <f t="shared" si="0"/>
        <v>42</v>
      </c>
      <c r="J15" s="41">
        <f t="shared" si="0"/>
        <v>4</v>
      </c>
      <c r="K15" s="41">
        <f t="shared" si="0"/>
        <v>1242</v>
      </c>
      <c r="L15" s="16"/>
      <c r="M15" s="16"/>
      <c r="N15" s="16"/>
      <c r="O15" s="16"/>
      <c r="P15" s="16"/>
      <c r="Q15" s="16"/>
      <c r="R15" s="16"/>
      <c r="S15" s="16"/>
      <c r="T15" s="16"/>
      <c r="U15" s="16"/>
    </row>
  </sheetData>
  <mergeCells count="13">
    <mergeCell ref="A1:K1"/>
    <mergeCell ref="A2:K2"/>
    <mergeCell ref="A3:A6"/>
    <mergeCell ref="B3:C3"/>
    <mergeCell ref="D3:K3"/>
    <mergeCell ref="B4:B6"/>
    <mergeCell ref="H5:K5"/>
    <mergeCell ref="G5:G6"/>
    <mergeCell ref="G4:K4"/>
    <mergeCell ref="C4:C6"/>
    <mergeCell ref="D4:D6"/>
    <mergeCell ref="E4:E6"/>
    <mergeCell ref="F4:F6"/>
  </mergeCells>
  <phoneticPr fontId="5" type="noConversion"/>
  <printOptions horizontalCentered="1"/>
  <pageMargins left="0.70866141732283461" right="0.70866141732283461" top="0.74803149606299213" bottom="0.74803149606299213" header="0.31496062992125984" footer="0.31496062992125984"/>
  <pageSetup paperSize="9" orientation="landscape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List21">
    <tabColor theme="6" tint="0.39997558519241921"/>
    <pageSetUpPr fitToPage="1"/>
  </sheetPr>
  <dimension ref="A1:O13"/>
  <sheetViews>
    <sheetView showGridLines="0" zoomScale="76" zoomScaleNormal="76" zoomScaleSheetLayoutView="100" workbookViewId="0">
      <selection sqref="A1:H1"/>
    </sheetView>
  </sheetViews>
  <sheetFormatPr defaultRowHeight="13.2"/>
  <cols>
    <col min="1" max="1" width="11.6640625" customWidth="1"/>
    <col min="2" max="8" width="12.6640625" customWidth="1"/>
  </cols>
  <sheetData>
    <row r="1" spans="1:15" ht="30" customHeight="1">
      <c r="A1" s="101" t="s">
        <v>177</v>
      </c>
      <c r="B1" s="101"/>
      <c r="C1" s="101"/>
      <c r="D1" s="101"/>
      <c r="E1" s="101"/>
      <c r="F1" s="101"/>
      <c r="G1" s="101"/>
      <c r="H1" s="101"/>
      <c r="I1" s="14"/>
      <c r="J1" s="14"/>
      <c r="K1" s="14"/>
      <c r="L1" s="14"/>
      <c r="M1" s="14"/>
    </row>
    <row r="2" spans="1:15" ht="20.100000000000001" customHeight="1">
      <c r="A2" s="92" t="s">
        <v>134</v>
      </c>
      <c r="B2" s="92"/>
      <c r="C2" s="92"/>
      <c r="D2" s="92"/>
      <c r="E2" s="92"/>
      <c r="F2" s="92"/>
      <c r="G2" s="92"/>
      <c r="H2" s="92"/>
    </row>
    <row r="3" spans="1:15" ht="20.100000000000001" customHeight="1">
      <c r="A3" s="92" t="s">
        <v>0</v>
      </c>
      <c r="B3" s="92" t="s">
        <v>15</v>
      </c>
      <c r="C3" s="92"/>
      <c r="D3" s="92" t="s">
        <v>45</v>
      </c>
      <c r="E3" s="92"/>
      <c r="F3" s="92"/>
      <c r="G3" s="92"/>
      <c r="H3" s="92"/>
    </row>
    <row r="4" spans="1:15" ht="67.5" customHeight="1">
      <c r="A4" s="92"/>
      <c r="B4" s="44" t="s">
        <v>16</v>
      </c>
      <c r="C4" s="44" t="s">
        <v>159</v>
      </c>
      <c r="D4" s="44" t="s">
        <v>100</v>
      </c>
      <c r="E4" s="44" t="s">
        <v>153</v>
      </c>
      <c r="F4" s="44" t="s">
        <v>154</v>
      </c>
      <c r="G4" s="44" t="s">
        <v>155</v>
      </c>
      <c r="H4" s="44" t="s">
        <v>101</v>
      </c>
    </row>
    <row r="5" spans="1:15" ht="20.100000000000001" customHeight="1">
      <c r="A5" s="43" t="s">
        <v>4</v>
      </c>
      <c r="B5" s="45">
        <v>10952</v>
      </c>
      <c r="C5" s="39">
        <v>12920</v>
      </c>
      <c r="D5" s="45">
        <v>90</v>
      </c>
      <c r="E5" s="45">
        <v>248</v>
      </c>
      <c r="F5" s="45">
        <v>17</v>
      </c>
      <c r="G5" s="45">
        <v>56</v>
      </c>
      <c r="H5" s="45">
        <v>77</v>
      </c>
      <c r="I5" s="20"/>
      <c r="J5" s="20"/>
      <c r="K5" s="20"/>
      <c r="L5" s="20"/>
      <c r="M5" s="20"/>
      <c r="N5" s="20"/>
      <c r="O5" s="20"/>
    </row>
    <row r="6" spans="1:15" ht="20.100000000000001" customHeight="1">
      <c r="A6" s="43" t="s">
        <v>5</v>
      </c>
      <c r="B6" s="45">
        <v>4063</v>
      </c>
      <c r="C6" s="39">
        <v>4678</v>
      </c>
      <c r="D6" s="45">
        <v>30</v>
      </c>
      <c r="E6" s="45">
        <v>321</v>
      </c>
      <c r="F6" s="45">
        <v>7</v>
      </c>
      <c r="G6" s="45">
        <v>68</v>
      </c>
      <c r="H6" s="45">
        <v>18</v>
      </c>
      <c r="I6" s="20"/>
      <c r="J6" s="20"/>
      <c r="K6" s="20"/>
      <c r="L6" s="20"/>
      <c r="M6" s="20"/>
      <c r="N6" s="20"/>
      <c r="O6" s="20"/>
    </row>
    <row r="7" spans="1:15" ht="20.100000000000001" customHeight="1">
      <c r="A7" s="43" t="s">
        <v>6</v>
      </c>
      <c r="B7" s="45">
        <v>2545</v>
      </c>
      <c r="C7" s="39">
        <v>3882</v>
      </c>
      <c r="D7" s="45">
        <v>48</v>
      </c>
      <c r="E7" s="45">
        <v>16</v>
      </c>
      <c r="F7" s="45">
        <v>5</v>
      </c>
      <c r="G7" s="45">
        <v>23</v>
      </c>
      <c r="H7" s="45">
        <v>35</v>
      </c>
      <c r="I7" s="20"/>
      <c r="J7" s="20"/>
      <c r="K7" s="20"/>
      <c r="L7" s="20"/>
      <c r="M7" s="20"/>
      <c r="N7" s="20"/>
      <c r="O7" s="20"/>
    </row>
    <row r="8" spans="1:15" ht="20.100000000000001" customHeight="1">
      <c r="A8" s="43" t="s">
        <v>7</v>
      </c>
      <c r="B8" s="45">
        <v>3971</v>
      </c>
      <c r="C8" s="39">
        <v>5594</v>
      </c>
      <c r="D8" s="45">
        <v>107</v>
      </c>
      <c r="E8" s="45">
        <v>290</v>
      </c>
      <c r="F8" s="45">
        <v>37</v>
      </c>
      <c r="G8" s="45">
        <v>82</v>
      </c>
      <c r="H8" s="45">
        <v>44</v>
      </c>
      <c r="I8" s="20"/>
      <c r="J8" s="20"/>
      <c r="K8" s="20"/>
      <c r="L8" s="20"/>
      <c r="M8" s="20"/>
      <c r="N8" s="20"/>
      <c r="O8" s="20"/>
    </row>
    <row r="9" spans="1:15" ht="20.100000000000001" customHeight="1">
      <c r="A9" s="43" t="s">
        <v>8</v>
      </c>
      <c r="B9" s="45">
        <v>2939</v>
      </c>
      <c r="C9" s="39">
        <v>6494</v>
      </c>
      <c r="D9" s="45">
        <v>62</v>
      </c>
      <c r="E9" s="45">
        <v>27</v>
      </c>
      <c r="F9" s="45">
        <v>10</v>
      </c>
      <c r="G9" s="45">
        <v>66</v>
      </c>
      <c r="H9" s="45">
        <v>121</v>
      </c>
      <c r="I9" s="20"/>
      <c r="J9" s="20"/>
      <c r="K9" s="20"/>
      <c r="L9" s="20"/>
      <c r="M9" s="20"/>
      <c r="N9" s="20"/>
      <c r="O9" s="20"/>
    </row>
    <row r="10" spans="1:15" ht="20.100000000000001" customHeight="1">
      <c r="A10" s="43" t="s">
        <v>9</v>
      </c>
      <c r="B10" s="45">
        <v>4303</v>
      </c>
      <c r="C10" s="39">
        <v>7223</v>
      </c>
      <c r="D10" s="45">
        <v>23</v>
      </c>
      <c r="E10" s="45">
        <v>15</v>
      </c>
      <c r="F10" s="45">
        <v>28</v>
      </c>
      <c r="G10" s="45">
        <v>23</v>
      </c>
      <c r="H10" s="45">
        <v>105</v>
      </c>
      <c r="I10" s="20"/>
      <c r="J10" s="20"/>
      <c r="K10" s="20"/>
      <c r="L10" s="20"/>
      <c r="M10" s="20"/>
      <c r="N10" s="20"/>
      <c r="O10" s="20"/>
    </row>
    <row r="11" spans="1:15" ht="20.100000000000001" customHeight="1">
      <c r="A11" s="43" t="s">
        <v>1</v>
      </c>
      <c r="B11" s="45">
        <v>5152</v>
      </c>
      <c r="C11" s="39">
        <v>15983</v>
      </c>
      <c r="D11" s="45">
        <v>133</v>
      </c>
      <c r="E11" s="45">
        <v>76</v>
      </c>
      <c r="F11" s="45">
        <v>21</v>
      </c>
      <c r="G11" s="45">
        <v>33</v>
      </c>
      <c r="H11" s="45">
        <v>122</v>
      </c>
      <c r="I11" s="20"/>
      <c r="J11" s="20"/>
      <c r="K11" s="20"/>
      <c r="L11" s="20"/>
      <c r="M11" s="20"/>
      <c r="N11" s="20"/>
      <c r="O11" s="20"/>
    </row>
    <row r="12" spans="1:15" ht="20.100000000000001" customHeight="1">
      <c r="A12" s="43" t="s">
        <v>2</v>
      </c>
      <c r="B12" s="45">
        <v>7729</v>
      </c>
      <c r="C12" s="39">
        <v>10076</v>
      </c>
      <c r="D12" s="45">
        <v>41</v>
      </c>
      <c r="E12" s="45">
        <v>203</v>
      </c>
      <c r="F12" s="45">
        <v>30</v>
      </c>
      <c r="G12" s="45">
        <v>178</v>
      </c>
      <c r="H12" s="45">
        <v>296</v>
      </c>
      <c r="I12" s="20"/>
      <c r="J12" s="20"/>
      <c r="K12" s="20"/>
      <c r="L12" s="20"/>
      <c r="M12" s="20"/>
      <c r="N12" s="20"/>
      <c r="O12" s="20"/>
    </row>
    <row r="13" spans="1:15" ht="20.100000000000001" customHeight="1">
      <c r="A13" s="49" t="s">
        <v>3</v>
      </c>
      <c r="B13" s="41">
        <f t="shared" ref="B13:H13" si="0">SUM(B5:B12)</f>
        <v>41654</v>
      </c>
      <c r="C13" s="41">
        <f t="shared" si="0"/>
        <v>66850</v>
      </c>
      <c r="D13" s="41">
        <f t="shared" si="0"/>
        <v>534</v>
      </c>
      <c r="E13" s="41">
        <f t="shared" si="0"/>
        <v>1196</v>
      </c>
      <c r="F13" s="41">
        <f t="shared" si="0"/>
        <v>155</v>
      </c>
      <c r="G13" s="41">
        <f t="shared" si="0"/>
        <v>529</v>
      </c>
      <c r="H13" s="41">
        <f t="shared" si="0"/>
        <v>818</v>
      </c>
      <c r="I13" s="20"/>
      <c r="J13" s="20"/>
      <c r="K13" s="20"/>
      <c r="L13" s="20"/>
      <c r="M13" s="20"/>
      <c r="N13" s="20"/>
      <c r="O13" s="20"/>
    </row>
  </sheetData>
  <mergeCells count="5">
    <mergeCell ref="A1:H1"/>
    <mergeCell ref="A2:H2"/>
    <mergeCell ref="A3:A4"/>
    <mergeCell ref="B3:C3"/>
    <mergeCell ref="D3:H3"/>
  </mergeCells>
  <phoneticPr fontId="5" type="noConversion"/>
  <printOptions horizontalCentered="1"/>
  <pageMargins left="0.78740157480314965" right="0.78740157480314965" top="0.78740157480314965" bottom="0.78740157480314965" header="0.51181102362204722" footer="0.51181102362204722"/>
  <pageSetup paperSize="9" orientation="landscape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List22">
    <tabColor theme="6" tint="0.39997558519241921"/>
    <pageSetUpPr fitToPage="1"/>
  </sheetPr>
  <dimension ref="A1:Y25"/>
  <sheetViews>
    <sheetView showGridLines="0" zoomScale="74" zoomScaleNormal="74" zoomScaleSheetLayoutView="100" workbookViewId="0">
      <selection sqref="A1:M1"/>
    </sheetView>
  </sheetViews>
  <sheetFormatPr defaultRowHeight="13.2"/>
  <cols>
    <col min="1" max="1" width="6.6640625" customWidth="1"/>
    <col min="2" max="13" width="10.6640625" customWidth="1"/>
  </cols>
  <sheetData>
    <row r="1" spans="1:25" s="18" customFormat="1" ht="30" customHeight="1">
      <c r="A1" s="101" t="s">
        <v>177</v>
      </c>
      <c r="B1" s="101"/>
      <c r="C1" s="101"/>
      <c r="D1" s="101"/>
      <c r="E1" s="101"/>
      <c r="F1" s="101"/>
      <c r="G1" s="101"/>
      <c r="H1" s="101"/>
      <c r="I1" s="101"/>
      <c r="J1" s="101"/>
      <c r="K1" s="101"/>
      <c r="L1" s="101"/>
      <c r="M1" s="101"/>
      <c r="N1" s="5"/>
    </row>
    <row r="2" spans="1:25" s="18" customFormat="1" ht="20.100000000000001" customHeight="1">
      <c r="A2" s="92" t="s">
        <v>135</v>
      </c>
      <c r="B2" s="92"/>
      <c r="C2" s="92"/>
      <c r="D2" s="92"/>
      <c r="E2" s="92"/>
      <c r="F2" s="92"/>
      <c r="G2" s="92"/>
      <c r="H2" s="92"/>
      <c r="I2" s="92"/>
      <c r="J2" s="92"/>
      <c r="K2" s="92"/>
      <c r="L2" s="92"/>
      <c r="M2" s="92"/>
    </row>
    <row r="3" spans="1:25" ht="20.25" customHeight="1">
      <c r="A3" s="92" t="s">
        <v>0</v>
      </c>
      <c r="B3" s="92" t="s">
        <v>15</v>
      </c>
      <c r="C3" s="92"/>
      <c r="D3" s="92" t="s">
        <v>45</v>
      </c>
      <c r="E3" s="92"/>
      <c r="F3" s="92"/>
      <c r="G3" s="92"/>
      <c r="H3" s="92"/>
      <c r="I3" s="92"/>
      <c r="J3" s="92"/>
      <c r="K3" s="92"/>
      <c r="L3" s="92"/>
      <c r="M3" s="92"/>
    </row>
    <row r="4" spans="1:25" ht="20.100000000000001" customHeight="1">
      <c r="A4" s="92"/>
      <c r="B4" s="103" t="s">
        <v>16</v>
      </c>
      <c r="C4" s="103" t="s">
        <v>159</v>
      </c>
      <c r="D4" s="103" t="s">
        <v>124</v>
      </c>
      <c r="E4" s="103" t="s">
        <v>61</v>
      </c>
      <c r="F4" s="103" t="s">
        <v>161</v>
      </c>
      <c r="G4" s="103" t="s">
        <v>105</v>
      </c>
      <c r="H4" s="103" t="s">
        <v>60</v>
      </c>
      <c r="I4" s="103"/>
      <c r="J4" s="103"/>
      <c r="K4" s="103"/>
      <c r="L4" s="103"/>
      <c r="M4" s="103"/>
    </row>
    <row r="5" spans="1:25" ht="20.100000000000001" customHeight="1">
      <c r="A5" s="92"/>
      <c r="B5" s="103"/>
      <c r="C5" s="103"/>
      <c r="D5" s="103"/>
      <c r="E5" s="103"/>
      <c r="F5" s="103"/>
      <c r="G5" s="103"/>
      <c r="H5" s="103" t="s">
        <v>50</v>
      </c>
      <c r="I5" s="103" t="s">
        <v>57</v>
      </c>
      <c r="J5" s="103"/>
      <c r="K5" s="103"/>
      <c r="L5" s="103"/>
      <c r="M5" s="103"/>
    </row>
    <row r="6" spans="1:25" ht="66.75" customHeight="1">
      <c r="A6" s="92"/>
      <c r="B6" s="103"/>
      <c r="C6" s="103"/>
      <c r="D6" s="103"/>
      <c r="E6" s="103"/>
      <c r="F6" s="103"/>
      <c r="G6" s="103"/>
      <c r="H6" s="103"/>
      <c r="I6" s="44" t="s">
        <v>129</v>
      </c>
      <c r="J6" s="44" t="s">
        <v>102</v>
      </c>
      <c r="K6" s="44" t="s">
        <v>103</v>
      </c>
      <c r="L6" s="44" t="s">
        <v>104</v>
      </c>
      <c r="M6" s="44" t="s">
        <v>106</v>
      </c>
    </row>
    <row r="7" spans="1:25" ht="20.100000000000001" customHeight="1">
      <c r="A7" s="43" t="s">
        <v>4</v>
      </c>
      <c r="B7" s="45">
        <v>381</v>
      </c>
      <c r="C7" s="39">
        <v>947</v>
      </c>
      <c r="D7" s="45">
        <v>79</v>
      </c>
      <c r="E7" s="45">
        <v>159</v>
      </c>
      <c r="F7" s="45">
        <v>30</v>
      </c>
      <c r="G7" s="45">
        <v>84</v>
      </c>
      <c r="H7" s="39">
        <v>210</v>
      </c>
      <c r="I7" s="45">
        <v>51</v>
      </c>
      <c r="J7" s="45">
        <v>2</v>
      </c>
      <c r="K7" s="45">
        <v>0</v>
      </c>
      <c r="L7" s="45">
        <v>146</v>
      </c>
      <c r="M7" s="45">
        <v>11</v>
      </c>
      <c r="N7" s="35"/>
      <c r="O7" s="35"/>
      <c r="P7" s="35"/>
      <c r="Q7" s="35"/>
      <c r="R7" s="35"/>
      <c r="S7" s="35"/>
      <c r="T7" s="35"/>
      <c r="U7" s="35"/>
      <c r="V7" s="35"/>
      <c r="W7" s="35"/>
      <c r="X7" s="35"/>
      <c r="Y7" s="35"/>
    </row>
    <row r="8" spans="1:25" ht="20.100000000000001" customHeight="1">
      <c r="A8" s="43" t="s">
        <v>5</v>
      </c>
      <c r="B8" s="45">
        <v>274</v>
      </c>
      <c r="C8" s="39">
        <v>559</v>
      </c>
      <c r="D8" s="45">
        <v>21</v>
      </c>
      <c r="E8" s="45">
        <v>135</v>
      </c>
      <c r="F8" s="45">
        <v>5</v>
      </c>
      <c r="G8" s="45">
        <v>141</v>
      </c>
      <c r="H8" s="39">
        <v>111</v>
      </c>
      <c r="I8" s="45">
        <v>31</v>
      </c>
      <c r="J8" s="45">
        <v>2</v>
      </c>
      <c r="K8" s="45">
        <v>0</v>
      </c>
      <c r="L8" s="45">
        <v>76</v>
      </c>
      <c r="M8" s="45">
        <v>2</v>
      </c>
      <c r="N8" s="35"/>
      <c r="O8" s="35"/>
      <c r="P8" s="35"/>
      <c r="Q8" s="35"/>
      <c r="R8" s="35"/>
      <c r="S8" s="35"/>
      <c r="T8" s="35"/>
      <c r="U8" s="35"/>
      <c r="V8" s="35"/>
      <c r="W8" s="35"/>
      <c r="X8" s="35"/>
      <c r="Y8" s="35"/>
    </row>
    <row r="9" spans="1:25" ht="20.100000000000001" customHeight="1">
      <c r="A9" s="43" t="s">
        <v>6</v>
      </c>
      <c r="B9" s="45">
        <v>334</v>
      </c>
      <c r="C9" s="39">
        <v>1214</v>
      </c>
      <c r="D9" s="45">
        <v>15</v>
      </c>
      <c r="E9" s="45">
        <v>510</v>
      </c>
      <c r="F9" s="45">
        <v>2</v>
      </c>
      <c r="G9" s="45">
        <v>328</v>
      </c>
      <c r="H9" s="39">
        <v>121</v>
      </c>
      <c r="I9" s="45">
        <v>55</v>
      </c>
      <c r="J9" s="45">
        <v>1</v>
      </c>
      <c r="K9" s="45">
        <v>1</v>
      </c>
      <c r="L9" s="45">
        <v>61</v>
      </c>
      <c r="M9" s="45">
        <v>3</v>
      </c>
      <c r="N9" s="35"/>
      <c r="O9" s="35"/>
      <c r="P9" s="35"/>
      <c r="Q9" s="35"/>
      <c r="R9" s="35"/>
      <c r="S9" s="35"/>
      <c r="T9" s="35"/>
      <c r="U9" s="35"/>
      <c r="V9" s="35"/>
      <c r="W9" s="35"/>
      <c r="X9" s="35"/>
      <c r="Y9" s="35"/>
    </row>
    <row r="10" spans="1:25" ht="20.100000000000001" customHeight="1">
      <c r="A10" s="43" t="s">
        <v>7</v>
      </c>
      <c r="B10" s="45">
        <v>352</v>
      </c>
      <c r="C10" s="39">
        <v>1135</v>
      </c>
      <c r="D10" s="45">
        <v>31</v>
      </c>
      <c r="E10" s="45">
        <v>567</v>
      </c>
      <c r="F10" s="45">
        <v>9</v>
      </c>
      <c r="G10" s="45">
        <v>141</v>
      </c>
      <c r="H10" s="39">
        <v>128</v>
      </c>
      <c r="I10" s="45">
        <v>67</v>
      </c>
      <c r="J10" s="45">
        <v>4</v>
      </c>
      <c r="K10" s="45">
        <v>1</v>
      </c>
      <c r="L10" s="45">
        <v>50</v>
      </c>
      <c r="M10" s="45">
        <v>6</v>
      </c>
      <c r="N10" s="35"/>
      <c r="O10" s="35"/>
      <c r="P10" s="35"/>
      <c r="Q10" s="35"/>
      <c r="R10" s="35"/>
      <c r="S10" s="35"/>
      <c r="T10" s="35"/>
      <c r="U10" s="35"/>
      <c r="V10" s="35"/>
      <c r="W10" s="35"/>
      <c r="X10" s="35"/>
      <c r="Y10" s="35"/>
    </row>
    <row r="11" spans="1:25" ht="20.100000000000001" customHeight="1">
      <c r="A11" s="43" t="s">
        <v>8</v>
      </c>
      <c r="B11" s="45">
        <v>733</v>
      </c>
      <c r="C11" s="39">
        <v>3546</v>
      </c>
      <c r="D11" s="45">
        <v>14</v>
      </c>
      <c r="E11" s="45">
        <v>1379</v>
      </c>
      <c r="F11" s="45">
        <v>5</v>
      </c>
      <c r="G11" s="45">
        <v>1478</v>
      </c>
      <c r="H11" s="39">
        <v>178</v>
      </c>
      <c r="I11" s="45">
        <v>54</v>
      </c>
      <c r="J11" s="45">
        <v>0</v>
      </c>
      <c r="K11" s="45">
        <v>0</v>
      </c>
      <c r="L11" s="45">
        <v>114</v>
      </c>
      <c r="M11" s="45">
        <v>10</v>
      </c>
      <c r="N11" s="35"/>
      <c r="O11" s="35"/>
      <c r="P11" s="35"/>
      <c r="Q11" s="35"/>
      <c r="R11" s="35"/>
      <c r="S11" s="35"/>
      <c r="T11" s="35"/>
      <c r="U11" s="35"/>
      <c r="V11" s="35"/>
      <c r="W11" s="35"/>
      <c r="X11" s="35"/>
      <c r="Y11" s="35"/>
    </row>
    <row r="12" spans="1:25" ht="20.100000000000001" customHeight="1">
      <c r="A12" s="43" t="s">
        <v>9</v>
      </c>
      <c r="B12" s="45">
        <v>371</v>
      </c>
      <c r="C12" s="39">
        <v>2735</v>
      </c>
      <c r="D12" s="45">
        <v>17</v>
      </c>
      <c r="E12" s="45">
        <v>1188</v>
      </c>
      <c r="F12" s="45">
        <v>2</v>
      </c>
      <c r="G12" s="45">
        <v>527</v>
      </c>
      <c r="H12" s="39">
        <v>126</v>
      </c>
      <c r="I12" s="45">
        <v>40</v>
      </c>
      <c r="J12" s="45">
        <v>3</v>
      </c>
      <c r="K12" s="45">
        <v>0</v>
      </c>
      <c r="L12" s="45">
        <v>80</v>
      </c>
      <c r="M12" s="45">
        <v>3</v>
      </c>
      <c r="N12" s="35"/>
      <c r="O12" s="35"/>
      <c r="P12" s="35"/>
      <c r="Q12" s="35"/>
      <c r="R12" s="35"/>
      <c r="S12" s="35"/>
      <c r="T12" s="35"/>
      <c r="U12" s="35"/>
      <c r="V12" s="35"/>
      <c r="W12" s="35"/>
      <c r="X12" s="35"/>
      <c r="Y12" s="35"/>
    </row>
    <row r="13" spans="1:25" ht="20.100000000000001" customHeight="1">
      <c r="A13" s="43" t="s">
        <v>1</v>
      </c>
      <c r="B13" s="45">
        <v>409</v>
      </c>
      <c r="C13" s="39">
        <v>10190</v>
      </c>
      <c r="D13" s="45">
        <v>28</v>
      </c>
      <c r="E13" s="45">
        <v>9324</v>
      </c>
      <c r="F13" s="45">
        <v>33</v>
      </c>
      <c r="G13" s="45">
        <v>353</v>
      </c>
      <c r="H13" s="39">
        <v>146</v>
      </c>
      <c r="I13" s="45">
        <v>75</v>
      </c>
      <c r="J13" s="45">
        <v>1</v>
      </c>
      <c r="K13" s="45">
        <v>2</v>
      </c>
      <c r="L13" s="45">
        <v>63</v>
      </c>
      <c r="M13" s="45">
        <v>5</v>
      </c>
      <c r="N13" s="35"/>
      <c r="O13" s="35"/>
      <c r="P13" s="35"/>
      <c r="Q13" s="35"/>
      <c r="R13" s="35"/>
      <c r="S13" s="35"/>
      <c r="T13" s="35"/>
      <c r="U13" s="35"/>
      <c r="V13" s="35"/>
      <c r="W13" s="35"/>
      <c r="X13" s="35"/>
      <c r="Y13" s="35"/>
    </row>
    <row r="14" spans="1:25" ht="20.100000000000001" customHeight="1">
      <c r="A14" s="43" t="s">
        <v>2</v>
      </c>
      <c r="B14" s="45">
        <v>440</v>
      </c>
      <c r="C14" s="39">
        <v>1479</v>
      </c>
      <c r="D14" s="45">
        <v>30</v>
      </c>
      <c r="E14" s="45">
        <v>428</v>
      </c>
      <c r="F14" s="45">
        <v>103</v>
      </c>
      <c r="G14" s="45">
        <v>336</v>
      </c>
      <c r="H14" s="39">
        <v>191</v>
      </c>
      <c r="I14" s="45">
        <v>64</v>
      </c>
      <c r="J14" s="45">
        <v>5</v>
      </c>
      <c r="K14" s="45">
        <v>3</v>
      </c>
      <c r="L14" s="45">
        <v>104</v>
      </c>
      <c r="M14" s="45">
        <v>15</v>
      </c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</row>
    <row r="15" spans="1:25" ht="20.100000000000001" customHeight="1">
      <c r="A15" s="49" t="s">
        <v>3</v>
      </c>
      <c r="B15" s="41">
        <f t="shared" ref="B15:M15" si="0">SUM(B7:B14)</f>
        <v>3294</v>
      </c>
      <c r="C15" s="41">
        <f t="shared" si="0"/>
        <v>21805</v>
      </c>
      <c r="D15" s="41">
        <f t="shared" si="0"/>
        <v>235</v>
      </c>
      <c r="E15" s="41">
        <f t="shared" si="0"/>
        <v>13690</v>
      </c>
      <c r="F15" s="41">
        <f t="shared" si="0"/>
        <v>189</v>
      </c>
      <c r="G15" s="41">
        <f t="shared" si="0"/>
        <v>3388</v>
      </c>
      <c r="H15" s="41">
        <f t="shared" si="0"/>
        <v>1211</v>
      </c>
      <c r="I15" s="41">
        <f t="shared" si="0"/>
        <v>437</v>
      </c>
      <c r="J15" s="41">
        <f t="shared" si="0"/>
        <v>18</v>
      </c>
      <c r="K15" s="41">
        <f t="shared" si="0"/>
        <v>7</v>
      </c>
      <c r="L15" s="41">
        <f t="shared" si="0"/>
        <v>694</v>
      </c>
      <c r="M15" s="41">
        <f t="shared" si="0"/>
        <v>55</v>
      </c>
      <c r="N15" s="35"/>
      <c r="O15" s="35"/>
      <c r="P15" s="35"/>
      <c r="Q15" s="35"/>
      <c r="R15" s="35"/>
      <c r="S15" s="35"/>
      <c r="T15" s="35"/>
      <c r="U15" s="35"/>
      <c r="V15" s="35"/>
      <c r="W15" s="35"/>
      <c r="X15" s="35"/>
      <c r="Y15" s="35"/>
    </row>
    <row r="18" spans="1:2">
      <c r="A18" s="16"/>
      <c r="B18" s="16"/>
    </row>
    <row r="19" spans="1:2">
      <c r="A19" s="16"/>
      <c r="B19" s="16"/>
    </row>
    <row r="20" spans="1:2">
      <c r="A20" s="16"/>
      <c r="B20" s="16"/>
    </row>
    <row r="21" spans="1:2">
      <c r="A21" s="16"/>
      <c r="B21" s="16"/>
    </row>
    <row r="22" spans="1:2">
      <c r="A22" s="16"/>
      <c r="B22" s="16"/>
    </row>
    <row r="23" spans="1:2">
      <c r="A23" s="16"/>
      <c r="B23" s="16"/>
    </row>
    <row r="24" spans="1:2">
      <c r="A24" s="16"/>
      <c r="B24" s="16"/>
    </row>
    <row r="25" spans="1:2">
      <c r="A25" s="16"/>
      <c r="B25" s="16"/>
    </row>
  </sheetData>
  <mergeCells count="14">
    <mergeCell ref="A1:M1"/>
    <mergeCell ref="A2:M2"/>
    <mergeCell ref="E4:E6"/>
    <mergeCell ref="F4:F6"/>
    <mergeCell ref="G4:G6"/>
    <mergeCell ref="B3:C3"/>
    <mergeCell ref="D4:D6"/>
    <mergeCell ref="D3:M3"/>
    <mergeCell ref="H5:H6"/>
    <mergeCell ref="A3:A6"/>
    <mergeCell ref="H4:M4"/>
    <mergeCell ref="I5:M5"/>
    <mergeCell ref="B4:B6"/>
    <mergeCell ref="C4:C6"/>
  </mergeCells>
  <phoneticPr fontId="5" type="noConversion"/>
  <printOptions horizontalCentered="1"/>
  <pageMargins left="0.70866141732283461" right="0.70866141732283461" top="0.74803149606299213" bottom="0.74803149606299213" header="0.31496062992125984" footer="0.31496062992125984"/>
  <pageSetup paperSize="9" scale="99" orientation="landscape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 codeName="List23">
    <tabColor theme="6" tint="0.39997558519241921"/>
    <pageSetUpPr fitToPage="1"/>
  </sheetPr>
  <dimension ref="A1:N16"/>
  <sheetViews>
    <sheetView showGridLines="0" zoomScale="76" zoomScaleNormal="76" zoomScaleSheetLayoutView="100" workbookViewId="0">
      <selection sqref="A1:K1"/>
    </sheetView>
  </sheetViews>
  <sheetFormatPr defaultRowHeight="13.2"/>
  <cols>
    <col min="1" max="1" width="6.6640625" customWidth="1"/>
    <col min="2" max="7" width="10.6640625" customWidth="1"/>
    <col min="8" max="9" width="20.6640625" customWidth="1"/>
    <col min="10" max="11" width="10.6640625" customWidth="1"/>
  </cols>
  <sheetData>
    <row r="1" spans="1:14" ht="30" customHeight="1">
      <c r="A1" s="101" t="s">
        <v>177</v>
      </c>
      <c r="B1" s="101"/>
      <c r="C1" s="101"/>
      <c r="D1" s="101"/>
      <c r="E1" s="101"/>
      <c r="F1" s="101"/>
      <c r="G1" s="101"/>
      <c r="H1" s="101"/>
      <c r="I1" s="101"/>
      <c r="J1" s="101"/>
      <c r="K1" s="101"/>
      <c r="L1" s="1"/>
      <c r="M1" s="1"/>
      <c r="N1" s="1"/>
    </row>
    <row r="2" spans="1:14" ht="20.100000000000001" customHeight="1">
      <c r="A2" s="92" t="s">
        <v>136</v>
      </c>
      <c r="B2" s="92"/>
      <c r="C2" s="92"/>
      <c r="D2" s="92"/>
      <c r="E2" s="92"/>
      <c r="F2" s="92"/>
      <c r="G2" s="92"/>
      <c r="H2" s="92"/>
      <c r="I2" s="92"/>
      <c r="J2" s="92"/>
      <c r="K2" s="92"/>
    </row>
    <row r="3" spans="1:14" ht="20.100000000000001" customHeight="1">
      <c r="A3" s="92" t="s">
        <v>0</v>
      </c>
      <c r="B3" s="92" t="s">
        <v>15</v>
      </c>
      <c r="C3" s="92"/>
      <c r="D3" s="92" t="s">
        <v>45</v>
      </c>
      <c r="E3" s="92"/>
      <c r="F3" s="92"/>
      <c r="G3" s="92"/>
      <c r="H3" s="92"/>
      <c r="I3" s="92"/>
      <c r="J3" s="92"/>
      <c r="K3" s="92"/>
    </row>
    <row r="4" spans="1:14" ht="20.100000000000001" customHeight="1">
      <c r="A4" s="92"/>
      <c r="B4" s="103" t="s">
        <v>16</v>
      </c>
      <c r="C4" s="103" t="s">
        <v>159</v>
      </c>
      <c r="D4" s="103" t="s">
        <v>55</v>
      </c>
      <c r="E4" s="103"/>
      <c r="F4" s="103"/>
      <c r="G4" s="103" t="s">
        <v>56</v>
      </c>
      <c r="H4" s="103"/>
      <c r="I4" s="103"/>
      <c r="J4" s="103"/>
      <c r="K4" s="103"/>
    </row>
    <row r="5" spans="1:14" ht="20.100000000000001" customHeight="1">
      <c r="A5" s="92"/>
      <c r="B5" s="103"/>
      <c r="C5" s="103"/>
      <c r="D5" s="103" t="s">
        <v>50</v>
      </c>
      <c r="E5" s="103" t="s">
        <v>57</v>
      </c>
      <c r="F5" s="103"/>
      <c r="G5" s="103" t="s">
        <v>50</v>
      </c>
      <c r="H5" s="103" t="s">
        <v>57</v>
      </c>
      <c r="I5" s="103"/>
      <c r="J5" s="103" t="s">
        <v>57</v>
      </c>
      <c r="K5" s="103"/>
    </row>
    <row r="6" spans="1:14" ht="28.5" customHeight="1">
      <c r="A6" s="92"/>
      <c r="B6" s="103"/>
      <c r="C6" s="103"/>
      <c r="D6" s="103"/>
      <c r="E6" s="103" t="s">
        <v>58</v>
      </c>
      <c r="F6" s="103" t="s">
        <v>70</v>
      </c>
      <c r="G6" s="103"/>
      <c r="H6" s="103" t="s">
        <v>107</v>
      </c>
      <c r="I6" s="103" t="s">
        <v>108</v>
      </c>
      <c r="J6" s="103" t="s">
        <v>109</v>
      </c>
      <c r="K6" s="103" t="s">
        <v>125</v>
      </c>
    </row>
    <row r="7" spans="1:14" ht="55.5" customHeight="1">
      <c r="A7" s="92"/>
      <c r="B7" s="103"/>
      <c r="C7" s="103"/>
      <c r="D7" s="103"/>
      <c r="E7" s="103"/>
      <c r="F7" s="103"/>
      <c r="G7" s="103"/>
      <c r="H7" s="103"/>
      <c r="I7" s="103"/>
      <c r="J7" s="103"/>
      <c r="K7" s="103"/>
    </row>
    <row r="8" spans="1:14" ht="20.100000000000001" customHeight="1">
      <c r="A8" s="43" t="s">
        <v>4</v>
      </c>
      <c r="B8" s="45">
        <v>295</v>
      </c>
      <c r="C8" s="39">
        <v>384</v>
      </c>
      <c r="D8" s="45">
        <v>53</v>
      </c>
      <c r="E8" s="45">
        <v>24</v>
      </c>
      <c r="F8" s="45">
        <v>3</v>
      </c>
      <c r="G8" s="45">
        <v>261</v>
      </c>
      <c r="H8" s="39">
        <v>0</v>
      </c>
      <c r="I8" s="45">
        <v>0</v>
      </c>
      <c r="J8" s="45">
        <v>144</v>
      </c>
      <c r="K8" s="45">
        <v>104</v>
      </c>
    </row>
    <row r="9" spans="1:14" ht="20.100000000000001" customHeight="1">
      <c r="A9" s="43" t="s">
        <v>5</v>
      </c>
      <c r="B9" s="45">
        <v>101</v>
      </c>
      <c r="C9" s="39">
        <v>118</v>
      </c>
      <c r="D9" s="45">
        <v>46</v>
      </c>
      <c r="E9" s="45">
        <v>21</v>
      </c>
      <c r="F9" s="45">
        <v>2</v>
      </c>
      <c r="G9" s="45">
        <v>47</v>
      </c>
      <c r="H9" s="39">
        <v>0</v>
      </c>
      <c r="I9" s="45">
        <v>0</v>
      </c>
      <c r="J9" s="45">
        <v>25</v>
      </c>
      <c r="K9" s="45">
        <v>12</v>
      </c>
    </row>
    <row r="10" spans="1:14" ht="20.100000000000001" customHeight="1">
      <c r="A10" s="43" t="s">
        <v>6</v>
      </c>
      <c r="B10" s="45">
        <v>91</v>
      </c>
      <c r="C10" s="39">
        <v>115</v>
      </c>
      <c r="D10" s="45">
        <v>38</v>
      </c>
      <c r="E10" s="45">
        <v>25</v>
      </c>
      <c r="F10" s="45">
        <v>3</v>
      </c>
      <c r="G10" s="45">
        <v>71</v>
      </c>
      <c r="H10" s="39">
        <v>0</v>
      </c>
      <c r="I10" s="45">
        <v>0</v>
      </c>
      <c r="J10" s="45">
        <v>54</v>
      </c>
      <c r="K10" s="45">
        <v>6</v>
      </c>
    </row>
    <row r="11" spans="1:14" ht="20.100000000000001" customHeight="1">
      <c r="A11" s="43" t="s">
        <v>7</v>
      </c>
      <c r="B11" s="45">
        <v>90</v>
      </c>
      <c r="C11" s="39">
        <v>136</v>
      </c>
      <c r="D11" s="45">
        <v>77</v>
      </c>
      <c r="E11" s="45">
        <v>52</v>
      </c>
      <c r="F11" s="45">
        <v>0</v>
      </c>
      <c r="G11" s="45">
        <v>44</v>
      </c>
      <c r="H11" s="39">
        <v>1</v>
      </c>
      <c r="I11" s="45">
        <v>0</v>
      </c>
      <c r="J11" s="45">
        <v>18</v>
      </c>
      <c r="K11" s="45">
        <v>19</v>
      </c>
    </row>
    <row r="12" spans="1:14" ht="20.100000000000001" customHeight="1">
      <c r="A12" s="43" t="s">
        <v>8</v>
      </c>
      <c r="B12" s="45">
        <v>121</v>
      </c>
      <c r="C12" s="39">
        <v>173</v>
      </c>
      <c r="D12" s="45">
        <v>73</v>
      </c>
      <c r="E12" s="45">
        <v>48</v>
      </c>
      <c r="F12" s="45">
        <v>2</v>
      </c>
      <c r="G12" s="45">
        <v>77</v>
      </c>
      <c r="H12" s="39">
        <v>0</v>
      </c>
      <c r="I12" s="45">
        <v>0</v>
      </c>
      <c r="J12" s="45">
        <v>37</v>
      </c>
      <c r="K12" s="45">
        <v>18</v>
      </c>
    </row>
    <row r="13" spans="1:14" ht="20.100000000000001" customHeight="1">
      <c r="A13" s="43" t="s">
        <v>9</v>
      </c>
      <c r="B13" s="45">
        <v>131</v>
      </c>
      <c r="C13" s="39">
        <v>175</v>
      </c>
      <c r="D13" s="45">
        <v>68</v>
      </c>
      <c r="E13" s="45">
        <v>46</v>
      </c>
      <c r="F13" s="45">
        <v>1</v>
      </c>
      <c r="G13" s="45">
        <v>67</v>
      </c>
      <c r="H13" s="39">
        <v>2</v>
      </c>
      <c r="I13" s="45">
        <v>1</v>
      </c>
      <c r="J13" s="45">
        <v>43</v>
      </c>
      <c r="K13" s="45">
        <v>19</v>
      </c>
    </row>
    <row r="14" spans="1:14" ht="20.100000000000001" customHeight="1">
      <c r="A14" s="43" t="s">
        <v>1</v>
      </c>
      <c r="B14" s="45">
        <v>160</v>
      </c>
      <c r="C14" s="39">
        <v>284</v>
      </c>
      <c r="D14" s="45">
        <v>126</v>
      </c>
      <c r="E14" s="45">
        <v>84</v>
      </c>
      <c r="F14" s="45">
        <v>3</v>
      </c>
      <c r="G14" s="45">
        <v>134</v>
      </c>
      <c r="H14" s="39">
        <v>6</v>
      </c>
      <c r="I14" s="45">
        <v>0</v>
      </c>
      <c r="J14" s="45">
        <v>96</v>
      </c>
      <c r="K14" s="45">
        <v>21</v>
      </c>
    </row>
    <row r="15" spans="1:14" ht="20.100000000000001" customHeight="1">
      <c r="A15" s="43" t="s">
        <v>2</v>
      </c>
      <c r="B15" s="45">
        <v>253</v>
      </c>
      <c r="C15" s="39">
        <v>380</v>
      </c>
      <c r="D15" s="45">
        <v>182</v>
      </c>
      <c r="E15" s="45">
        <v>41</v>
      </c>
      <c r="F15" s="45">
        <v>7</v>
      </c>
      <c r="G15" s="45">
        <v>163</v>
      </c>
      <c r="H15" s="39">
        <v>0</v>
      </c>
      <c r="I15" s="45">
        <v>1</v>
      </c>
      <c r="J15" s="45">
        <v>99</v>
      </c>
      <c r="K15" s="45">
        <v>32</v>
      </c>
    </row>
    <row r="16" spans="1:14" ht="20.100000000000001" customHeight="1">
      <c r="A16" s="49" t="s">
        <v>3</v>
      </c>
      <c r="B16" s="41">
        <f>SUM(B8:B15)</f>
        <v>1242</v>
      </c>
      <c r="C16" s="41">
        <f t="shared" ref="C16:K16" si="0">SUM(C8:C15)</f>
        <v>1765</v>
      </c>
      <c r="D16" s="41">
        <f>SUM(D8:D15)</f>
        <v>663</v>
      </c>
      <c r="E16" s="41">
        <f t="shared" si="0"/>
        <v>341</v>
      </c>
      <c r="F16" s="41">
        <f t="shared" si="0"/>
        <v>21</v>
      </c>
      <c r="G16" s="41">
        <f t="shared" si="0"/>
        <v>864</v>
      </c>
      <c r="H16" s="41">
        <f t="shared" si="0"/>
        <v>9</v>
      </c>
      <c r="I16" s="41">
        <f t="shared" si="0"/>
        <v>2</v>
      </c>
      <c r="J16" s="41">
        <f t="shared" si="0"/>
        <v>516</v>
      </c>
      <c r="K16" s="41">
        <f t="shared" si="0"/>
        <v>231</v>
      </c>
    </row>
  </sheetData>
  <mergeCells count="19">
    <mergeCell ref="G5:G7"/>
    <mergeCell ref="H5:K5"/>
    <mergeCell ref="H6:H7"/>
    <mergeCell ref="I6:I7"/>
    <mergeCell ref="J6:J7"/>
    <mergeCell ref="K6:K7"/>
    <mergeCell ref="A2:K2"/>
    <mergeCell ref="B3:C3"/>
    <mergeCell ref="D3:K3"/>
    <mergeCell ref="A1:K1"/>
    <mergeCell ref="G4:K4"/>
    <mergeCell ref="F6:F7"/>
    <mergeCell ref="A3:A7"/>
    <mergeCell ref="E6:E7"/>
    <mergeCell ref="B4:B7"/>
    <mergeCell ref="C4:C7"/>
    <mergeCell ref="D4:F4"/>
    <mergeCell ref="E5:F5"/>
    <mergeCell ref="D5:D7"/>
  </mergeCells>
  <phoneticPr fontId="5" type="noConversion"/>
  <printOptions horizontalCentered="1"/>
  <pageMargins left="0.70866141732283461" right="0.70866141732283461" top="0.74803149606299213" bottom="0.74803149606299213" header="0.31496062992125984" footer="0.31496062992125984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6" tint="0.39997558519241921"/>
  </sheetPr>
  <dimension ref="A1:D29"/>
  <sheetViews>
    <sheetView zoomScaleNormal="100" workbookViewId="0">
      <selection activeCell="A20" sqref="A20"/>
    </sheetView>
  </sheetViews>
  <sheetFormatPr defaultColWidth="9.109375" defaultRowHeight="13.8"/>
  <cols>
    <col min="1" max="1" width="130.6640625" style="60" customWidth="1"/>
    <col min="2" max="16384" width="9.109375" style="60"/>
  </cols>
  <sheetData>
    <row r="1" spans="1:4">
      <c r="A1" s="80" t="s">
        <v>144</v>
      </c>
    </row>
    <row r="2" spans="1:4" ht="6" customHeight="1">
      <c r="A2" s="80"/>
    </row>
    <row r="3" spans="1:4">
      <c r="A3" s="81" t="s">
        <v>187</v>
      </c>
    </row>
    <row r="4" spans="1:4">
      <c r="A4" s="81" t="s">
        <v>188</v>
      </c>
    </row>
    <row r="5" spans="1:4">
      <c r="A5" s="81" t="s">
        <v>189</v>
      </c>
    </row>
    <row r="6" spans="1:4">
      <c r="A6" s="81" t="s">
        <v>190</v>
      </c>
    </row>
    <row r="7" spans="1:4">
      <c r="A7" s="82" t="s">
        <v>147</v>
      </c>
    </row>
    <row r="8" spans="1:4">
      <c r="A8" s="82" t="s">
        <v>148</v>
      </c>
    </row>
    <row r="9" spans="1:4">
      <c r="A9" s="82" t="s">
        <v>77</v>
      </c>
    </row>
    <row r="10" spans="1:4">
      <c r="A10" s="82" t="s">
        <v>149</v>
      </c>
    </row>
    <row r="11" spans="1:4" ht="6" customHeight="1">
      <c r="A11" s="80"/>
    </row>
    <row r="12" spans="1:4">
      <c r="A12" s="81" t="s">
        <v>191</v>
      </c>
    </row>
    <row r="13" spans="1:4" ht="6" customHeight="1">
      <c r="A13" s="36"/>
    </row>
    <row r="14" spans="1:4" ht="29.25" customHeight="1">
      <c r="A14" s="80" t="s">
        <v>201</v>
      </c>
      <c r="D14" s="78"/>
    </row>
    <row r="15" spans="1:4" ht="47.25" customHeight="1">
      <c r="A15" s="80" t="s">
        <v>192</v>
      </c>
    </row>
    <row r="16" spans="1:4" ht="54" customHeight="1">
      <c r="A16" s="80" t="s">
        <v>200</v>
      </c>
    </row>
    <row r="17" spans="1:1" ht="57.75" customHeight="1">
      <c r="A17" s="80" t="s">
        <v>199</v>
      </c>
    </row>
    <row r="18" spans="1:1" ht="39.6">
      <c r="A18" s="80" t="s">
        <v>193</v>
      </c>
    </row>
    <row r="19" spans="1:1" ht="19.5" customHeight="1">
      <c r="A19" s="80" t="s">
        <v>194</v>
      </c>
    </row>
    <row r="20" spans="1:1" ht="39.6">
      <c r="A20" s="80" t="s">
        <v>198</v>
      </c>
    </row>
    <row r="21" spans="1:1" ht="67.5" customHeight="1">
      <c r="A21" s="80" t="s">
        <v>195</v>
      </c>
    </row>
    <row r="22" spans="1:1" ht="67.5" customHeight="1">
      <c r="A22" s="80" t="s">
        <v>196</v>
      </c>
    </row>
    <row r="23" spans="1:1" ht="65.25" customHeight="1">
      <c r="A23" s="80" t="s">
        <v>197</v>
      </c>
    </row>
    <row r="24" spans="1:1">
      <c r="A24" s="83"/>
    </row>
    <row r="25" spans="1:1">
      <c r="A25" s="84" t="s">
        <v>165</v>
      </c>
    </row>
    <row r="26" spans="1:1">
      <c r="A26" s="85"/>
    </row>
    <row r="27" spans="1:1">
      <c r="A27" s="86" t="s">
        <v>166</v>
      </c>
    </row>
    <row r="28" spans="1:1" ht="26.4">
      <c r="A28" s="86" t="s">
        <v>175</v>
      </c>
    </row>
    <row r="29" spans="1:1">
      <c r="A29" s="75"/>
    </row>
  </sheetData>
  <phoneticPr fontId="0" type="noConversion"/>
  <printOptions horizontalCentered="1"/>
  <pageMargins left="0.98425196850393704" right="0.98425196850393704" top="0.78740157480314965" bottom="0.78740157480314965" header="0.31496062992125984" footer="0.31496062992125984"/>
  <pageSetup paperSize="9" fitToHeight="2" orientation="landscape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 codeName="List24">
    <tabColor theme="6" tint="0.39997558519241921"/>
    <pageSetUpPr fitToPage="1"/>
  </sheetPr>
  <dimension ref="A1:H13"/>
  <sheetViews>
    <sheetView showGridLines="0" zoomScale="76" zoomScaleNormal="76" zoomScaleSheetLayoutView="100" workbookViewId="0">
      <selection sqref="A1:G1"/>
    </sheetView>
  </sheetViews>
  <sheetFormatPr defaultRowHeight="13.2"/>
  <cols>
    <col min="1" max="7" width="17.6640625" style="13" customWidth="1"/>
  </cols>
  <sheetData>
    <row r="1" spans="1:8" ht="30" customHeight="1">
      <c r="A1" s="101" t="s">
        <v>177</v>
      </c>
      <c r="B1" s="101"/>
      <c r="C1" s="101"/>
      <c r="D1" s="101"/>
      <c r="E1" s="101"/>
      <c r="F1" s="101"/>
      <c r="G1" s="101"/>
      <c r="H1" s="1"/>
    </row>
    <row r="2" spans="1:8" ht="20.100000000000001" customHeight="1">
      <c r="A2" s="105" t="s">
        <v>137</v>
      </c>
      <c r="B2" s="105"/>
      <c r="C2" s="105"/>
      <c r="D2" s="105"/>
      <c r="E2" s="105"/>
      <c r="F2" s="105"/>
      <c r="G2" s="105"/>
    </row>
    <row r="3" spans="1:8" ht="20.100000000000001" customHeight="1">
      <c r="A3" s="92" t="s">
        <v>0</v>
      </c>
      <c r="B3" s="92" t="s">
        <v>15</v>
      </c>
      <c r="C3" s="92"/>
      <c r="D3" s="92" t="s">
        <v>45</v>
      </c>
      <c r="E3" s="92"/>
      <c r="F3" s="92"/>
      <c r="G3" s="92"/>
    </row>
    <row r="4" spans="1:8" ht="75" customHeight="1">
      <c r="A4" s="92"/>
      <c r="B4" s="44" t="s">
        <v>16</v>
      </c>
      <c r="C4" s="44" t="s">
        <v>159</v>
      </c>
      <c r="D4" s="44" t="s">
        <v>180</v>
      </c>
      <c r="E4" s="44" t="s">
        <v>110</v>
      </c>
      <c r="F4" s="44" t="s">
        <v>111</v>
      </c>
      <c r="G4" s="44" t="s">
        <v>59</v>
      </c>
    </row>
    <row r="5" spans="1:8" ht="20.100000000000001" customHeight="1">
      <c r="A5" s="43" t="s">
        <v>4</v>
      </c>
      <c r="B5" s="45">
        <v>210</v>
      </c>
      <c r="C5" s="45">
        <v>353</v>
      </c>
      <c r="D5" s="45">
        <v>5</v>
      </c>
      <c r="E5" s="45">
        <v>2</v>
      </c>
      <c r="F5" s="45">
        <v>9</v>
      </c>
      <c r="G5" s="45">
        <v>39</v>
      </c>
    </row>
    <row r="6" spans="1:8" ht="20.100000000000001" customHeight="1">
      <c r="A6" s="43" t="s">
        <v>5</v>
      </c>
      <c r="B6" s="45">
        <v>134</v>
      </c>
      <c r="C6" s="45">
        <v>177</v>
      </c>
      <c r="D6" s="45">
        <v>0</v>
      </c>
      <c r="E6" s="45">
        <v>0</v>
      </c>
      <c r="F6" s="45">
        <v>8</v>
      </c>
      <c r="G6" s="45">
        <v>7</v>
      </c>
    </row>
    <row r="7" spans="1:8" ht="20.100000000000001" customHeight="1">
      <c r="A7" s="43" t="s">
        <v>6</v>
      </c>
      <c r="B7" s="45">
        <v>79</v>
      </c>
      <c r="C7" s="45">
        <v>332</v>
      </c>
      <c r="D7" s="45">
        <v>2</v>
      </c>
      <c r="E7" s="45">
        <v>1</v>
      </c>
      <c r="F7" s="45">
        <v>3</v>
      </c>
      <c r="G7" s="45">
        <v>4</v>
      </c>
    </row>
    <row r="8" spans="1:8" ht="20.100000000000001" customHeight="1">
      <c r="A8" s="43" t="s">
        <v>7</v>
      </c>
      <c r="B8" s="45">
        <v>96</v>
      </c>
      <c r="C8" s="45">
        <v>124</v>
      </c>
      <c r="D8" s="45">
        <v>2</v>
      </c>
      <c r="E8" s="45">
        <v>2</v>
      </c>
      <c r="F8" s="45">
        <v>12</v>
      </c>
      <c r="G8" s="45">
        <v>20</v>
      </c>
    </row>
    <row r="9" spans="1:8" ht="20.100000000000001" customHeight="1">
      <c r="A9" s="43" t="s">
        <v>8</v>
      </c>
      <c r="B9" s="45">
        <v>117</v>
      </c>
      <c r="C9" s="45">
        <v>302</v>
      </c>
      <c r="D9" s="45">
        <v>6</v>
      </c>
      <c r="E9" s="45">
        <v>1</v>
      </c>
      <c r="F9" s="45">
        <v>2</v>
      </c>
      <c r="G9" s="45">
        <v>4</v>
      </c>
    </row>
    <row r="10" spans="1:8" ht="20.100000000000001" customHeight="1">
      <c r="A10" s="43" t="s">
        <v>9</v>
      </c>
      <c r="B10" s="45">
        <v>69</v>
      </c>
      <c r="C10" s="45">
        <v>93</v>
      </c>
      <c r="D10" s="45">
        <v>0</v>
      </c>
      <c r="E10" s="45">
        <v>1</v>
      </c>
      <c r="F10" s="45">
        <v>1</v>
      </c>
      <c r="G10" s="45">
        <v>3</v>
      </c>
    </row>
    <row r="11" spans="1:8" ht="20.100000000000001" customHeight="1">
      <c r="A11" s="43" t="s">
        <v>1</v>
      </c>
      <c r="B11" s="45">
        <v>77</v>
      </c>
      <c r="C11" s="45">
        <v>169</v>
      </c>
      <c r="D11" s="45">
        <v>4</v>
      </c>
      <c r="E11" s="45">
        <v>4</v>
      </c>
      <c r="F11" s="45">
        <v>3</v>
      </c>
      <c r="G11" s="45">
        <v>13</v>
      </c>
    </row>
    <row r="12" spans="1:8" ht="20.100000000000001" customHeight="1">
      <c r="A12" s="43" t="s">
        <v>2</v>
      </c>
      <c r="B12" s="45">
        <v>203</v>
      </c>
      <c r="C12" s="45">
        <v>581</v>
      </c>
      <c r="D12" s="45">
        <v>8</v>
      </c>
      <c r="E12" s="45">
        <v>3</v>
      </c>
      <c r="F12" s="45">
        <v>6</v>
      </c>
      <c r="G12" s="45">
        <v>271</v>
      </c>
    </row>
    <row r="13" spans="1:8" ht="20.100000000000001" customHeight="1">
      <c r="A13" s="49" t="s">
        <v>3</v>
      </c>
      <c r="B13" s="53">
        <f t="shared" ref="B13:G13" si="0">SUM(B5:B12)</f>
        <v>985</v>
      </c>
      <c r="C13" s="53">
        <f t="shared" si="0"/>
        <v>2131</v>
      </c>
      <c r="D13" s="53">
        <f t="shared" si="0"/>
        <v>27</v>
      </c>
      <c r="E13" s="53">
        <f t="shared" si="0"/>
        <v>14</v>
      </c>
      <c r="F13" s="53">
        <f t="shared" si="0"/>
        <v>44</v>
      </c>
      <c r="G13" s="53">
        <f t="shared" si="0"/>
        <v>361</v>
      </c>
    </row>
  </sheetData>
  <mergeCells count="5">
    <mergeCell ref="A1:G1"/>
    <mergeCell ref="A3:A4"/>
    <mergeCell ref="B3:C3"/>
    <mergeCell ref="D3:G3"/>
    <mergeCell ref="A2:G2"/>
  </mergeCells>
  <phoneticPr fontId="5" type="noConversion"/>
  <printOptions horizontalCentered="1"/>
  <pageMargins left="0.70866141732283461" right="0.70866141732283461" top="0.74803149606299213" bottom="0.74803149606299213" header="0.31496062992125984" footer="0.31496062992125984"/>
  <pageSetup paperSize="9" orientation="landscape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 codeName="Hárok4">
    <tabColor theme="6" tint="0.39997558519241921"/>
    <pageSetUpPr fitToPage="1"/>
  </sheetPr>
  <dimension ref="A1:J14"/>
  <sheetViews>
    <sheetView zoomScale="76" zoomScaleNormal="76" workbookViewId="0">
      <selection activeCell="T35" sqref="T35"/>
    </sheetView>
  </sheetViews>
  <sheetFormatPr defaultRowHeight="13.2"/>
  <cols>
    <col min="1" max="10" width="12.6640625" customWidth="1"/>
    <col min="11" max="11" width="14.88671875" customWidth="1"/>
  </cols>
  <sheetData>
    <row r="1" spans="1:10" ht="30" customHeight="1">
      <c r="A1" s="101" t="s">
        <v>177</v>
      </c>
      <c r="B1" s="101"/>
      <c r="C1" s="101"/>
      <c r="D1" s="101"/>
      <c r="E1" s="101"/>
      <c r="F1" s="101"/>
      <c r="G1" s="101"/>
      <c r="H1" s="101"/>
      <c r="I1" s="101"/>
      <c r="J1" s="101"/>
    </row>
    <row r="2" spans="1:10" ht="20.100000000000001" customHeight="1">
      <c r="A2" s="92" t="s">
        <v>138</v>
      </c>
      <c r="B2" s="92"/>
      <c r="C2" s="92"/>
      <c r="D2" s="92"/>
      <c r="E2" s="92"/>
      <c r="F2" s="92"/>
      <c r="G2" s="92"/>
      <c r="H2" s="92"/>
      <c r="I2" s="92"/>
      <c r="J2" s="92"/>
    </row>
    <row r="3" spans="1:10" ht="20.100000000000001" customHeight="1">
      <c r="A3" s="92" t="s">
        <v>0</v>
      </c>
      <c r="B3" s="92" t="s">
        <v>15</v>
      </c>
      <c r="C3" s="92"/>
      <c r="D3" s="92" t="s">
        <v>45</v>
      </c>
      <c r="E3" s="92"/>
      <c r="F3" s="92"/>
      <c r="G3" s="92"/>
      <c r="H3" s="92"/>
      <c r="I3" s="92"/>
      <c r="J3" s="92"/>
    </row>
    <row r="4" spans="1:10" ht="28.5" customHeight="1">
      <c r="A4" s="92"/>
      <c r="B4" s="103" t="s">
        <v>16</v>
      </c>
      <c r="C4" s="103" t="s">
        <v>159</v>
      </c>
      <c r="D4" s="103" t="s">
        <v>151</v>
      </c>
      <c r="E4" s="103"/>
      <c r="F4" s="103"/>
      <c r="G4" s="103" t="s">
        <v>120</v>
      </c>
      <c r="H4" s="103"/>
      <c r="I4" s="103"/>
      <c r="J4" s="103"/>
    </row>
    <row r="5" spans="1:10" ht="48.75" customHeight="1">
      <c r="A5" s="92"/>
      <c r="B5" s="103"/>
      <c r="C5" s="103"/>
      <c r="D5" s="44" t="s">
        <v>115</v>
      </c>
      <c r="E5" s="44" t="s">
        <v>116</v>
      </c>
      <c r="F5" s="44" t="s">
        <v>117</v>
      </c>
      <c r="G5" s="44" t="s">
        <v>128</v>
      </c>
      <c r="H5" s="44" t="s">
        <v>162</v>
      </c>
      <c r="I5" s="44" t="s">
        <v>118</v>
      </c>
      <c r="J5" s="44" t="s">
        <v>119</v>
      </c>
    </row>
    <row r="6" spans="1:10" ht="20.100000000000001" customHeight="1">
      <c r="A6" s="43" t="s">
        <v>4</v>
      </c>
      <c r="B6" s="45">
        <v>70</v>
      </c>
      <c r="C6" s="45">
        <v>73</v>
      </c>
      <c r="D6" s="45">
        <v>0</v>
      </c>
      <c r="E6" s="45">
        <v>0</v>
      </c>
      <c r="F6" s="45">
        <v>48</v>
      </c>
      <c r="G6" s="45">
        <v>0</v>
      </c>
      <c r="H6" s="45">
        <v>0</v>
      </c>
      <c r="I6" s="45">
        <v>0</v>
      </c>
      <c r="J6" s="45">
        <v>4</v>
      </c>
    </row>
    <row r="7" spans="1:10" ht="20.100000000000001" customHeight="1">
      <c r="A7" s="43" t="s">
        <v>5</v>
      </c>
      <c r="B7" s="45">
        <v>0</v>
      </c>
      <c r="C7" s="45">
        <v>0</v>
      </c>
      <c r="D7" s="45">
        <v>0</v>
      </c>
      <c r="E7" s="45">
        <v>0</v>
      </c>
      <c r="F7" s="45">
        <v>0</v>
      </c>
      <c r="G7" s="45">
        <v>0</v>
      </c>
      <c r="H7" s="45">
        <v>0</v>
      </c>
      <c r="I7" s="45">
        <v>0</v>
      </c>
      <c r="J7" s="45">
        <v>0</v>
      </c>
    </row>
    <row r="8" spans="1:10" ht="20.100000000000001" customHeight="1">
      <c r="A8" s="43" t="s">
        <v>6</v>
      </c>
      <c r="B8" s="45">
        <v>1</v>
      </c>
      <c r="C8" s="45">
        <v>2</v>
      </c>
      <c r="D8" s="45">
        <v>0</v>
      </c>
      <c r="E8" s="45">
        <v>0</v>
      </c>
      <c r="F8" s="45">
        <v>0</v>
      </c>
      <c r="G8" s="45">
        <v>0</v>
      </c>
      <c r="H8" s="45">
        <v>0</v>
      </c>
      <c r="I8" s="45">
        <v>0</v>
      </c>
      <c r="J8" s="45">
        <v>0</v>
      </c>
    </row>
    <row r="9" spans="1:10" ht="20.100000000000001" customHeight="1">
      <c r="A9" s="43" t="s">
        <v>7</v>
      </c>
      <c r="B9" s="45">
        <v>1</v>
      </c>
      <c r="C9" s="45">
        <v>6</v>
      </c>
      <c r="D9" s="45">
        <v>2</v>
      </c>
      <c r="E9" s="45">
        <v>2</v>
      </c>
      <c r="F9" s="45">
        <v>0</v>
      </c>
      <c r="G9" s="45">
        <v>0</v>
      </c>
      <c r="H9" s="45">
        <v>0</v>
      </c>
      <c r="I9" s="45">
        <v>0</v>
      </c>
      <c r="J9" s="45">
        <v>0</v>
      </c>
    </row>
    <row r="10" spans="1:10" ht="20.100000000000001" customHeight="1">
      <c r="A10" s="43" t="s">
        <v>8</v>
      </c>
      <c r="B10" s="45">
        <v>2</v>
      </c>
      <c r="C10" s="45">
        <v>4</v>
      </c>
      <c r="D10" s="45">
        <v>0</v>
      </c>
      <c r="E10" s="45">
        <v>0</v>
      </c>
      <c r="F10" s="45">
        <v>0</v>
      </c>
      <c r="G10" s="45">
        <v>0</v>
      </c>
      <c r="H10" s="45">
        <v>0</v>
      </c>
      <c r="I10" s="45">
        <v>0</v>
      </c>
      <c r="J10" s="45">
        <v>0</v>
      </c>
    </row>
    <row r="11" spans="1:10" ht="20.100000000000001" customHeight="1">
      <c r="A11" s="43" t="s">
        <v>9</v>
      </c>
      <c r="B11" s="45">
        <v>46</v>
      </c>
      <c r="C11" s="45">
        <v>52</v>
      </c>
      <c r="D11" s="45">
        <v>0</v>
      </c>
      <c r="E11" s="45">
        <v>1</v>
      </c>
      <c r="F11" s="45">
        <v>31</v>
      </c>
      <c r="G11" s="45">
        <v>2</v>
      </c>
      <c r="H11" s="45">
        <v>0</v>
      </c>
      <c r="I11" s="45">
        <v>0</v>
      </c>
      <c r="J11" s="45">
        <v>5</v>
      </c>
    </row>
    <row r="12" spans="1:10" ht="20.100000000000001" customHeight="1">
      <c r="A12" s="43" t="s">
        <v>1</v>
      </c>
      <c r="B12" s="45">
        <v>0</v>
      </c>
      <c r="C12" s="45">
        <v>0</v>
      </c>
      <c r="D12" s="45">
        <v>0</v>
      </c>
      <c r="E12" s="45">
        <v>0</v>
      </c>
      <c r="F12" s="45">
        <v>0</v>
      </c>
      <c r="G12" s="45">
        <v>0</v>
      </c>
      <c r="H12" s="45">
        <v>0</v>
      </c>
      <c r="I12" s="45">
        <v>0</v>
      </c>
      <c r="J12" s="45">
        <v>0</v>
      </c>
    </row>
    <row r="13" spans="1:10" ht="20.100000000000001" customHeight="1">
      <c r="A13" s="43" t="s">
        <v>2</v>
      </c>
      <c r="B13" s="45">
        <v>18</v>
      </c>
      <c r="C13" s="45">
        <v>18</v>
      </c>
      <c r="D13" s="45">
        <v>0</v>
      </c>
      <c r="E13" s="45">
        <v>0</v>
      </c>
      <c r="F13" s="45">
        <v>3</v>
      </c>
      <c r="G13" s="45">
        <v>0</v>
      </c>
      <c r="H13" s="45">
        <v>0</v>
      </c>
      <c r="I13" s="45">
        <v>0</v>
      </c>
      <c r="J13" s="45">
        <v>0</v>
      </c>
    </row>
    <row r="14" spans="1:10" ht="24" customHeight="1">
      <c r="A14" s="49" t="s">
        <v>3</v>
      </c>
      <c r="B14" s="52">
        <f>SUM(B6:B13)</f>
        <v>138</v>
      </c>
      <c r="C14" s="52">
        <f t="shared" ref="C14:J14" si="0">SUM(C6:C13)</f>
        <v>155</v>
      </c>
      <c r="D14" s="41">
        <f t="shared" si="0"/>
        <v>2</v>
      </c>
      <c r="E14" s="41">
        <f t="shared" si="0"/>
        <v>3</v>
      </c>
      <c r="F14" s="41">
        <f t="shared" si="0"/>
        <v>82</v>
      </c>
      <c r="G14" s="41">
        <f t="shared" si="0"/>
        <v>2</v>
      </c>
      <c r="H14" s="41">
        <f t="shared" si="0"/>
        <v>0</v>
      </c>
      <c r="I14" s="41">
        <f t="shared" si="0"/>
        <v>0</v>
      </c>
      <c r="J14" s="41">
        <f t="shared" si="0"/>
        <v>9</v>
      </c>
    </row>
  </sheetData>
  <mergeCells count="9">
    <mergeCell ref="A1:J1"/>
    <mergeCell ref="A2:J2"/>
    <mergeCell ref="A3:A5"/>
    <mergeCell ref="B3:C3"/>
    <mergeCell ref="D3:J3"/>
    <mergeCell ref="B4:B5"/>
    <mergeCell ref="C4:C5"/>
    <mergeCell ref="D4:F4"/>
    <mergeCell ref="G4:J4"/>
  </mergeCells>
  <phoneticPr fontId="5" type="noConversion"/>
  <printOptions horizontalCentered="1"/>
  <pageMargins left="0.70866141732283461" right="0.70866141732283461" top="0.74803149606299213" bottom="0.74803149606299213" header="0.31496062992125984" footer="0.31496062992125984"/>
  <pageSetup paperSize="9" orientation="landscape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 codeName="List25">
    <tabColor theme="6" tint="0.39997558519241921"/>
    <pageSetUpPr fitToPage="1"/>
  </sheetPr>
  <dimension ref="A1:H13"/>
  <sheetViews>
    <sheetView showGridLines="0" zoomScale="76" zoomScaleNormal="76" zoomScaleSheetLayoutView="100" workbookViewId="0">
      <selection sqref="A1:G1"/>
    </sheetView>
  </sheetViews>
  <sheetFormatPr defaultColWidth="9.109375" defaultRowHeight="13.2"/>
  <cols>
    <col min="1" max="7" width="16.6640625" customWidth="1"/>
  </cols>
  <sheetData>
    <row r="1" spans="1:8" ht="30" customHeight="1">
      <c r="A1" s="101" t="s">
        <v>177</v>
      </c>
      <c r="B1" s="101"/>
      <c r="C1" s="101"/>
      <c r="D1" s="101"/>
      <c r="E1" s="101"/>
      <c r="F1" s="101"/>
      <c r="G1" s="101"/>
      <c r="H1" s="14"/>
    </row>
    <row r="2" spans="1:8" ht="20.100000000000001" customHeight="1">
      <c r="A2" s="106" t="s">
        <v>181</v>
      </c>
      <c r="B2" s="107"/>
      <c r="C2" s="107"/>
      <c r="D2" s="107"/>
      <c r="E2" s="107"/>
      <c r="F2" s="107"/>
      <c r="G2" s="108"/>
      <c r="H2" s="14"/>
    </row>
    <row r="3" spans="1:8" ht="20.100000000000001" customHeight="1">
      <c r="A3" s="92" t="s">
        <v>0</v>
      </c>
      <c r="B3" s="92" t="s">
        <v>15</v>
      </c>
      <c r="C3" s="92"/>
      <c r="D3" s="92" t="s">
        <v>45</v>
      </c>
      <c r="E3" s="92"/>
      <c r="F3" s="92"/>
      <c r="G3" s="92"/>
    </row>
    <row r="4" spans="1:8" ht="95.1" customHeight="1">
      <c r="A4" s="92"/>
      <c r="B4" s="44" t="s">
        <v>16</v>
      </c>
      <c r="C4" s="44" t="s">
        <v>159</v>
      </c>
      <c r="D4" s="44" t="s">
        <v>112</v>
      </c>
      <c r="E4" s="44" t="s">
        <v>113</v>
      </c>
      <c r="F4" s="44" t="s">
        <v>114</v>
      </c>
      <c r="G4" s="44" t="s">
        <v>150</v>
      </c>
    </row>
    <row r="5" spans="1:8" ht="20.100000000000001" customHeight="1">
      <c r="A5" s="43" t="s">
        <v>4</v>
      </c>
      <c r="B5" s="45">
        <v>669</v>
      </c>
      <c r="C5" s="45">
        <v>1322</v>
      </c>
      <c r="D5" s="45">
        <v>204</v>
      </c>
      <c r="E5" s="45">
        <v>1</v>
      </c>
      <c r="F5" s="45">
        <v>0</v>
      </c>
      <c r="G5" s="45">
        <v>1</v>
      </c>
    </row>
    <row r="6" spans="1:8" ht="20.100000000000001" customHeight="1">
      <c r="A6" s="43" t="s">
        <v>5</v>
      </c>
      <c r="B6" s="45">
        <v>25</v>
      </c>
      <c r="C6" s="45">
        <v>54</v>
      </c>
      <c r="D6" s="45">
        <v>0</v>
      </c>
      <c r="E6" s="45">
        <v>0</v>
      </c>
      <c r="F6" s="45">
        <v>0</v>
      </c>
      <c r="G6" s="45">
        <v>0</v>
      </c>
    </row>
    <row r="7" spans="1:8" ht="20.100000000000001" customHeight="1">
      <c r="A7" s="43" t="s">
        <v>6</v>
      </c>
      <c r="B7" s="45">
        <v>32</v>
      </c>
      <c r="C7" s="45">
        <v>46</v>
      </c>
      <c r="D7" s="45">
        <v>2</v>
      </c>
      <c r="E7" s="45">
        <v>0</v>
      </c>
      <c r="F7" s="45">
        <v>0</v>
      </c>
      <c r="G7" s="45">
        <v>0</v>
      </c>
    </row>
    <row r="8" spans="1:8" ht="20.100000000000001" customHeight="1">
      <c r="A8" s="43" t="s">
        <v>7</v>
      </c>
      <c r="B8" s="45">
        <v>138</v>
      </c>
      <c r="C8" s="45">
        <v>304</v>
      </c>
      <c r="D8" s="45">
        <v>7</v>
      </c>
      <c r="E8" s="45">
        <v>0</v>
      </c>
      <c r="F8" s="45">
        <v>0</v>
      </c>
      <c r="G8" s="45">
        <v>0</v>
      </c>
    </row>
    <row r="9" spans="1:8" ht="20.100000000000001" customHeight="1">
      <c r="A9" s="43" t="s">
        <v>8</v>
      </c>
      <c r="B9" s="45">
        <v>32</v>
      </c>
      <c r="C9" s="45">
        <v>63</v>
      </c>
      <c r="D9" s="45">
        <v>0</v>
      </c>
      <c r="E9" s="45">
        <v>0</v>
      </c>
      <c r="F9" s="45">
        <v>0</v>
      </c>
      <c r="G9" s="45">
        <v>2</v>
      </c>
    </row>
    <row r="10" spans="1:8" ht="20.100000000000001" customHeight="1">
      <c r="A10" s="43" t="s">
        <v>9</v>
      </c>
      <c r="B10" s="45">
        <v>74</v>
      </c>
      <c r="C10" s="45">
        <v>153</v>
      </c>
      <c r="D10" s="45">
        <v>3</v>
      </c>
      <c r="E10" s="45">
        <v>0</v>
      </c>
      <c r="F10" s="45">
        <v>0</v>
      </c>
      <c r="G10" s="45">
        <v>0</v>
      </c>
    </row>
    <row r="11" spans="1:8" ht="20.100000000000001" customHeight="1">
      <c r="A11" s="43" t="s">
        <v>1</v>
      </c>
      <c r="B11" s="45">
        <v>70</v>
      </c>
      <c r="C11" s="45">
        <v>142</v>
      </c>
      <c r="D11" s="45">
        <v>48</v>
      </c>
      <c r="E11" s="45">
        <v>0</v>
      </c>
      <c r="F11" s="45">
        <v>0</v>
      </c>
      <c r="G11" s="45">
        <v>6</v>
      </c>
    </row>
    <row r="12" spans="1:8" ht="20.100000000000001" customHeight="1">
      <c r="A12" s="43" t="s">
        <v>2</v>
      </c>
      <c r="B12" s="45">
        <v>106</v>
      </c>
      <c r="C12" s="45">
        <v>186</v>
      </c>
      <c r="D12" s="45">
        <v>8</v>
      </c>
      <c r="E12" s="45">
        <v>0</v>
      </c>
      <c r="F12" s="45">
        <v>0</v>
      </c>
      <c r="G12" s="45">
        <v>7</v>
      </c>
    </row>
    <row r="13" spans="1:8" ht="24" customHeight="1">
      <c r="A13" s="49" t="s">
        <v>3</v>
      </c>
      <c r="B13" s="41">
        <f t="shared" ref="B13:G13" si="0">SUM(B5:B12)</f>
        <v>1146</v>
      </c>
      <c r="C13" s="41">
        <f t="shared" si="0"/>
        <v>2270</v>
      </c>
      <c r="D13" s="41">
        <f t="shared" si="0"/>
        <v>272</v>
      </c>
      <c r="E13" s="41">
        <f t="shared" si="0"/>
        <v>1</v>
      </c>
      <c r="F13" s="41">
        <f t="shared" si="0"/>
        <v>0</v>
      </c>
      <c r="G13" s="41">
        <f t="shared" si="0"/>
        <v>16</v>
      </c>
    </row>
  </sheetData>
  <mergeCells count="5">
    <mergeCell ref="A1:G1"/>
    <mergeCell ref="A3:A4"/>
    <mergeCell ref="B3:C3"/>
    <mergeCell ref="D3:G3"/>
    <mergeCell ref="A2:G2"/>
  </mergeCells>
  <phoneticPr fontId="5" type="noConversion"/>
  <printOptions horizontalCentered="1"/>
  <pageMargins left="0.70866141732283461" right="0.70866141732283461" top="0.74803149606299213" bottom="0.74803149606299213" header="0.31496062992125984" footer="0.31496062992125984"/>
  <pageSetup paperSize="9" orientation="landscape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>
    <tabColor theme="6" tint="0.39997558519241921"/>
    <pageSetUpPr fitToPage="1"/>
  </sheetPr>
  <dimension ref="A1:U20"/>
  <sheetViews>
    <sheetView showGridLines="0" zoomScale="76" zoomScaleNormal="76" zoomScaleSheetLayoutView="100" workbookViewId="0">
      <selection sqref="A1:J1"/>
    </sheetView>
  </sheetViews>
  <sheetFormatPr defaultColWidth="9.109375" defaultRowHeight="13.2"/>
  <cols>
    <col min="1" max="1" width="10.6640625" style="24" customWidth="1"/>
    <col min="2" max="2" width="13" style="24" customWidth="1"/>
    <col min="3" max="10" width="10.6640625" style="24" customWidth="1"/>
    <col min="11" max="13" width="9.33203125" style="24" customWidth="1"/>
    <col min="14" max="16384" width="9.109375" style="24"/>
  </cols>
  <sheetData>
    <row r="1" spans="1:21" ht="30" customHeight="1">
      <c r="A1" s="101" t="s">
        <v>171</v>
      </c>
      <c r="B1" s="101"/>
      <c r="C1" s="101"/>
      <c r="D1" s="101"/>
      <c r="E1" s="101"/>
      <c r="F1" s="101"/>
      <c r="G1" s="101"/>
      <c r="H1" s="101"/>
      <c r="I1" s="101"/>
      <c r="J1" s="101"/>
      <c r="K1" s="23"/>
      <c r="L1" s="23"/>
      <c r="M1" s="23"/>
    </row>
    <row r="2" spans="1:21" customFormat="1" ht="20.100000000000001" customHeight="1">
      <c r="A2" s="110" t="s">
        <v>68</v>
      </c>
      <c r="B2" s="110"/>
      <c r="C2" s="110"/>
      <c r="D2" s="110"/>
      <c r="E2" s="110"/>
      <c r="F2" s="110"/>
      <c r="G2" s="110"/>
      <c r="H2" s="110"/>
      <c r="I2" s="110"/>
      <c r="J2" s="110"/>
    </row>
    <row r="3" spans="1:21" ht="18.75" customHeight="1">
      <c r="A3" s="110" t="s">
        <v>0</v>
      </c>
      <c r="B3" s="110" t="s">
        <v>62</v>
      </c>
      <c r="C3" s="110" t="s">
        <v>63</v>
      </c>
      <c r="D3" s="110"/>
      <c r="E3" s="110"/>
      <c r="F3" s="110"/>
      <c r="G3" s="110"/>
      <c r="H3" s="110"/>
      <c r="I3" s="110"/>
      <c r="J3" s="110"/>
    </row>
    <row r="4" spans="1:21" ht="18.75" customHeight="1">
      <c r="A4" s="110"/>
      <c r="B4" s="110"/>
      <c r="C4" s="111" t="s">
        <v>168</v>
      </c>
      <c r="D4" s="111"/>
      <c r="E4" s="111" t="s">
        <v>65</v>
      </c>
      <c r="F4" s="111"/>
      <c r="G4" s="111" t="s">
        <v>66</v>
      </c>
      <c r="H4" s="111"/>
      <c r="I4" s="111" t="s">
        <v>35</v>
      </c>
      <c r="J4" s="111"/>
    </row>
    <row r="5" spans="1:21" ht="18.75" customHeight="1">
      <c r="A5" s="110"/>
      <c r="B5" s="110"/>
      <c r="C5" s="54" t="s">
        <v>36</v>
      </c>
      <c r="D5" s="54" t="s">
        <v>30</v>
      </c>
      <c r="E5" s="54" t="s">
        <v>36</v>
      </c>
      <c r="F5" s="54" t="s">
        <v>30</v>
      </c>
      <c r="G5" s="54" t="s">
        <v>36</v>
      </c>
      <c r="H5" s="54" t="s">
        <v>67</v>
      </c>
      <c r="I5" s="54" t="s">
        <v>36</v>
      </c>
      <c r="J5" s="54" t="s">
        <v>30</v>
      </c>
      <c r="O5" s="32"/>
    </row>
    <row r="6" spans="1:21" ht="24.9" customHeight="1">
      <c r="A6" s="55" t="s">
        <v>4</v>
      </c>
      <c r="B6" s="56">
        <v>3441</v>
      </c>
      <c r="C6" s="56">
        <v>1838</v>
      </c>
      <c r="D6" s="79">
        <f>C6/$B6*100</f>
        <v>53.414705027608257</v>
      </c>
      <c r="E6" s="74">
        <v>407</v>
      </c>
      <c r="F6" s="79">
        <f>E6/$B6*100</f>
        <v>11.827956989247312</v>
      </c>
      <c r="G6" s="56">
        <v>557</v>
      </c>
      <c r="H6" s="79">
        <f>G6/$B6*100</f>
        <v>16.187154896832318</v>
      </c>
      <c r="I6" s="56">
        <v>639</v>
      </c>
      <c r="J6" s="79">
        <f>I6/$B6*100</f>
        <v>18.57018308631212</v>
      </c>
      <c r="K6" s="32"/>
      <c r="L6" s="32"/>
      <c r="M6" s="32"/>
      <c r="N6" s="32"/>
      <c r="O6" s="32"/>
      <c r="P6" s="32"/>
      <c r="Q6" s="32"/>
      <c r="R6" s="32"/>
      <c r="S6" s="32"/>
      <c r="T6" s="32"/>
      <c r="U6" s="37"/>
    </row>
    <row r="7" spans="1:21" ht="24.9" customHeight="1">
      <c r="A7" s="55" t="s">
        <v>5</v>
      </c>
      <c r="B7" s="56">
        <v>1819</v>
      </c>
      <c r="C7" s="56">
        <v>841</v>
      </c>
      <c r="D7" s="79">
        <f t="shared" ref="D7:F13" si="0">C7/$B7*100</f>
        <v>46.234194612424403</v>
      </c>
      <c r="E7" s="56">
        <v>187</v>
      </c>
      <c r="F7" s="79">
        <f t="shared" si="0"/>
        <v>10.2803738317757</v>
      </c>
      <c r="G7" s="56">
        <v>309</v>
      </c>
      <c r="H7" s="79">
        <f t="shared" ref="H7" si="1">G7/$B7*100</f>
        <v>16.987355689939527</v>
      </c>
      <c r="I7" s="56">
        <v>482</v>
      </c>
      <c r="J7" s="79">
        <f t="shared" ref="J7" si="2">I7/$B7*100</f>
        <v>26.498075865860365</v>
      </c>
      <c r="K7" s="32"/>
      <c r="L7" s="32"/>
      <c r="M7" s="32"/>
      <c r="N7" s="32"/>
      <c r="O7" s="32"/>
      <c r="P7" s="32"/>
      <c r="Q7" s="32"/>
      <c r="R7" s="32"/>
      <c r="S7" s="32"/>
      <c r="T7" s="32"/>
      <c r="U7" s="37"/>
    </row>
    <row r="8" spans="1:21" ht="24.9" customHeight="1">
      <c r="A8" s="55" t="s">
        <v>6</v>
      </c>
      <c r="B8" s="56">
        <v>1376</v>
      </c>
      <c r="C8" s="56">
        <v>943</v>
      </c>
      <c r="D8" s="79">
        <f t="shared" si="0"/>
        <v>68.531976744186053</v>
      </c>
      <c r="E8" s="56">
        <v>170</v>
      </c>
      <c r="F8" s="79">
        <f t="shared" si="0"/>
        <v>12.354651162790697</v>
      </c>
      <c r="G8" s="56">
        <v>192</v>
      </c>
      <c r="H8" s="79">
        <f t="shared" ref="H8" si="3">G8/$B8*100</f>
        <v>13.953488372093023</v>
      </c>
      <c r="I8" s="56">
        <v>71</v>
      </c>
      <c r="J8" s="79">
        <f t="shared" ref="J8" si="4">I8/$B8*100</f>
        <v>5.1598837209302326</v>
      </c>
      <c r="K8" s="32"/>
      <c r="L8" s="32"/>
      <c r="M8" s="32"/>
      <c r="N8" s="32"/>
      <c r="O8" s="32"/>
      <c r="P8" s="32"/>
      <c r="Q8" s="32"/>
      <c r="R8" s="32"/>
      <c r="S8" s="32"/>
      <c r="T8" s="32"/>
      <c r="U8" s="37"/>
    </row>
    <row r="9" spans="1:21" ht="24.9" customHeight="1">
      <c r="A9" s="55" t="s">
        <v>7</v>
      </c>
      <c r="B9" s="56">
        <v>2471</v>
      </c>
      <c r="C9" s="56">
        <v>1571</v>
      </c>
      <c r="D9" s="79">
        <f t="shared" si="0"/>
        <v>63.577498988263855</v>
      </c>
      <c r="E9" s="56">
        <v>152</v>
      </c>
      <c r="F9" s="79">
        <f t="shared" si="0"/>
        <v>6.1513557264265479</v>
      </c>
      <c r="G9" s="56">
        <v>430</v>
      </c>
      <c r="H9" s="79">
        <f t="shared" ref="H9" si="5">G9/$B9*100</f>
        <v>17.401861594496154</v>
      </c>
      <c r="I9" s="56">
        <v>318</v>
      </c>
      <c r="J9" s="79">
        <f t="shared" ref="J9" si="6">I9/$B9*100</f>
        <v>12.869283690813434</v>
      </c>
      <c r="K9" s="32"/>
      <c r="L9" s="32"/>
      <c r="M9" s="32"/>
      <c r="N9" s="32"/>
      <c r="O9" s="32"/>
      <c r="P9" s="32"/>
      <c r="Q9" s="32"/>
      <c r="R9" s="32"/>
      <c r="S9" s="32"/>
      <c r="T9" s="32"/>
      <c r="U9" s="37"/>
    </row>
    <row r="10" spans="1:21" ht="24.9" customHeight="1">
      <c r="A10" s="55" t="s">
        <v>8</v>
      </c>
      <c r="B10" s="56">
        <v>2165</v>
      </c>
      <c r="C10" s="56">
        <v>1422</v>
      </c>
      <c r="D10" s="79">
        <f t="shared" si="0"/>
        <v>65.681293302540411</v>
      </c>
      <c r="E10" s="56">
        <v>213</v>
      </c>
      <c r="F10" s="79">
        <f t="shared" si="0"/>
        <v>9.8383371824480363</v>
      </c>
      <c r="G10" s="56">
        <v>280</v>
      </c>
      <c r="H10" s="79">
        <f t="shared" ref="H10" si="7">G10/$B10*100</f>
        <v>12.933025404157044</v>
      </c>
      <c r="I10" s="56">
        <v>250</v>
      </c>
      <c r="J10" s="79">
        <f t="shared" ref="J10" si="8">I10/$B10*100</f>
        <v>11.547344110854503</v>
      </c>
      <c r="K10" s="32"/>
      <c r="L10" s="32"/>
      <c r="M10" s="32"/>
      <c r="N10" s="32"/>
      <c r="O10" s="32"/>
      <c r="P10" s="32"/>
      <c r="Q10" s="32"/>
      <c r="R10" s="32"/>
      <c r="S10" s="32"/>
      <c r="T10" s="32"/>
      <c r="U10" s="37"/>
    </row>
    <row r="11" spans="1:21" ht="24.9" customHeight="1">
      <c r="A11" s="55" t="s">
        <v>9</v>
      </c>
      <c r="B11" s="56">
        <v>2441</v>
      </c>
      <c r="C11" s="56">
        <v>1299</v>
      </c>
      <c r="D11" s="79">
        <f t="shared" si="0"/>
        <v>53.215895124948787</v>
      </c>
      <c r="E11" s="56">
        <v>171</v>
      </c>
      <c r="F11" s="79">
        <f t="shared" si="0"/>
        <v>7.0053256861941833</v>
      </c>
      <c r="G11" s="56">
        <v>404</v>
      </c>
      <c r="H11" s="79">
        <f t="shared" ref="H11" si="9">G11/$B11*100</f>
        <v>16.550594018844738</v>
      </c>
      <c r="I11" s="56">
        <v>567</v>
      </c>
      <c r="J11" s="79">
        <f t="shared" ref="J11" si="10">I11/$B11*100</f>
        <v>23.228185170012289</v>
      </c>
      <c r="K11" s="32"/>
      <c r="L11" s="32"/>
      <c r="M11" s="32"/>
      <c r="N11" s="32"/>
      <c r="O11" s="32"/>
      <c r="P11" s="32"/>
      <c r="Q11" s="32"/>
      <c r="R11" s="32"/>
      <c r="S11" s="32"/>
      <c r="T11" s="32"/>
      <c r="U11" s="37"/>
    </row>
    <row r="12" spans="1:21" ht="24.9" customHeight="1">
      <c r="A12" s="55" t="s">
        <v>1</v>
      </c>
      <c r="B12" s="56">
        <v>4034</v>
      </c>
      <c r="C12" s="56">
        <v>2559</v>
      </c>
      <c r="D12" s="79">
        <f t="shared" si="0"/>
        <v>63.435795736241943</v>
      </c>
      <c r="E12" s="56">
        <v>217</v>
      </c>
      <c r="F12" s="79">
        <f t="shared" si="0"/>
        <v>5.3792761527020323</v>
      </c>
      <c r="G12" s="56">
        <v>508</v>
      </c>
      <c r="H12" s="79">
        <f t="shared" ref="H12" si="11">G12/$B12*100</f>
        <v>12.592959841348536</v>
      </c>
      <c r="I12" s="56">
        <v>750</v>
      </c>
      <c r="J12" s="79">
        <f t="shared" ref="J12" si="12">I12/$B12*100</f>
        <v>18.591968269707486</v>
      </c>
      <c r="K12" s="32"/>
      <c r="L12" s="32"/>
      <c r="M12" s="32"/>
      <c r="N12" s="32"/>
      <c r="O12" s="32"/>
      <c r="P12" s="32"/>
      <c r="Q12" s="32"/>
      <c r="R12" s="32"/>
      <c r="S12" s="32"/>
      <c r="T12" s="32"/>
      <c r="U12" s="37"/>
    </row>
    <row r="13" spans="1:21" ht="24.9" customHeight="1">
      <c r="A13" s="55" t="s">
        <v>2</v>
      </c>
      <c r="B13" s="56">
        <v>3742</v>
      </c>
      <c r="C13" s="56">
        <v>1520</v>
      </c>
      <c r="D13" s="79">
        <f t="shared" si="0"/>
        <v>40.619989310529128</v>
      </c>
      <c r="E13" s="56">
        <v>236</v>
      </c>
      <c r="F13" s="79">
        <f t="shared" si="0"/>
        <v>6.3067878140032061</v>
      </c>
      <c r="G13" s="56">
        <v>587</v>
      </c>
      <c r="H13" s="79">
        <f t="shared" ref="H13" si="13">G13/$B13*100</f>
        <v>15.686798503474078</v>
      </c>
      <c r="I13" s="56">
        <v>1399</v>
      </c>
      <c r="J13" s="79">
        <f t="shared" ref="J13" si="14">I13/$B13*100</f>
        <v>37.386424371993584</v>
      </c>
      <c r="K13" s="32"/>
      <c r="L13" s="32"/>
      <c r="M13" s="32"/>
      <c r="N13" s="32"/>
      <c r="O13" s="32"/>
      <c r="P13" s="32"/>
      <c r="Q13" s="32"/>
      <c r="R13" s="32"/>
      <c r="S13" s="32"/>
      <c r="T13" s="32"/>
      <c r="U13" s="37"/>
    </row>
    <row r="14" spans="1:21" ht="24.9" customHeight="1">
      <c r="A14" s="57" t="s">
        <v>3</v>
      </c>
      <c r="B14" s="71">
        <f>SUM(B6:B13)</f>
        <v>21489</v>
      </c>
      <c r="C14" s="71">
        <f>SUM(C6:C13)</f>
        <v>11993</v>
      </c>
      <c r="D14" s="70">
        <f>C14/B14%</f>
        <v>55.809949276373963</v>
      </c>
      <c r="E14" s="71">
        <f>SUM(E6:E13)</f>
        <v>1753</v>
      </c>
      <c r="F14" s="70">
        <f>E14/B14%</f>
        <v>8.1576620596584313</v>
      </c>
      <c r="G14" s="71">
        <f>SUM(G6:G13)</f>
        <v>3267</v>
      </c>
      <c r="H14" s="58">
        <f>G14/B14%</f>
        <v>15.203127181348599</v>
      </c>
      <c r="I14" s="71">
        <f>SUM(I6:I13)</f>
        <v>4476</v>
      </c>
      <c r="J14" s="58">
        <f>I14/B14%</f>
        <v>20.829261482619017</v>
      </c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7"/>
    </row>
    <row r="15" spans="1:21" ht="20.100000000000001" customHeight="1">
      <c r="A15" s="25"/>
      <c r="B15" s="26"/>
      <c r="C15" s="27"/>
      <c r="D15" s="28"/>
      <c r="E15" s="26"/>
      <c r="F15" s="28"/>
      <c r="G15" s="26"/>
      <c r="H15" s="28"/>
      <c r="I15" s="26"/>
      <c r="J15" s="28"/>
      <c r="K15" s="32"/>
    </row>
    <row r="16" spans="1:21" s="29" customFormat="1" ht="35.25" customHeight="1">
      <c r="A16" s="98" t="s">
        <v>167</v>
      </c>
      <c r="B16" s="98"/>
      <c r="C16" s="98"/>
      <c r="D16" s="98"/>
      <c r="E16" s="98"/>
      <c r="F16" s="98"/>
      <c r="G16" s="98"/>
      <c r="H16" s="98"/>
      <c r="I16" s="98"/>
      <c r="J16" s="98"/>
      <c r="K16" s="32"/>
    </row>
    <row r="17" spans="2:11" s="29" customFormat="1" ht="12.9" customHeight="1">
      <c r="B17" s="112"/>
      <c r="C17" s="112"/>
      <c r="D17" s="112"/>
      <c r="E17" s="112"/>
      <c r="F17" s="112"/>
      <c r="G17" s="112"/>
      <c r="H17" s="112"/>
      <c r="I17" s="112"/>
      <c r="J17" s="112"/>
      <c r="K17" s="32"/>
    </row>
    <row r="18" spans="2:11" ht="16.5" customHeight="1">
      <c r="B18" s="109"/>
      <c r="C18" s="109"/>
      <c r="D18" s="109"/>
      <c r="E18" s="109"/>
      <c r="F18" s="109"/>
      <c r="G18" s="109"/>
      <c r="H18" s="109"/>
      <c r="I18" s="109"/>
      <c r="J18" s="109"/>
    </row>
    <row r="20" spans="2:11">
      <c r="B20" s="30"/>
    </row>
  </sheetData>
  <mergeCells count="12">
    <mergeCell ref="B18:J18"/>
    <mergeCell ref="A1:J1"/>
    <mergeCell ref="A2:J2"/>
    <mergeCell ref="A3:A5"/>
    <mergeCell ref="B3:B5"/>
    <mergeCell ref="C3:J3"/>
    <mergeCell ref="C4:D4"/>
    <mergeCell ref="E4:F4"/>
    <mergeCell ref="G4:H4"/>
    <mergeCell ref="I4:J4"/>
    <mergeCell ref="B17:J17"/>
    <mergeCell ref="A16:J16"/>
  </mergeCells>
  <phoneticPr fontId="0" type="noConversion"/>
  <printOptions horizontalCentered="1"/>
  <pageMargins left="0.70866141732283461" right="0.70866141732283461" top="0.74803149606299213" bottom="0.74803149606299213" header="0.31496062992125984" footer="0.31496062992125984"/>
  <pageSetup paperSize="9" orientation="landscape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>
    <tabColor theme="6" tint="0.39997558519241921"/>
    <pageSetUpPr fitToPage="1"/>
  </sheetPr>
  <dimension ref="A1:V19"/>
  <sheetViews>
    <sheetView showGridLines="0" zoomScale="76" zoomScaleNormal="76" zoomScaleSheetLayoutView="100" workbookViewId="0">
      <selection sqref="A1:J1"/>
    </sheetView>
  </sheetViews>
  <sheetFormatPr defaultColWidth="9.109375" defaultRowHeight="13.2"/>
  <cols>
    <col min="1" max="1" width="10.6640625" style="24" customWidth="1"/>
    <col min="2" max="2" width="13" style="24" customWidth="1"/>
    <col min="3" max="10" width="10.6640625" style="24" customWidth="1"/>
    <col min="11" max="13" width="9.33203125" style="24" customWidth="1"/>
    <col min="14" max="16384" width="9.109375" style="24"/>
  </cols>
  <sheetData>
    <row r="1" spans="1:22" ht="30" customHeight="1">
      <c r="A1" s="101" t="s">
        <v>172</v>
      </c>
      <c r="B1" s="101"/>
      <c r="C1" s="101"/>
      <c r="D1" s="101"/>
      <c r="E1" s="101"/>
      <c r="F1" s="101"/>
      <c r="G1" s="101"/>
      <c r="H1" s="101"/>
      <c r="I1" s="101"/>
      <c r="J1" s="101"/>
      <c r="K1" s="23"/>
      <c r="L1" s="23"/>
      <c r="M1" s="23"/>
    </row>
    <row r="2" spans="1:22" ht="20.100000000000001" customHeight="1">
      <c r="A2" s="110" t="s">
        <v>68</v>
      </c>
      <c r="B2" s="110"/>
      <c r="C2" s="110"/>
      <c r="D2" s="110"/>
      <c r="E2" s="110"/>
      <c r="F2" s="110"/>
      <c r="G2" s="110"/>
      <c r="H2" s="110"/>
      <c r="I2" s="110"/>
      <c r="J2" s="110"/>
      <c r="K2" s="31"/>
      <c r="L2" s="31"/>
      <c r="M2" s="31"/>
    </row>
    <row r="3" spans="1:22" ht="18.75" customHeight="1">
      <c r="A3" s="110" t="s">
        <v>0</v>
      </c>
      <c r="B3" s="110" t="s">
        <v>62</v>
      </c>
      <c r="C3" s="110" t="s">
        <v>63</v>
      </c>
      <c r="D3" s="110"/>
      <c r="E3" s="110"/>
      <c r="F3" s="110"/>
      <c r="G3" s="110"/>
      <c r="H3" s="110"/>
      <c r="I3" s="110"/>
      <c r="J3" s="110"/>
    </row>
    <row r="4" spans="1:22" ht="18.75" customHeight="1">
      <c r="A4" s="110"/>
      <c r="B4" s="110"/>
      <c r="C4" s="111" t="s">
        <v>64</v>
      </c>
      <c r="D4" s="111"/>
      <c r="E4" s="111" t="s">
        <v>65</v>
      </c>
      <c r="F4" s="111"/>
      <c r="G4" s="111" t="s">
        <v>66</v>
      </c>
      <c r="H4" s="111"/>
      <c r="I4" s="111" t="s">
        <v>35</v>
      </c>
      <c r="J4" s="111"/>
    </row>
    <row r="5" spans="1:22" ht="18.75" customHeight="1">
      <c r="A5" s="110"/>
      <c r="B5" s="110"/>
      <c r="C5" s="54" t="s">
        <v>36</v>
      </c>
      <c r="D5" s="54" t="s">
        <v>30</v>
      </c>
      <c r="E5" s="54" t="s">
        <v>36</v>
      </c>
      <c r="F5" s="54" t="s">
        <v>30</v>
      </c>
      <c r="G5" s="54" t="s">
        <v>36</v>
      </c>
      <c r="H5" s="54" t="s">
        <v>30</v>
      </c>
      <c r="I5" s="54" t="s">
        <v>36</v>
      </c>
      <c r="J5" s="54" t="s">
        <v>30</v>
      </c>
    </row>
    <row r="6" spans="1:22" ht="24.9" customHeight="1">
      <c r="A6" s="55" t="s">
        <v>4</v>
      </c>
      <c r="B6" s="56">
        <v>816</v>
      </c>
      <c r="C6" s="56">
        <v>444</v>
      </c>
      <c r="D6" s="79">
        <f>C6/$B6*100</f>
        <v>54.411764705882348</v>
      </c>
      <c r="E6" s="56">
        <v>63</v>
      </c>
      <c r="F6" s="79">
        <f>E6/$B6*100</f>
        <v>7.7205882352941178</v>
      </c>
      <c r="G6" s="56">
        <v>161</v>
      </c>
      <c r="H6" s="79">
        <f>G6/$B6*100</f>
        <v>19.730392156862745</v>
      </c>
      <c r="I6" s="56">
        <v>148</v>
      </c>
      <c r="J6" s="79">
        <f>I6/$B6*100</f>
        <v>18.137254901960784</v>
      </c>
      <c r="K6" s="32"/>
      <c r="L6" s="32"/>
      <c r="M6" s="32"/>
      <c r="N6" s="32"/>
      <c r="O6" s="32"/>
      <c r="P6" s="32"/>
      <c r="Q6" s="32"/>
      <c r="R6" s="32"/>
      <c r="S6" s="32"/>
      <c r="T6" s="32"/>
      <c r="U6" s="32"/>
      <c r="V6" s="32"/>
    </row>
    <row r="7" spans="1:22" ht="24.9" customHeight="1">
      <c r="A7" s="55" t="s">
        <v>5</v>
      </c>
      <c r="B7" s="56">
        <v>236</v>
      </c>
      <c r="C7" s="56">
        <v>96</v>
      </c>
      <c r="D7" s="79">
        <f t="shared" ref="D7:D13" si="0">C7/$B7*100</f>
        <v>40.677966101694921</v>
      </c>
      <c r="E7" s="56">
        <v>16</v>
      </c>
      <c r="F7" s="79">
        <f t="shared" ref="F7:F13" si="1">E7/$B7*100</f>
        <v>6.7796610169491522</v>
      </c>
      <c r="G7" s="56">
        <v>48</v>
      </c>
      <c r="H7" s="79">
        <f t="shared" ref="H7:H13" si="2">G7/$B7*100</f>
        <v>20.33898305084746</v>
      </c>
      <c r="I7" s="56">
        <v>76</v>
      </c>
      <c r="J7" s="79">
        <f t="shared" ref="J7:J13" si="3">I7/$B7*100</f>
        <v>32.20338983050847</v>
      </c>
      <c r="K7" s="32"/>
      <c r="L7" s="32"/>
      <c r="M7" s="32"/>
      <c r="N7" s="32"/>
      <c r="O7" s="32"/>
      <c r="P7" s="32"/>
      <c r="Q7" s="32"/>
      <c r="R7" s="32"/>
      <c r="S7" s="32"/>
      <c r="T7" s="32"/>
      <c r="U7" s="32"/>
      <c r="V7" s="32"/>
    </row>
    <row r="8" spans="1:22" ht="24.9" customHeight="1">
      <c r="A8" s="55" t="s">
        <v>6</v>
      </c>
      <c r="B8" s="56">
        <v>197</v>
      </c>
      <c r="C8" s="56">
        <v>127</v>
      </c>
      <c r="D8" s="79">
        <f t="shared" si="0"/>
        <v>64.467005076142129</v>
      </c>
      <c r="E8" s="56">
        <v>11</v>
      </c>
      <c r="F8" s="79">
        <f t="shared" si="1"/>
        <v>5.5837563451776653</v>
      </c>
      <c r="G8" s="56">
        <v>18</v>
      </c>
      <c r="H8" s="79">
        <f t="shared" si="2"/>
        <v>9.1370558375634516</v>
      </c>
      <c r="I8" s="56">
        <v>41</v>
      </c>
      <c r="J8" s="79">
        <f t="shared" si="3"/>
        <v>20.812182741116754</v>
      </c>
      <c r="K8" s="32"/>
      <c r="L8" s="32"/>
      <c r="M8" s="32"/>
      <c r="N8" s="32"/>
      <c r="O8" s="32"/>
      <c r="P8" s="32"/>
      <c r="Q8" s="32"/>
      <c r="R8" s="32"/>
      <c r="S8" s="32"/>
      <c r="T8" s="32"/>
      <c r="U8" s="32"/>
      <c r="V8" s="32"/>
    </row>
    <row r="9" spans="1:22" ht="24.9" customHeight="1">
      <c r="A9" s="55" t="s">
        <v>7</v>
      </c>
      <c r="B9" s="56">
        <v>219</v>
      </c>
      <c r="C9" s="56">
        <v>98</v>
      </c>
      <c r="D9" s="79">
        <f t="shared" si="0"/>
        <v>44.74885844748858</v>
      </c>
      <c r="E9" s="56">
        <v>14</v>
      </c>
      <c r="F9" s="79">
        <f t="shared" si="1"/>
        <v>6.3926940639269407</v>
      </c>
      <c r="G9" s="56">
        <v>64</v>
      </c>
      <c r="H9" s="79">
        <f t="shared" si="2"/>
        <v>29.223744292237441</v>
      </c>
      <c r="I9" s="56">
        <v>43</v>
      </c>
      <c r="J9" s="79">
        <f t="shared" si="3"/>
        <v>19.634703196347029</v>
      </c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</row>
    <row r="10" spans="1:22" ht="24.9" customHeight="1">
      <c r="A10" s="55" t="s">
        <v>8</v>
      </c>
      <c r="B10" s="56">
        <v>369</v>
      </c>
      <c r="C10" s="56">
        <v>202</v>
      </c>
      <c r="D10" s="79">
        <f t="shared" si="0"/>
        <v>54.74254742547425</v>
      </c>
      <c r="E10" s="56">
        <v>14</v>
      </c>
      <c r="F10" s="79">
        <f t="shared" si="1"/>
        <v>3.7940379403794036</v>
      </c>
      <c r="G10" s="56">
        <v>19</v>
      </c>
      <c r="H10" s="79">
        <f t="shared" si="2"/>
        <v>5.1490514905149052</v>
      </c>
      <c r="I10" s="56">
        <v>134</v>
      </c>
      <c r="J10" s="79">
        <f t="shared" si="3"/>
        <v>36.314363143631432</v>
      </c>
      <c r="K10" s="32"/>
      <c r="L10" s="32"/>
      <c r="M10" s="32"/>
      <c r="N10" s="32"/>
      <c r="O10" s="32"/>
      <c r="P10" s="32"/>
      <c r="Q10" s="32"/>
      <c r="R10" s="32"/>
      <c r="S10" s="32"/>
      <c r="T10" s="32"/>
      <c r="U10" s="32"/>
      <c r="V10" s="32"/>
    </row>
    <row r="11" spans="1:22" ht="24.9" customHeight="1">
      <c r="A11" s="55" t="s">
        <v>9</v>
      </c>
      <c r="B11" s="56">
        <v>260</v>
      </c>
      <c r="C11" s="56">
        <v>125</v>
      </c>
      <c r="D11" s="79">
        <f t="shared" si="0"/>
        <v>48.07692307692308</v>
      </c>
      <c r="E11" s="56">
        <v>21</v>
      </c>
      <c r="F11" s="79">
        <f t="shared" si="1"/>
        <v>8.0769230769230766</v>
      </c>
      <c r="G11" s="56">
        <v>37</v>
      </c>
      <c r="H11" s="79">
        <f t="shared" si="2"/>
        <v>14.23076923076923</v>
      </c>
      <c r="I11" s="56">
        <v>77</v>
      </c>
      <c r="J11" s="79">
        <f t="shared" si="3"/>
        <v>29.615384615384617</v>
      </c>
      <c r="K11" s="32"/>
      <c r="L11" s="32"/>
      <c r="M11" s="32"/>
      <c r="N11" s="32"/>
      <c r="O11" s="32"/>
      <c r="P11" s="32"/>
      <c r="Q11" s="32"/>
      <c r="R11" s="32"/>
      <c r="S11" s="32"/>
      <c r="T11" s="32"/>
      <c r="U11" s="32"/>
      <c r="V11" s="32"/>
    </row>
    <row r="12" spans="1:22" ht="24.9" customHeight="1">
      <c r="A12" s="55" t="s">
        <v>1</v>
      </c>
      <c r="B12" s="56">
        <v>304</v>
      </c>
      <c r="C12" s="56">
        <v>183</v>
      </c>
      <c r="D12" s="79">
        <f t="shared" si="0"/>
        <v>60.19736842105263</v>
      </c>
      <c r="E12" s="56">
        <v>21</v>
      </c>
      <c r="F12" s="79">
        <f t="shared" si="1"/>
        <v>6.9078947368421062</v>
      </c>
      <c r="G12" s="56">
        <v>40</v>
      </c>
      <c r="H12" s="79">
        <f t="shared" si="2"/>
        <v>13.157894736842104</v>
      </c>
      <c r="I12" s="56">
        <v>60</v>
      </c>
      <c r="J12" s="79">
        <f t="shared" si="3"/>
        <v>19.736842105263158</v>
      </c>
      <c r="K12" s="32"/>
      <c r="L12" s="32"/>
      <c r="M12" s="32"/>
      <c r="N12" s="32"/>
      <c r="O12" s="32"/>
      <c r="P12" s="32"/>
      <c r="Q12" s="32"/>
      <c r="R12" s="32"/>
      <c r="S12" s="32"/>
      <c r="T12" s="32"/>
      <c r="U12" s="32"/>
      <c r="V12" s="32"/>
    </row>
    <row r="13" spans="1:22" ht="24.9" customHeight="1">
      <c r="A13" s="55" t="s">
        <v>2</v>
      </c>
      <c r="B13" s="56">
        <v>377</v>
      </c>
      <c r="C13" s="56">
        <v>231</v>
      </c>
      <c r="D13" s="79">
        <f t="shared" si="0"/>
        <v>61.273209549071616</v>
      </c>
      <c r="E13" s="56">
        <v>36</v>
      </c>
      <c r="F13" s="79">
        <f t="shared" si="1"/>
        <v>9.549071618037134</v>
      </c>
      <c r="G13" s="56">
        <v>57</v>
      </c>
      <c r="H13" s="79">
        <f t="shared" si="2"/>
        <v>15.119363395225463</v>
      </c>
      <c r="I13" s="56">
        <v>53</v>
      </c>
      <c r="J13" s="79">
        <f t="shared" si="3"/>
        <v>14.058355437665782</v>
      </c>
      <c r="K13" s="32"/>
      <c r="L13" s="32"/>
      <c r="M13" s="32"/>
      <c r="N13" s="32"/>
      <c r="O13" s="32"/>
      <c r="P13" s="32"/>
      <c r="Q13" s="32"/>
      <c r="R13" s="32"/>
      <c r="S13" s="32"/>
      <c r="T13" s="32"/>
      <c r="U13" s="32"/>
      <c r="V13" s="32"/>
    </row>
    <row r="14" spans="1:22" ht="24.9" customHeight="1">
      <c r="A14" s="57" t="s">
        <v>3</v>
      </c>
      <c r="B14" s="71">
        <f>SUM(B6:B13)</f>
        <v>2778</v>
      </c>
      <c r="C14" s="71">
        <f>SUM(C6:C13)</f>
        <v>1506</v>
      </c>
      <c r="D14" s="58">
        <f>C14/B14%</f>
        <v>54.211663066954642</v>
      </c>
      <c r="E14" s="71">
        <f>SUM(E6:E13)</f>
        <v>196</v>
      </c>
      <c r="F14" s="58">
        <f>E14/B14%</f>
        <v>7.0554355651547871</v>
      </c>
      <c r="G14" s="71">
        <f>SUM(G6:G13)</f>
        <v>444</v>
      </c>
      <c r="H14" s="58">
        <f>G14/B14%</f>
        <v>15.982721382289416</v>
      </c>
      <c r="I14" s="71">
        <f>SUM(I6:I13)</f>
        <v>632</v>
      </c>
      <c r="J14" s="58">
        <f>I14/B14%</f>
        <v>22.75017998560115</v>
      </c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</row>
    <row r="15" spans="1:22" ht="20.100000000000001" customHeight="1">
      <c r="A15" s="25"/>
      <c r="L15" s="32"/>
      <c r="M15" s="32"/>
      <c r="N15" s="32"/>
      <c r="O15" s="32"/>
      <c r="P15" s="32"/>
      <c r="Q15" s="32"/>
      <c r="R15" s="32"/>
      <c r="S15" s="32"/>
      <c r="T15" s="32"/>
      <c r="U15" s="32"/>
      <c r="V15" s="32"/>
    </row>
    <row r="16" spans="1:22" ht="35.1" customHeight="1">
      <c r="A16" s="98" t="s">
        <v>169</v>
      </c>
      <c r="B16" s="98"/>
      <c r="C16" s="98"/>
      <c r="D16" s="98"/>
      <c r="E16" s="98"/>
      <c r="F16" s="98"/>
      <c r="G16" s="98"/>
      <c r="H16" s="98"/>
      <c r="I16" s="98"/>
      <c r="J16" s="98"/>
      <c r="K16" s="32"/>
    </row>
    <row r="17" spans="2:11" ht="12.9" customHeight="1">
      <c r="B17" s="112"/>
      <c r="C17" s="112"/>
      <c r="D17" s="112"/>
      <c r="E17" s="112"/>
      <c r="F17" s="112"/>
      <c r="G17" s="112"/>
      <c r="H17" s="112"/>
      <c r="I17" s="112"/>
      <c r="J17" s="112"/>
      <c r="K17" s="32"/>
    </row>
    <row r="18" spans="2:11" ht="16.5" customHeight="1">
      <c r="B18" s="26"/>
      <c r="C18" s="26"/>
      <c r="D18" s="28"/>
      <c r="E18" s="26"/>
      <c r="F18" s="28"/>
      <c r="G18" s="26"/>
      <c r="H18" s="28"/>
      <c r="I18" s="26"/>
      <c r="J18" s="28"/>
      <c r="K18" s="32"/>
    </row>
    <row r="19" spans="2:11" ht="16.5" customHeight="1">
      <c r="B19" s="30"/>
    </row>
  </sheetData>
  <mergeCells count="11">
    <mergeCell ref="B17:J17"/>
    <mergeCell ref="A1:J1"/>
    <mergeCell ref="A2:J2"/>
    <mergeCell ref="A3:A5"/>
    <mergeCell ref="B3:B5"/>
    <mergeCell ref="C3:J3"/>
    <mergeCell ref="C4:D4"/>
    <mergeCell ref="E4:F4"/>
    <mergeCell ref="G4:H4"/>
    <mergeCell ref="I4:J4"/>
    <mergeCell ref="A16:J16"/>
  </mergeCells>
  <phoneticPr fontId="0" type="noConversion"/>
  <printOptions horizontalCentered="1"/>
  <pageMargins left="0.70866141732283461" right="0.70866141732283461" top="0.74803149606299213" bottom="0.74803149606299213" header="0.31496062992125984" footer="0.31496062992125984"/>
  <pageSetup paperSize="9" orientation="landscape" r:id="rId1"/>
  <headerFooter alignWithMargins="0"/>
  <ignoredErrors>
    <ignoredError sqref="D14" formula="1"/>
  </ignoredErrors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sheetPr codeName="List5">
    <tabColor theme="6" tint="0.39997558519241921"/>
    <pageSetUpPr fitToPage="1"/>
  </sheetPr>
  <dimension ref="A1:K19"/>
  <sheetViews>
    <sheetView showGridLines="0" zoomScale="70" zoomScaleNormal="70" zoomScaleSheetLayoutView="100" workbookViewId="0">
      <selection sqref="A1:J1"/>
    </sheetView>
  </sheetViews>
  <sheetFormatPr defaultRowHeight="13.2"/>
  <cols>
    <col min="1" max="1" width="30.6640625" customWidth="1"/>
    <col min="2" max="2" width="13" customWidth="1"/>
    <col min="3" max="10" width="10.6640625" customWidth="1"/>
  </cols>
  <sheetData>
    <row r="1" spans="1:11" ht="30" customHeight="1">
      <c r="A1" s="101" t="s">
        <v>173</v>
      </c>
      <c r="B1" s="101"/>
      <c r="C1" s="101"/>
      <c r="D1" s="101"/>
      <c r="E1" s="101"/>
      <c r="F1" s="101"/>
      <c r="G1" s="101"/>
      <c r="H1" s="101"/>
      <c r="I1" s="101"/>
      <c r="J1" s="101"/>
      <c r="K1" s="1"/>
    </row>
    <row r="2" spans="1:11" ht="24.75" customHeight="1">
      <c r="A2" s="92" t="s">
        <v>156</v>
      </c>
      <c r="B2" s="92" t="s">
        <v>157</v>
      </c>
      <c r="C2" s="92" t="s">
        <v>21</v>
      </c>
      <c r="D2" s="92"/>
      <c r="E2" s="92"/>
      <c r="F2" s="92"/>
      <c r="G2" s="92"/>
      <c r="H2" s="92"/>
      <c r="I2" s="92"/>
      <c r="J2" s="113" t="s">
        <v>22</v>
      </c>
      <c r="K2" s="2"/>
    </row>
    <row r="3" spans="1:11" ht="27.75" customHeight="1">
      <c r="A3" s="92"/>
      <c r="B3" s="92"/>
      <c r="C3" s="44" t="s">
        <v>23</v>
      </c>
      <c r="D3" s="44" t="s">
        <v>24</v>
      </c>
      <c r="E3" s="44" t="s">
        <v>25</v>
      </c>
      <c r="F3" s="44" t="s">
        <v>26</v>
      </c>
      <c r="G3" s="44" t="s">
        <v>142</v>
      </c>
      <c r="H3" s="44" t="s">
        <v>145</v>
      </c>
      <c r="I3" s="44" t="s">
        <v>146</v>
      </c>
      <c r="J3" s="113"/>
      <c r="K3" s="2"/>
    </row>
    <row r="4" spans="1:11" ht="30" customHeight="1">
      <c r="A4" s="38" t="s">
        <v>71</v>
      </c>
      <c r="B4" s="45">
        <v>6779</v>
      </c>
      <c r="C4" s="45">
        <v>19</v>
      </c>
      <c r="D4" s="45">
        <v>79</v>
      </c>
      <c r="E4" s="45">
        <v>1010</v>
      </c>
      <c r="F4" s="45">
        <v>1839</v>
      </c>
      <c r="G4" s="45">
        <v>1657</v>
      </c>
      <c r="H4" s="45">
        <v>1108</v>
      </c>
      <c r="I4" s="45">
        <v>1067</v>
      </c>
      <c r="J4" s="64">
        <v>26.87</v>
      </c>
      <c r="K4" s="62"/>
    </row>
    <row r="5" spans="1:11" ht="30" customHeight="1">
      <c r="A5" s="38" t="s">
        <v>72</v>
      </c>
      <c r="B5" s="45">
        <v>531</v>
      </c>
      <c r="C5" s="45">
        <v>1</v>
      </c>
      <c r="D5" s="45">
        <v>2</v>
      </c>
      <c r="E5" s="45">
        <v>15</v>
      </c>
      <c r="F5" s="45">
        <v>94</v>
      </c>
      <c r="G5" s="45">
        <v>128</v>
      </c>
      <c r="H5" s="45">
        <v>125</v>
      </c>
      <c r="I5" s="45">
        <v>166</v>
      </c>
      <c r="J5" s="64">
        <v>42.38</v>
      </c>
      <c r="K5" s="62"/>
    </row>
    <row r="6" spans="1:11" ht="30" customHeight="1">
      <c r="A6" s="38" t="s">
        <v>73</v>
      </c>
      <c r="B6" s="45">
        <v>2287</v>
      </c>
      <c r="C6" s="45">
        <v>23</v>
      </c>
      <c r="D6" s="45">
        <v>517</v>
      </c>
      <c r="E6" s="45">
        <v>736</v>
      </c>
      <c r="F6" s="45">
        <v>576</v>
      </c>
      <c r="G6" s="45">
        <v>314</v>
      </c>
      <c r="H6" s="45">
        <v>104</v>
      </c>
      <c r="I6" s="45">
        <v>17</v>
      </c>
      <c r="J6" s="64">
        <v>8.25</v>
      </c>
      <c r="K6" s="62"/>
    </row>
    <row r="7" spans="1:11" ht="30" customHeight="1">
      <c r="A7" s="38" t="s">
        <v>79</v>
      </c>
      <c r="B7" s="45">
        <v>41651</v>
      </c>
      <c r="C7" s="45">
        <v>73</v>
      </c>
      <c r="D7" s="45">
        <v>1233</v>
      </c>
      <c r="E7" s="45">
        <v>7855</v>
      </c>
      <c r="F7" s="45">
        <v>15202</v>
      </c>
      <c r="G7" s="45">
        <v>8979</v>
      </c>
      <c r="H7" s="45">
        <v>4834</v>
      </c>
      <c r="I7" s="45">
        <v>3475</v>
      </c>
      <c r="J7" s="64">
        <v>18.34</v>
      </c>
      <c r="K7" s="62"/>
    </row>
    <row r="8" spans="1:11" ht="30" customHeight="1">
      <c r="A8" s="38" t="s">
        <v>76</v>
      </c>
      <c r="B8" s="45">
        <v>3294</v>
      </c>
      <c r="C8" s="45">
        <v>11</v>
      </c>
      <c r="D8" s="45">
        <v>225</v>
      </c>
      <c r="E8" s="45">
        <v>481</v>
      </c>
      <c r="F8" s="45">
        <v>640</v>
      </c>
      <c r="G8" s="45">
        <v>588</v>
      </c>
      <c r="H8" s="45">
        <v>585</v>
      </c>
      <c r="I8" s="45">
        <v>764</v>
      </c>
      <c r="J8" s="64">
        <v>32.950000000000003</v>
      </c>
      <c r="K8" s="62"/>
    </row>
    <row r="9" spans="1:11" ht="30" customHeight="1">
      <c r="A9" s="42" t="s">
        <v>77</v>
      </c>
      <c r="B9" s="45">
        <v>1242</v>
      </c>
      <c r="C9" s="45">
        <v>0</v>
      </c>
      <c r="D9" s="45">
        <v>10</v>
      </c>
      <c r="E9" s="45">
        <v>62</v>
      </c>
      <c r="F9" s="45">
        <v>201</v>
      </c>
      <c r="G9" s="45">
        <v>284</v>
      </c>
      <c r="H9" s="45">
        <v>298</v>
      </c>
      <c r="I9" s="45">
        <v>387</v>
      </c>
      <c r="J9" s="64">
        <v>41.41</v>
      </c>
      <c r="K9" s="62"/>
    </row>
    <row r="10" spans="1:11" ht="30" customHeight="1">
      <c r="A10" s="42" t="s">
        <v>74</v>
      </c>
      <c r="B10" s="45">
        <v>985</v>
      </c>
      <c r="C10" s="45">
        <v>5</v>
      </c>
      <c r="D10" s="45">
        <v>19</v>
      </c>
      <c r="E10" s="45">
        <v>100</v>
      </c>
      <c r="F10" s="45">
        <v>299</v>
      </c>
      <c r="G10" s="45">
        <v>253</v>
      </c>
      <c r="H10" s="45">
        <v>167</v>
      </c>
      <c r="I10" s="45">
        <v>142</v>
      </c>
      <c r="J10" s="64">
        <v>25.44</v>
      </c>
      <c r="K10" s="62"/>
    </row>
    <row r="11" spans="1:11" ht="30" customHeight="1">
      <c r="A11" s="38" t="s">
        <v>75</v>
      </c>
      <c r="B11" s="45">
        <v>138</v>
      </c>
      <c r="C11" s="45">
        <v>0</v>
      </c>
      <c r="D11" s="45">
        <v>1</v>
      </c>
      <c r="E11" s="45">
        <v>9</v>
      </c>
      <c r="F11" s="45">
        <v>33</v>
      </c>
      <c r="G11" s="45">
        <v>51</v>
      </c>
      <c r="H11" s="45">
        <v>29</v>
      </c>
      <c r="I11" s="45">
        <v>15</v>
      </c>
      <c r="J11" s="64">
        <v>24.24</v>
      </c>
      <c r="K11" s="62"/>
    </row>
    <row r="12" spans="1:11" ht="30" customHeight="1">
      <c r="A12" s="49" t="s">
        <v>10</v>
      </c>
      <c r="B12" s="41">
        <f>SUM(B4:B7)+B11</f>
        <v>51386</v>
      </c>
      <c r="C12" s="41">
        <f>SUM(C4:C7)+C11</f>
        <v>116</v>
      </c>
      <c r="D12" s="41">
        <f t="shared" ref="D12:I12" si="0">SUM(D4:D7)+D11</f>
        <v>1832</v>
      </c>
      <c r="E12" s="41">
        <f t="shared" si="0"/>
        <v>9625</v>
      </c>
      <c r="F12" s="41">
        <f t="shared" si="0"/>
        <v>17744</v>
      </c>
      <c r="G12" s="41">
        <f t="shared" si="0"/>
        <v>11129</v>
      </c>
      <c r="H12" s="41">
        <f t="shared" si="0"/>
        <v>6200</v>
      </c>
      <c r="I12" s="41">
        <f t="shared" si="0"/>
        <v>4740</v>
      </c>
      <c r="J12" s="59">
        <v>19.276570219262801</v>
      </c>
      <c r="K12" s="62"/>
    </row>
    <row r="13" spans="1:11" ht="16.5" customHeight="1">
      <c r="A13" s="15"/>
      <c r="B13" s="16"/>
      <c r="C13" s="61"/>
      <c r="D13" s="61"/>
      <c r="E13" s="61"/>
      <c r="F13" s="61"/>
      <c r="G13" s="61"/>
      <c r="H13" s="61"/>
      <c r="I13" s="61"/>
      <c r="K13" s="4"/>
    </row>
    <row r="14" spans="1:11" ht="16.5" customHeight="1">
      <c r="A14" s="2"/>
      <c r="B14" s="16"/>
      <c r="E14" s="19"/>
      <c r="F14" s="19"/>
      <c r="G14" s="19"/>
      <c r="H14" s="19"/>
      <c r="I14" s="19"/>
      <c r="J14" s="19"/>
      <c r="K14" s="3"/>
    </row>
    <row r="15" spans="1:11" ht="16.5" customHeight="1">
      <c r="A15" s="2"/>
      <c r="B15" s="4"/>
      <c r="C15" s="4"/>
      <c r="D15" s="4"/>
      <c r="E15" s="4"/>
      <c r="F15" s="4"/>
      <c r="G15" s="4"/>
      <c r="H15" s="4"/>
      <c r="I15" s="4"/>
      <c r="J15" s="4"/>
      <c r="K15" s="4"/>
    </row>
    <row r="16" spans="1:11" ht="16.5" customHeight="1">
      <c r="A16" s="2"/>
      <c r="B16" s="5"/>
      <c r="C16" s="6"/>
      <c r="D16" s="6"/>
      <c r="E16" s="6"/>
      <c r="F16" s="6"/>
      <c r="G16" s="6"/>
      <c r="H16" s="6"/>
      <c r="I16" s="6"/>
      <c r="J16" s="6"/>
      <c r="K16" s="6"/>
    </row>
    <row r="17" spans="1:11" ht="16.5" customHeight="1">
      <c r="A17" s="2"/>
      <c r="B17" s="5"/>
      <c r="C17" s="6"/>
      <c r="D17" s="6"/>
      <c r="E17" s="6"/>
      <c r="F17" s="6"/>
      <c r="G17" s="6"/>
      <c r="H17" s="6"/>
      <c r="I17" s="6"/>
      <c r="J17" s="6"/>
      <c r="K17" s="6"/>
    </row>
    <row r="18" spans="1:11" ht="16.5" customHeight="1">
      <c r="A18" s="2"/>
      <c r="B18" s="5"/>
      <c r="C18" s="7"/>
      <c r="D18" s="7"/>
      <c r="E18" s="7"/>
      <c r="F18" s="7"/>
      <c r="G18" s="7"/>
      <c r="H18" s="7"/>
      <c r="I18" s="7"/>
      <c r="J18" s="7"/>
      <c r="K18" s="7"/>
    </row>
    <row r="19" spans="1:11" ht="16.5" customHeight="1">
      <c r="B19" s="8"/>
      <c r="C19" s="9"/>
      <c r="D19" s="9"/>
      <c r="E19" s="9"/>
      <c r="F19" s="9"/>
      <c r="G19" s="9"/>
      <c r="H19" s="9"/>
      <c r="I19" s="9"/>
      <c r="J19" s="9"/>
      <c r="K19" s="9"/>
    </row>
  </sheetData>
  <mergeCells count="5">
    <mergeCell ref="A1:J1"/>
    <mergeCell ref="A2:A3"/>
    <mergeCell ref="B2:B3"/>
    <mergeCell ref="J2:J3"/>
    <mergeCell ref="C2:I2"/>
  </mergeCells>
  <phoneticPr fontId="5" type="noConversion"/>
  <printOptions horizontalCentered="1"/>
  <pageMargins left="0.70866141732283461" right="0.70866141732283461" top="0.74803149606299213" bottom="0.74803149606299213" header="0.31496062992125984" footer="0.31496062992125984"/>
  <pageSetup paperSize="9" orientation="landscape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sheetPr codeName="List30">
    <tabColor theme="6" tint="0.39997558519241921"/>
    <pageSetUpPr fitToPage="1"/>
  </sheetPr>
  <dimension ref="A1:S23"/>
  <sheetViews>
    <sheetView showGridLines="0" zoomScale="76" zoomScaleNormal="76" zoomScaleSheetLayoutView="100" workbookViewId="0">
      <selection sqref="A1:J1"/>
    </sheetView>
  </sheetViews>
  <sheetFormatPr defaultRowHeight="13.2"/>
  <cols>
    <col min="1" max="1" width="30.5546875" customWidth="1"/>
    <col min="2" max="2" width="13" customWidth="1"/>
    <col min="3" max="9" width="10.6640625" customWidth="1"/>
    <col min="10" max="10" width="11.6640625" customWidth="1"/>
    <col min="11" max="11" width="10.6640625" customWidth="1"/>
  </cols>
  <sheetData>
    <row r="1" spans="1:19" ht="30" customHeight="1">
      <c r="A1" s="115" t="s">
        <v>186</v>
      </c>
      <c r="B1" s="115"/>
      <c r="C1" s="115"/>
      <c r="D1" s="115"/>
      <c r="E1" s="115"/>
      <c r="F1" s="115"/>
      <c r="G1" s="115"/>
      <c r="H1" s="115"/>
      <c r="I1" s="115"/>
      <c r="J1" s="115"/>
      <c r="K1" s="2"/>
    </row>
    <row r="2" spans="1:19" ht="24.9" customHeight="1">
      <c r="A2" s="92" t="s">
        <v>0</v>
      </c>
      <c r="B2" s="92" t="s">
        <v>157</v>
      </c>
      <c r="C2" s="92" t="s">
        <v>21</v>
      </c>
      <c r="D2" s="92"/>
      <c r="E2" s="92"/>
      <c r="F2" s="92"/>
      <c r="G2" s="92"/>
      <c r="H2" s="92"/>
      <c r="I2" s="92"/>
      <c r="J2" s="92"/>
    </row>
    <row r="3" spans="1:19" ht="32.1" customHeight="1">
      <c r="A3" s="92"/>
      <c r="B3" s="92"/>
      <c r="C3" s="44" t="s">
        <v>69</v>
      </c>
      <c r="D3" s="44" t="s">
        <v>183</v>
      </c>
      <c r="E3" s="44" t="s">
        <v>182</v>
      </c>
      <c r="F3" s="44" t="s">
        <v>184</v>
      </c>
      <c r="G3" s="44" t="s">
        <v>185</v>
      </c>
      <c r="H3" s="44" t="s">
        <v>145</v>
      </c>
      <c r="I3" s="44" t="s">
        <v>146</v>
      </c>
      <c r="J3" s="49" t="s">
        <v>22</v>
      </c>
    </row>
    <row r="4" spans="1:19" ht="30" customHeight="1">
      <c r="A4" s="43" t="s">
        <v>4</v>
      </c>
      <c r="B4" s="45">
        <v>13308</v>
      </c>
      <c r="C4" s="45">
        <v>2</v>
      </c>
      <c r="D4" s="45">
        <v>157</v>
      </c>
      <c r="E4" s="45">
        <v>1962</v>
      </c>
      <c r="F4" s="45">
        <v>4881</v>
      </c>
      <c r="G4" s="45">
        <v>2949</v>
      </c>
      <c r="H4" s="45">
        <v>1625</v>
      </c>
      <c r="I4" s="45">
        <v>1732</v>
      </c>
      <c r="J4" s="64">
        <v>22.188016780137001</v>
      </c>
      <c r="K4" s="73"/>
      <c r="M4" s="73"/>
      <c r="N4" s="73"/>
      <c r="O4" s="73"/>
      <c r="P4" s="73"/>
      <c r="Q4" s="73"/>
      <c r="R4" s="73"/>
      <c r="S4" s="73"/>
    </row>
    <row r="5" spans="1:19" ht="30" customHeight="1">
      <c r="A5" s="43" t="s">
        <v>5</v>
      </c>
      <c r="B5" s="45">
        <v>4905</v>
      </c>
      <c r="C5" s="45">
        <v>14</v>
      </c>
      <c r="D5" s="45">
        <v>236</v>
      </c>
      <c r="E5" s="45">
        <v>883</v>
      </c>
      <c r="F5" s="45">
        <v>1409</v>
      </c>
      <c r="G5" s="45">
        <v>926</v>
      </c>
      <c r="H5" s="45">
        <v>715</v>
      </c>
      <c r="I5" s="45">
        <v>722</v>
      </c>
      <c r="J5" s="64">
        <v>23.957678017863</v>
      </c>
      <c r="K5" s="73"/>
      <c r="M5" s="73"/>
      <c r="N5" s="73"/>
      <c r="O5" s="73"/>
      <c r="P5" s="73"/>
      <c r="Q5" s="73"/>
      <c r="R5" s="73"/>
      <c r="S5" s="73"/>
    </row>
    <row r="6" spans="1:19" ht="30" customHeight="1">
      <c r="A6" s="43" t="s">
        <v>6</v>
      </c>
      <c r="B6" s="45">
        <v>3188</v>
      </c>
      <c r="C6" s="45">
        <v>17</v>
      </c>
      <c r="D6" s="45">
        <v>173</v>
      </c>
      <c r="E6" s="45">
        <v>573</v>
      </c>
      <c r="F6" s="45">
        <v>970</v>
      </c>
      <c r="G6" s="45">
        <v>801</v>
      </c>
      <c r="H6" s="45">
        <v>420</v>
      </c>
      <c r="I6" s="45">
        <v>234</v>
      </c>
      <c r="J6" s="64">
        <v>18.1538881689291</v>
      </c>
      <c r="K6" s="73"/>
      <c r="M6" s="73"/>
      <c r="N6" s="73"/>
      <c r="O6" s="73"/>
      <c r="P6" s="73"/>
      <c r="Q6" s="73"/>
      <c r="R6" s="73"/>
      <c r="S6" s="73"/>
    </row>
    <row r="7" spans="1:19" ht="30" customHeight="1">
      <c r="A7" s="43" t="s">
        <v>7</v>
      </c>
      <c r="B7" s="45">
        <v>5637</v>
      </c>
      <c r="C7" s="45">
        <v>9</v>
      </c>
      <c r="D7" s="45">
        <v>247</v>
      </c>
      <c r="E7" s="45">
        <v>1563</v>
      </c>
      <c r="F7" s="45">
        <v>2108</v>
      </c>
      <c r="G7" s="45">
        <v>847</v>
      </c>
      <c r="H7" s="45">
        <v>445</v>
      </c>
      <c r="I7" s="45">
        <v>418</v>
      </c>
      <c r="J7" s="64">
        <v>15.69925313791</v>
      </c>
      <c r="K7" s="73"/>
      <c r="M7" s="73"/>
      <c r="N7" s="73"/>
      <c r="O7" s="73"/>
      <c r="P7" s="73"/>
      <c r="Q7" s="73"/>
      <c r="R7" s="73"/>
      <c r="S7" s="73"/>
    </row>
    <row r="8" spans="1:19" ht="30" customHeight="1">
      <c r="A8" s="43" t="s">
        <v>8</v>
      </c>
      <c r="B8" s="45">
        <v>4202</v>
      </c>
      <c r="C8" s="45">
        <v>22</v>
      </c>
      <c r="D8" s="45">
        <v>135</v>
      </c>
      <c r="E8" s="45">
        <v>718</v>
      </c>
      <c r="F8" s="45">
        <v>1335</v>
      </c>
      <c r="G8" s="45">
        <v>1002</v>
      </c>
      <c r="H8" s="45">
        <v>619</v>
      </c>
      <c r="I8" s="45">
        <v>371</v>
      </c>
      <c r="J8" s="66">
        <v>19.9221139439809</v>
      </c>
      <c r="K8" s="73"/>
      <c r="M8" s="73"/>
      <c r="N8" s="73"/>
      <c r="O8" s="73"/>
      <c r="P8" s="73"/>
      <c r="Q8" s="73"/>
      <c r="R8" s="73"/>
      <c r="S8" s="73"/>
    </row>
    <row r="9" spans="1:19" ht="30" customHeight="1">
      <c r="A9" s="43" t="s">
        <v>9</v>
      </c>
      <c r="B9" s="45">
        <v>5214</v>
      </c>
      <c r="C9" s="45">
        <v>17</v>
      </c>
      <c r="D9" s="45">
        <v>480</v>
      </c>
      <c r="E9" s="45">
        <v>1556</v>
      </c>
      <c r="F9" s="45">
        <v>1612</v>
      </c>
      <c r="G9" s="45">
        <v>987</v>
      </c>
      <c r="H9" s="45">
        <v>378</v>
      </c>
      <c r="I9" s="45">
        <v>184</v>
      </c>
      <c r="J9" s="64">
        <v>12.821717552411799</v>
      </c>
      <c r="K9" s="73"/>
      <c r="M9" s="73"/>
      <c r="N9" s="73"/>
      <c r="O9" s="73"/>
      <c r="P9" s="73"/>
      <c r="Q9" s="73"/>
      <c r="R9" s="73"/>
      <c r="S9" s="73"/>
    </row>
    <row r="10" spans="1:19" ht="30" customHeight="1">
      <c r="A10" s="43" t="s">
        <v>1</v>
      </c>
      <c r="B10" s="45">
        <v>6050</v>
      </c>
      <c r="C10" s="45">
        <v>12</v>
      </c>
      <c r="D10" s="45">
        <v>174</v>
      </c>
      <c r="E10" s="45">
        <v>1157</v>
      </c>
      <c r="F10" s="45">
        <v>2246</v>
      </c>
      <c r="G10" s="45">
        <v>1393</v>
      </c>
      <c r="H10" s="45">
        <v>662</v>
      </c>
      <c r="I10" s="45">
        <v>406</v>
      </c>
      <c r="J10" s="64">
        <v>17.123157805420199</v>
      </c>
      <c r="K10" s="73"/>
      <c r="M10" s="73"/>
      <c r="N10" s="73"/>
      <c r="O10" s="73"/>
      <c r="P10" s="73"/>
      <c r="Q10" s="73"/>
      <c r="R10" s="73"/>
      <c r="S10" s="73"/>
    </row>
    <row r="11" spans="1:19" ht="30" customHeight="1">
      <c r="A11" s="43" t="s">
        <v>2</v>
      </c>
      <c r="B11" s="45">
        <v>8878</v>
      </c>
      <c r="C11" s="45">
        <v>23</v>
      </c>
      <c r="D11" s="45">
        <v>230</v>
      </c>
      <c r="E11" s="45">
        <v>1213</v>
      </c>
      <c r="F11" s="45">
        <v>3182</v>
      </c>
      <c r="G11" s="45">
        <v>2222</v>
      </c>
      <c r="H11" s="45">
        <v>1336</v>
      </c>
      <c r="I11" s="45">
        <v>672</v>
      </c>
      <c r="J11" s="64">
        <v>19.953440500547401</v>
      </c>
      <c r="K11" s="73"/>
      <c r="M11" s="73"/>
      <c r="N11" s="73"/>
      <c r="O11" s="73"/>
      <c r="P11" s="73"/>
      <c r="Q11" s="73"/>
      <c r="R11" s="73"/>
      <c r="S11" s="73"/>
    </row>
    <row r="12" spans="1:19" ht="24" customHeight="1">
      <c r="A12" s="49" t="s">
        <v>3</v>
      </c>
      <c r="B12" s="41">
        <f>C12+D12+E12+F12+G12+H12+I12</f>
        <v>51382</v>
      </c>
      <c r="C12" s="41">
        <f>SUM(C4:C11)</f>
        <v>116</v>
      </c>
      <c r="D12" s="41">
        <f t="shared" ref="D12:I12" si="0">SUM(D4:D11)</f>
        <v>1832</v>
      </c>
      <c r="E12" s="41">
        <f t="shared" si="0"/>
        <v>9625</v>
      </c>
      <c r="F12" s="41">
        <f t="shared" si="0"/>
        <v>17743</v>
      </c>
      <c r="G12" s="41">
        <f t="shared" si="0"/>
        <v>11127</v>
      </c>
      <c r="H12" s="41">
        <f t="shared" si="0"/>
        <v>6200</v>
      </c>
      <c r="I12" s="41">
        <f t="shared" si="0"/>
        <v>4739</v>
      </c>
      <c r="J12" s="59">
        <v>19.276570219262801</v>
      </c>
      <c r="K12" s="73"/>
      <c r="L12" s="73"/>
      <c r="M12" s="73"/>
      <c r="N12" s="73"/>
      <c r="O12" s="73"/>
      <c r="P12" s="73"/>
      <c r="Q12" s="73"/>
      <c r="R12" s="73"/>
      <c r="S12" s="73"/>
    </row>
    <row r="13" spans="1:19" ht="16.5" customHeight="1">
      <c r="B13" s="114"/>
      <c r="C13" s="114"/>
      <c r="D13" s="114"/>
      <c r="E13" s="19"/>
      <c r="F13" s="19"/>
      <c r="G13" s="19"/>
      <c r="H13" s="19"/>
      <c r="I13" s="19"/>
      <c r="J13" s="19"/>
    </row>
    <row r="14" spans="1:19" ht="16.5" customHeight="1">
      <c r="B14" s="16"/>
    </row>
    <row r="15" spans="1:19" ht="16.5" customHeight="1">
      <c r="B15" s="20"/>
    </row>
    <row r="16" spans="1:19">
      <c r="B16" s="20"/>
    </row>
    <row r="17" spans="2:2">
      <c r="B17" s="16"/>
    </row>
    <row r="18" spans="2:2">
      <c r="B18" s="16"/>
    </row>
    <row r="19" spans="2:2">
      <c r="B19" s="16"/>
    </row>
    <row r="20" spans="2:2">
      <c r="B20" s="16"/>
    </row>
    <row r="21" spans="2:2">
      <c r="B21" s="16"/>
    </row>
    <row r="22" spans="2:2">
      <c r="B22" s="16"/>
    </row>
    <row r="23" spans="2:2">
      <c r="B23" s="16"/>
    </row>
  </sheetData>
  <mergeCells count="5">
    <mergeCell ref="B13:D13"/>
    <mergeCell ref="A1:J1"/>
    <mergeCell ref="A2:A3"/>
    <mergeCell ref="B2:B3"/>
    <mergeCell ref="C2:J2"/>
  </mergeCells>
  <phoneticPr fontId="5" type="noConversion"/>
  <printOptions horizontalCentered="1"/>
  <pageMargins left="0.70866141732283461" right="0.70866141732283461" top="0.74803149606299213" bottom="0.74803149606299213" header="0.31496062992125984" footer="0.31496062992125984"/>
  <pageSetup paperSize="9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6" tint="0.39997558519241921"/>
    <pageSetUpPr fitToPage="1"/>
  </sheetPr>
  <dimension ref="A1:M16"/>
  <sheetViews>
    <sheetView zoomScale="70" zoomScaleNormal="70" workbookViewId="0">
      <selection sqref="A1:J1"/>
    </sheetView>
  </sheetViews>
  <sheetFormatPr defaultColWidth="9.109375" defaultRowHeight="13.2"/>
  <cols>
    <col min="1" max="1" width="30.6640625" style="1" customWidth="1"/>
    <col min="2" max="9" width="14.6640625" style="1" customWidth="1"/>
    <col min="10" max="10" width="12.6640625" style="1" customWidth="1"/>
    <col min="11" max="16384" width="9.109375" style="1"/>
  </cols>
  <sheetData>
    <row r="1" spans="1:13" ht="30" customHeight="1">
      <c r="A1" s="93" t="s">
        <v>174</v>
      </c>
      <c r="B1" s="94"/>
      <c r="C1" s="94"/>
      <c r="D1" s="94"/>
      <c r="E1" s="94"/>
      <c r="F1" s="94"/>
      <c r="G1" s="94"/>
      <c r="H1" s="94"/>
      <c r="I1" s="94"/>
      <c r="J1" s="94"/>
    </row>
    <row r="2" spans="1:13" ht="20.100000000000001" customHeight="1">
      <c r="A2" s="92" t="s">
        <v>156</v>
      </c>
      <c r="B2" s="92" t="s">
        <v>0</v>
      </c>
      <c r="C2" s="92"/>
      <c r="D2" s="92"/>
      <c r="E2" s="92"/>
      <c r="F2" s="92"/>
      <c r="G2" s="92"/>
      <c r="H2" s="92"/>
      <c r="I2" s="92"/>
      <c r="J2" s="87" t="s">
        <v>3</v>
      </c>
    </row>
    <row r="3" spans="1:13" ht="37.5" customHeight="1">
      <c r="A3" s="92"/>
      <c r="B3" s="65" t="s">
        <v>11</v>
      </c>
      <c r="C3" s="65" t="s">
        <v>12</v>
      </c>
      <c r="D3" s="65" t="s">
        <v>13</v>
      </c>
      <c r="E3" s="65" t="s">
        <v>14</v>
      </c>
      <c r="F3" s="65" t="s">
        <v>17</v>
      </c>
      <c r="G3" s="65" t="s">
        <v>18</v>
      </c>
      <c r="H3" s="65" t="s">
        <v>19</v>
      </c>
      <c r="I3" s="65" t="s">
        <v>20</v>
      </c>
      <c r="J3" s="88"/>
    </row>
    <row r="4" spans="1:13" ht="20.100000000000001" customHeight="1">
      <c r="A4" s="92"/>
      <c r="B4" s="90" t="s">
        <v>163</v>
      </c>
      <c r="C4" s="91"/>
      <c r="D4" s="91"/>
      <c r="E4" s="91"/>
      <c r="F4" s="91"/>
      <c r="G4" s="91"/>
      <c r="H4" s="91"/>
      <c r="I4" s="91"/>
      <c r="J4" s="89"/>
    </row>
    <row r="5" spans="1:13" ht="30" customHeight="1">
      <c r="A5" s="38" t="s">
        <v>71</v>
      </c>
      <c r="B5" s="76">
        <v>1972</v>
      </c>
      <c r="C5" s="76">
        <v>533</v>
      </c>
      <c r="D5" s="76">
        <v>313</v>
      </c>
      <c r="E5" s="76">
        <v>1364</v>
      </c>
      <c r="F5" s="76">
        <v>892</v>
      </c>
      <c r="G5" s="76">
        <v>509</v>
      </c>
      <c r="H5" s="76">
        <v>557</v>
      </c>
      <c r="I5" s="76">
        <v>666</v>
      </c>
      <c r="J5" s="40">
        <v>6806</v>
      </c>
      <c r="K5" s="21"/>
      <c r="L5" s="21"/>
      <c r="M5" s="21"/>
    </row>
    <row r="6" spans="1:13" ht="30" customHeight="1">
      <c r="A6" s="38" t="s">
        <v>72</v>
      </c>
      <c r="B6" s="76">
        <v>128</v>
      </c>
      <c r="C6" s="76">
        <v>47</v>
      </c>
      <c r="D6" s="76">
        <v>53</v>
      </c>
      <c r="E6" s="76">
        <v>53</v>
      </c>
      <c r="F6" s="76">
        <v>80</v>
      </c>
      <c r="G6" s="76">
        <v>46</v>
      </c>
      <c r="H6" s="76">
        <v>33</v>
      </c>
      <c r="I6" s="76">
        <v>91</v>
      </c>
      <c r="J6" s="40">
        <v>531</v>
      </c>
      <c r="K6" s="21"/>
      <c r="L6" s="21"/>
      <c r="M6" s="21"/>
    </row>
    <row r="7" spans="1:13" ht="30" customHeight="1">
      <c r="A7" s="38" t="s">
        <v>73</v>
      </c>
      <c r="B7" s="76">
        <v>196</v>
      </c>
      <c r="C7" s="76">
        <v>262</v>
      </c>
      <c r="D7" s="76">
        <v>278</v>
      </c>
      <c r="E7" s="76">
        <v>251</v>
      </c>
      <c r="F7" s="76">
        <v>291</v>
      </c>
      <c r="G7" s="76">
        <v>320</v>
      </c>
      <c r="H7" s="76">
        <v>311</v>
      </c>
      <c r="I7" s="76">
        <v>378</v>
      </c>
      <c r="J7" s="40">
        <v>2287</v>
      </c>
      <c r="K7" s="21"/>
      <c r="L7" s="21"/>
      <c r="M7" s="21"/>
    </row>
    <row r="8" spans="1:13" ht="30" customHeight="1">
      <c r="A8" s="38" t="s">
        <v>79</v>
      </c>
      <c r="B8" s="76">
        <v>10952</v>
      </c>
      <c r="C8" s="76">
        <v>4063</v>
      </c>
      <c r="D8" s="76">
        <v>2545</v>
      </c>
      <c r="E8" s="76">
        <v>3971</v>
      </c>
      <c r="F8" s="76">
        <v>2939</v>
      </c>
      <c r="G8" s="76">
        <v>4303</v>
      </c>
      <c r="H8" s="76">
        <v>5152</v>
      </c>
      <c r="I8" s="76">
        <v>7729</v>
      </c>
      <c r="J8" s="40">
        <v>41654</v>
      </c>
      <c r="K8" s="21"/>
      <c r="L8" s="21"/>
      <c r="M8" s="21"/>
    </row>
    <row r="9" spans="1:13" ht="30" customHeight="1">
      <c r="A9" s="38" t="s">
        <v>76</v>
      </c>
      <c r="B9" s="76">
        <v>381</v>
      </c>
      <c r="C9" s="76">
        <v>274</v>
      </c>
      <c r="D9" s="76">
        <v>334</v>
      </c>
      <c r="E9" s="76">
        <v>352</v>
      </c>
      <c r="F9" s="76">
        <v>733</v>
      </c>
      <c r="G9" s="76">
        <v>371</v>
      </c>
      <c r="H9" s="76">
        <v>409</v>
      </c>
      <c r="I9" s="76">
        <v>440</v>
      </c>
      <c r="J9" s="40">
        <v>3294</v>
      </c>
      <c r="K9" s="21"/>
      <c r="L9" s="21"/>
      <c r="M9" s="21"/>
    </row>
    <row r="10" spans="1:13" ht="30" customHeight="1">
      <c r="A10" s="42" t="s">
        <v>77</v>
      </c>
      <c r="B10" s="76">
        <v>295</v>
      </c>
      <c r="C10" s="76">
        <v>101</v>
      </c>
      <c r="D10" s="76">
        <v>91</v>
      </c>
      <c r="E10" s="76">
        <v>90</v>
      </c>
      <c r="F10" s="76">
        <v>121</v>
      </c>
      <c r="G10" s="76">
        <v>131</v>
      </c>
      <c r="H10" s="76">
        <v>160</v>
      </c>
      <c r="I10" s="76">
        <v>253</v>
      </c>
      <c r="J10" s="40">
        <v>1242</v>
      </c>
      <c r="K10" s="21"/>
      <c r="L10" s="21"/>
      <c r="M10" s="21"/>
    </row>
    <row r="11" spans="1:13" ht="30" customHeight="1">
      <c r="A11" s="42" t="s">
        <v>74</v>
      </c>
      <c r="B11" s="76">
        <v>210</v>
      </c>
      <c r="C11" s="76">
        <v>134</v>
      </c>
      <c r="D11" s="76">
        <v>79</v>
      </c>
      <c r="E11" s="76">
        <v>96</v>
      </c>
      <c r="F11" s="76">
        <v>117</v>
      </c>
      <c r="G11" s="76">
        <v>69</v>
      </c>
      <c r="H11" s="76">
        <v>77</v>
      </c>
      <c r="I11" s="76">
        <v>203</v>
      </c>
      <c r="J11" s="40">
        <v>985</v>
      </c>
      <c r="K11" s="21"/>
      <c r="L11" s="21"/>
      <c r="M11" s="21"/>
    </row>
    <row r="12" spans="1:13" ht="30" customHeight="1">
      <c r="A12" s="38" t="s">
        <v>75</v>
      </c>
      <c r="B12" s="76">
        <v>70</v>
      </c>
      <c r="C12" s="76">
        <v>0</v>
      </c>
      <c r="D12" s="76">
        <v>1</v>
      </c>
      <c r="E12" s="76">
        <v>1</v>
      </c>
      <c r="F12" s="76">
        <v>2</v>
      </c>
      <c r="G12" s="76">
        <v>46</v>
      </c>
      <c r="H12" s="76">
        <v>0</v>
      </c>
      <c r="I12" s="76">
        <v>18</v>
      </c>
      <c r="J12" s="40">
        <v>138</v>
      </c>
      <c r="K12" s="21"/>
      <c r="L12" s="21"/>
      <c r="M12" s="21"/>
    </row>
    <row r="13" spans="1:13" ht="30" customHeight="1">
      <c r="A13" s="49" t="s">
        <v>10</v>
      </c>
      <c r="B13" s="40">
        <v>13318</v>
      </c>
      <c r="C13" s="40">
        <v>4905</v>
      </c>
      <c r="D13" s="40">
        <v>3190</v>
      </c>
      <c r="E13" s="40">
        <v>5640</v>
      </c>
      <c r="F13" s="40">
        <v>4204</v>
      </c>
      <c r="G13" s="40">
        <v>5224</v>
      </c>
      <c r="H13" s="40">
        <v>6053</v>
      </c>
      <c r="I13" s="40">
        <v>8882</v>
      </c>
      <c r="J13" s="40">
        <v>51416</v>
      </c>
      <c r="K13" s="21"/>
      <c r="L13" s="21"/>
      <c r="M13" s="21"/>
    </row>
    <row r="15" spans="1:13" ht="16.5" customHeight="1"/>
    <row r="16" spans="1:13" ht="16.5" customHeight="1"/>
  </sheetData>
  <mergeCells count="5">
    <mergeCell ref="J2:J4"/>
    <mergeCell ref="B4:I4"/>
    <mergeCell ref="B2:I2"/>
    <mergeCell ref="A1:J1"/>
    <mergeCell ref="A2:A4"/>
  </mergeCells>
  <pageMargins left="0.70866141732283461" right="0.70866141732283461" top="0.74803149606299213" bottom="0.74803149606299213" header="0.31496062992125984" footer="0.31496062992125984"/>
  <pageSetup paperSize="9" scale="83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List4">
    <tabColor theme="6" tint="0.39997558519241921"/>
    <pageSetUpPr fitToPage="1"/>
  </sheetPr>
  <dimension ref="A1:AC16"/>
  <sheetViews>
    <sheetView showGridLines="0" zoomScale="70" zoomScaleNormal="70" zoomScaleSheetLayoutView="80" workbookViewId="0">
      <selection sqref="A1:J1"/>
    </sheetView>
  </sheetViews>
  <sheetFormatPr defaultColWidth="9.109375" defaultRowHeight="13.2"/>
  <cols>
    <col min="1" max="1" width="30.6640625" style="1" customWidth="1"/>
    <col min="2" max="9" width="14.6640625" style="1" customWidth="1"/>
    <col min="10" max="10" width="12.6640625" style="1" customWidth="1"/>
    <col min="11" max="16384" width="9.109375" style="1"/>
  </cols>
  <sheetData>
    <row r="1" spans="1:29" ht="30" customHeight="1">
      <c r="A1" s="93" t="s">
        <v>174</v>
      </c>
      <c r="B1" s="94"/>
      <c r="C1" s="94"/>
      <c r="D1" s="94"/>
      <c r="E1" s="94"/>
      <c r="F1" s="94"/>
      <c r="G1" s="94"/>
      <c r="H1" s="94"/>
      <c r="I1" s="94"/>
      <c r="J1" s="94"/>
    </row>
    <row r="2" spans="1:29" ht="20.100000000000001" customHeight="1">
      <c r="A2" s="95" t="s">
        <v>156</v>
      </c>
      <c r="B2" s="92" t="s">
        <v>0</v>
      </c>
      <c r="C2" s="92"/>
      <c r="D2" s="92"/>
      <c r="E2" s="92"/>
      <c r="F2" s="92"/>
      <c r="G2" s="92"/>
      <c r="H2" s="92"/>
      <c r="I2" s="92"/>
      <c r="J2" s="99" t="s">
        <v>3</v>
      </c>
    </row>
    <row r="3" spans="1:29" ht="37.5" customHeight="1">
      <c r="A3" s="96"/>
      <c r="B3" s="65" t="s">
        <v>11</v>
      </c>
      <c r="C3" s="65" t="s">
        <v>12</v>
      </c>
      <c r="D3" s="65" t="s">
        <v>13</v>
      </c>
      <c r="E3" s="65" t="s">
        <v>14</v>
      </c>
      <c r="F3" s="65" t="s">
        <v>17</v>
      </c>
      <c r="G3" s="65" t="s">
        <v>18</v>
      </c>
      <c r="H3" s="65" t="s">
        <v>19</v>
      </c>
      <c r="I3" s="65" t="s">
        <v>20</v>
      </c>
      <c r="J3" s="100"/>
    </row>
    <row r="4" spans="1:29" ht="20.100000000000001" customHeight="1">
      <c r="A4" s="97"/>
      <c r="B4" s="90" t="s">
        <v>170</v>
      </c>
      <c r="C4" s="91"/>
      <c r="D4" s="91"/>
      <c r="E4" s="91"/>
      <c r="F4" s="91"/>
      <c r="G4" s="91"/>
      <c r="H4" s="91"/>
      <c r="I4" s="91"/>
      <c r="J4" s="100"/>
    </row>
    <row r="5" spans="1:29" ht="30" customHeight="1">
      <c r="A5" s="38" t="s">
        <v>71</v>
      </c>
      <c r="B5" s="39">
        <v>2179</v>
      </c>
      <c r="C5" s="39">
        <v>595</v>
      </c>
      <c r="D5" s="39">
        <v>372</v>
      </c>
      <c r="E5" s="39">
        <v>1402</v>
      </c>
      <c r="F5" s="39">
        <v>1002</v>
      </c>
      <c r="G5" s="39">
        <v>532</v>
      </c>
      <c r="H5" s="39">
        <v>608</v>
      </c>
      <c r="I5" s="39">
        <v>744</v>
      </c>
      <c r="J5" s="40">
        <v>7434</v>
      </c>
      <c r="K5" s="21"/>
      <c r="L5"/>
      <c r="M5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</row>
    <row r="6" spans="1:29" ht="30" customHeight="1">
      <c r="A6" s="38" t="s">
        <v>72</v>
      </c>
      <c r="B6" s="39">
        <v>174</v>
      </c>
      <c r="C6" s="39">
        <v>51</v>
      </c>
      <c r="D6" s="39">
        <v>64</v>
      </c>
      <c r="E6" s="39">
        <v>59</v>
      </c>
      <c r="F6" s="39">
        <v>109</v>
      </c>
      <c r="G6" s="39">
        <v>53</v>
      </c>
      <c r="H6" s="39">
        <v>35</v>
      </c>
      <c r="I6" s="39">
        <v>122</v>
      </c>
      <c r="J6" s="40">
        <v>667</v>
      </c>
      <c r="K6" s="21"/>
      <c r="L6"/>
      <c r="M6"/>
      <c r="N6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</row>
    <row r="7" spans="1:29" ht="30" customHeight="1">
      <c r="A7" s="38" t="s">
        <v>73</v>
      </c>
      <c r="B7" s="39">
        <v>203</v>
      </c>
      <c r="C7" s="39">
        <v>277</v>
      </c>
      <c r="D7" s="39">
        <v>291</v>
      </c>
      <c r="E7" s="39">
        <v>264</v>
      </c>
      <c r="F7" s="39">
        <v>317</v>
      </c>
      <c r="G7" s="39">
        <v>335</v>
      </c>
      <c r="H7" s="39">
        <v>350</v>
      </c>
      <c r="I7" s="39">
        <v>413</v>
      </c>
      <c r="J7" s="40">
        <v>2450</v>
      </c>
      <c r="K7" s="21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</row>
    <row r="8" spans="1:29" ht="30" customHeight="1">
      <c r="A8" s="38" t="s">
        <v>79</v>
      </c>
      <c r="B8" s="39">
        <v>12920</v>
      </c>
      <c r="C8" s="39">
        <v>4678</v>
      </c>
      <c r="D8" s="39">
        <v>3882</v>
      </c>
      <c r="E8" s="39">
        <v>5594</v>
      </c>
      <c r="F8" s="39">
        <v>6494</v>
      </c>
      <c r="G8" s="39">
        <v>7223</v>
      </c>
      <c r="H8" s="39">
        <v>15983</v>
      </c>
      <c r="I8" s="39">
        <v>10076</v>
      </c>
      <c r="J8" s="40">
        <v>66850</v>
      </c>
      <c r="K8" s="21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</row>
    <row r="9" spans="1:29" ht="30" customHeight="1">
      <c r="A9" s="38" t="s">
        <v>76</v>
      </c>
      <c r="B9" s="39">
        <v>947</v>
      </c>
      <c r="C9" s="39">
        <v>559</v>
      </c>
      <c r="D9" s="39">
        <v>1214</v>
      </c>
      <c r="E9" s="39">
        <v>1135</v>
      </c>
      <c r="F9" s="39">
        <v>3546</v>
      </c>
      <c r="G9" s="39">
        <v>2735</v>
      </c>
      <c r="H9" s="39">
        <v>10190</v>
      </c>
      <c r="I9" s="39">
        <v>1479</v>
      </c>
      <c r="J9" s="40">
        <v>21805</v>
      </c>
      <c r="K9" s="21"/>
      <c r="L9"/>
      <c r="M9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</row>
    <row r="10" spans="1:29" ht="30" customHeight="1">
      <c r="A10" s="42" t="s">
        <v>77</v>
      </c>
      <c r="B10" s="39">
        <v>384</v>
      </c>
      <c r="C10" s="39">
        <v>118</v>
      </c>
      <c r="D10" s="39">
        <v>115</v>
      </c>
      <c r="E10" s="39">
        <v>136</v>
      </c>
      <c r="F10" s="39">
        <v>173</v>
      </c>
      <c r="G10" s="39">
        <v>175</v>
      </c>
      <c r="H10" s="39">
        <v>284</v>
      </c>
      <c r="I10" s="39">
        <v>380</v>
      </c>
      <c r="J10" s="40">
        <v>1765</v>
      </c>
      <c r="K10" s="21"/>
      <c r="L10"/>
      <c r="M10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</row>
    <row r="11" spans="1:29" ht="30" customHeight="1">
      <c r="A11" s="42" t="s">
        <v>74</v>
      </c>
      <c r="B11" s="39">
        <v>353</v>
      </c>
      <c r="C11" s="39">
        <v>177</v>
      </c>
      <c r="D11" s="39">
        <v>332</v>
      </c>
      <c r="E11" s="39">
        <v>124</v>
      </c>
      <c r="F11" s="39">
        <v>302</v>
      </c>
      <c r="G11" s="39">
        <v>93</v>
      </c>
      <c r="H11" s="39">
        <v>169</v>
      </c>
      <c r="I11" s="39">
        <v>581</v>
      </c>
      <c r="J11" s="40">
        <v>2131</v>
      </c>
      <c r="K11" s="21"/>
      <c r="L11"/>
      <c r="M11"/>
      <c r="N11"/>
      <c r="O11"/>
      <c r="P11"/>
      <c r="Q11"/>
      <c r="R11"/>
      <c r="S11"/>
      <c r="T11"/>
      <c r="U11"/>
      <c r="V11"/>
      <c r="W11"/>
      <c r="X11"/>
      <c r="Y11"/>
      <c r="Z11"/>
      <c r="AA11"/>
      <c r="AB11"/>
      <c r="AC11"/>
    </row>
    <row r="12" spans="1:29" ht="30" customHeight="1">
      <c r="A12" s="38" t="s">
        <v>75</v>
      </c>
      <c r="B12" s="39">
        <v>73</v>
      </c>
      <c r="C12" s="39">
        <v>0</v>
      </c>
      <c r="D12" s="39">
        <v>2</v>
      </c>
      <c r="E12" s="39">
        <v>6</v>
      </c>
      <c r="F12" s="39">
        <v>4</v>
      </c>
      <c r="G12" s="39">
        <v>52</v>
      </c>
      <c r="H12" s="39">
        <v>0</v>
      </c>
      <c r="I12" s="39">
        <v>18</v>
      </c>
      <c r="J12" s="40">
        <v>155</v>
      </c>
      <c r="K12" s="21"/>
      <c r="L12"/>
      <c r="M12"/>
      <c r="N12"/>
      <c r="O12"/>
      <c r="P12"/>
      <c r="Q12"/>
      <c r="R12"/>
      <c r="S12"/>
      <c r="T12"/>
      <c r="U12"/>
      <c r="V12"/>
      <c r="W12"/>
      <c r="X12"/>
      <c r="Y12"/>
      <c r="Z12"/>
      <c r="AA12"/>
      <c r="AB12"/>
      <c r="AC12"/>
    </row>
    <row r="13" spans="1:29" ht="30" customHeight="1">
      <c r="A13" s="49" t="s">
        <v>10</v>
      </c>
      <c r="B13" s="40">
        <v>15549</v>
      </c>
      <c r="C13" s="40">
        <v>5601</v>
      </c>
      <c r="D13" s="40">
        <v>4611</v>
      </c>
      <c r="E13" s="40">
        <v>7325</v>
      </c>
      <c r="F13" s="40">
        <v>7926</v>
      </c>
      <c r="G13" s="40">
        <v>8195</v>
      </c>
      <c r="H13" s="40">
        <v>16976</v>
      </c>
      <c r="I13" s="40">
        <v>11373</v>
      </c>
      <c r="J13" s="40">
        <v>77556</v>
      </c>
      <c r="K13" s="21"/>
      <c r="L13"/>
      <c r="M13"/>
      <c r="N13"/>
      <c r="O13"/>
      <c r="P13"/>
      <c r="Q13"/>
      <c r="R13"/>
      <c r="S13"/>
      <c r="T13"/>
      <c r="U13"/>
      <c r="V13"/>
      <c r="W13"/>
      <c r="X13"/>
      <c r="Y13"/>
      <c r="Z13"/>
      <c r="AA13"/>
      <c r="AB13"/>
      <c r="AC13"/>
    </row>
    <row r="14" spans="1:29"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</row>
    <row r="15" spans="1:29" ht="16.5" customHeight="1">
      <c r="A15" s="98" t="s">
        <v>164</v>
      </c>
      <c r="B15" s="98"/>
      <c r="C15" s="98"/>
      <c r="D15" s="98"/>
      <c r="E15" s="98"/>
      <c r="F15" s="98"/>
      <c r="G15" s="98"/>
      <c r="H15" s="98"/>
      <c r="I15" s="98"/>
      <c r="J15" s="98"/>
      <c r="L15"/>
      <c r="M15"/>
      <c r="N15"/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</row>
    <row r="16" spans="1:29" ht="16.5" customHeight="1">
      <c r="H16" s="77"/>
    </row>
  </sheetData>
  <mergeCells count="6">
    <mergeCell ref="A2:A4"/>
    <mergeCell ref="A15:J15"/>
    <mergeCell ref="A1:J1"/>
    <mergeCell ref="B4:I4"/>
    <mergeCell ref="B2:I2"/>
    <mergeCell ref="J2:J4"/>
  </mergeCells>
  <phoneticPr fontId="5" type="noConversion"/>
  <printOptions horizontalCentered="1"/>
  <pageMargins left="0.70866141732283461" right="0.70866141732283461" top="0.74803149606299213" bottom="0.74803149606299213" header="0.31496062992125984" footer="0.31496062992125984"/>
  <pageSetup paperSize="9" scale="83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List6">
    <tabColor theme="6" tint="0.39997558519241921"/>
    <pageSetUpPr fitToPage="1"/>
  </sheetPr>
  <dimension ref="A1:AD26"/>
  <sheetViews>
    <sheetView showGridLines="0" zoomScale="70" zoomScaleNormal="70" zoomScaleSheetLayoutView="100" workbookViewId="0">
      <selection sqref="A1:Q1"/>
    </sheetView>
  </sheetViews>
  <sheetFormatPr defaultRowHeight="13.2"/>
  <cols>
    <col min="1" max="1" width="30.6640625" customWidth="1"/>
    <col min="2" max="3" width="8.6640625" customWidth="1"/>
    <col min="4" max="4" width="11" customWidth="1"/>
    <col min="5" max="17" width="8.6640625" customWidth="1"/>
    <col min="18" max="18" width="10.33203125" bestFit="1" customWidth="1"/>
  </cols>
  <sheetData>
    <row r="1" spans="1:30" ht="30" customHeight="1">
      <c r="A1" s="101" t="s">
        <v>176</v>
      </c>
      <c r="B1" s="101"/>
      <c r="C1" s="101"/>
      <c r="D1" s="101"/>
      <c r="E1" s="101"/>
      <c r="F1" s="101"/>
      <c r="G1" s="101"/>
      <c r="H1" s="101"/>
      <c r="I1" s="101"/>
      <c r="J1" s="101"/>
      <c r="K1" s="101"/>
      <c r="L1" s="101"/>
      <c r="M1" s="101"/>
      <c r="N1" s="101"/>
      <c r="O1" s="101"/>
      <c r="P1" s="101"/>
      <c r="Q1" s="101"/>
    </row>
    <row r="2" spans="1:30" ht="16.5" customHeight="1">
      <c r="A2" s="92" t="s">
        <v>78</v>
      </c>
      <c r="B2" s="92" t="s">
        <v>31</v>
      </c>
      <c r="C2" s="92" t="s">
        <v>32</v>
      </c>
      <c r="D2" s="92"/>
      <c r="E2" s="92"/>
      <c r="F2" s="92"/>
      <c r="G2" s="92"/>
      <c r="H2" s="92"/>
      <c r="I2" s="92"/>
      <c r="J2" s="92"/>
      <c r="K2" s="92"/>
      <c r="L2" s="92"/>
      <c r="M2" s="92"/>
      <c r="N2" s="92"/>
      <c r="O2" s="92"/>
      <c r="P2" s="92"/>
      <c r="Q2" s="92" t="s">
        <v>33</v>
      </c>
    </row>
    <row r="3" spans="1:30" ht="27" customHeight="1">
      <c r="A3" s="92"/>
      <c r="B3" s="92"/>
      <c r="C3" s="92" t="s">
        <v>158</v>
      </c>
      <c r="D3" s="92"/>
      <c r="E3" s="92" t="s">
        <v>29</v>
      </c>
      <c r="F3" s="92"/>
      <c r="G3" s="92" t="s">
        <v>28</v>
      </c>
      <c r="H3" s="92"/>
      <c r="I3" s="92" t="s">
        <v>34</v>
      </c>
      <c r="J3" s="92"/>
      <c r="K3" s="92" t="s">
        <v>152</v>
      </c>
      <c r="L3" s="92"/>
      <c r="M3" s="90" t="s">
        <v>179</v>
      </c>
      <c r="N3" s="102"/>
      <c r="O3" s="92" t="s">
        <v>35</v>
      </c>
      <c r="P3" s="92"/>
      <c r="Q3" s="92"/>
    </row>
    <row r="4" spans="1:30" ht="27" customHeight="1">
      <c r="A4" s="48" t="s">
        <v>156</v>
      </c>
      <c r="B4" s="92"/>
      <c r="C4" s="44" t="s">
        <v>36</v>
      </c>
      <c r="D4" s="44" t="s">
        <v>30</v>
      </c>
      <c r="E4" s="44" t="s">
        <v>36</v>
      </c>
      <c r="F4" s="44" t="s">
        <v>30</v>
      </c>
      <c r="G4" s="44" t="s">
        <v>36</v>
      </c>
      <c r="H4" s="44" t="s">
        <v>30</v>
      </c>
      <c r="I4" s="44" t="s">
        <v>36</v>
      </c>
      <c r="J4" s="44" t="s">
        <v>30</v>
      </c>
      <c r="K4" s="44" t="s">
        <v>36</v>
      </c>
      <c r="L4" s="44" t="s">
        <v>30</v>
      </c>
      <c r="M4" s="44" t="s">
        <v>36</v>
      </c>
      <c r="N4" s="44" t="s">
        <v>30</v>
      </c>
      <c r="O4" s="44" t="s">
        <v>36</v>
      </c>
      <c r="P4" s="44" t="s">
        <v>30</v>
      </c>
      <c r="Q4" s="92"/>
    </row>
    <row r="5" spans="1:30" ht="30" customHeight="1">
      <c r="A5" s="38" t="s">
        <v>71</v>
      </c>
      <c r="B5" s="45">
        <v>6806</v>
      </c>
      <c r="C5" s="45">
        <v>5342</v>
      </c>
      <c r="D5" s="46">
        <f>C5/$Q5*100</f>
        <v>71.859026096314224</v>
      </c>
      <c r="E5" s="45">
        <v>516</v>
      </c>
      <c r="F5" s="46">
        <f>E5/$Q5*100</f>
        <v>6.9410815173527043</v>
      </c>
      <c r="G5" s="45">
        <v>313</v>
      </c>
      <c r="H5" s="46">
        <f>G5/$Q5*100</f>
        <v>4.2103847188592951</v>
      </c>
      <c r="I5" s="45">
        <v>577</v>
      </c>
      <c r="J5" s="46">
        <f>I5/$Q5*100</f>
        <v>7.7616357277374233</v>
      </c>
      <c r="K5" s="45">
        <v>266</v>
      </c>
      <c r="L5" s="46">
        <f>K5/$Q5*100</f>
        <v>3.5781544256120528</v>
      </c>
      <c r="M5" s="45">
        <v>254</v>
      </c>
      <c r="N5" s="46">
        <f>M5/$Q5*100</f>
        <v>3.4167339252085016</v>
      </c>
      <c r="O5" s="45">
        <v>166</v>
      </c>
      <c r="P5" s="46">
        <f>O5/$Q5*100</f>
        <v>2.2329835889157925</v>
      </c>
      <c r="Q5" s="47">
        <v>7434</v>
      </c>
      <c r="R5" t="b">
        <f>B5='1b.PR-Vybavene veci'!J5</f>
        <v>1</v>
      </c>
      <c r="S5" t="b">
        <f>Q5='1a.PR-Vybavene spor'!J5</f>
        <v>1</v>
      </c>
      <c r="U5" s="16"/>
      <c r="V5" s="16"/>
      <c r="W5" s="16"/>
      <c r="X5" s="16"/>
      <c r="Y5" s="16"/>
      <c r="Z5" s="16"/>
      <c r="AA5" s="16"/>
      <c r="AB5" s="16"/>
      <c r="AC5" s="16"/>
      <c r="AD5" s="16"/>
    </row>
    <row r="6" spans="1:30" ht="30" customHeight="1">
      <c r="A6" s="38" t="s">
        <v>72</v>
      </c>
      <c r="B6" s="45">
        <v>531</v>
      </c>
      <c r="C6" s="45">
        <v>224</v>
      </c>
      <c r="D6" s="46">
        <f>C6/$Q6*100</f>
        <v>33.583208395802103</v>
      </c>
      <c r="E6" s="45">
        <v>96</v>
      </c>
      <c r="F6" s="46">
        <f>E6/$Q6*100</f>
        <v>14.392803598200899</v>
      </c>
      <c r="G6" s="45">
        <v>69</v>
      </c>
      <c r="H6" s="46">
        <f>G6/$Q6*100</f>
        <v>10.344827586206897</v>
      </c>
      <c r="I6" s="45">
        <v>182</v>
      </c>
      <c r="J6" s="46">
        <f>I6/$Q6*100</f>
        <v>27.286356821589202</v>
      </c>
      <c r="K6" s="45">
        <v>62</v>
      </c>
      <c r="L6" s="46">
        <f>K6/$Q6*100</f>
        <v>9.2953523238380811</v>
      </c>
      <c r="M6" s="45">
        <v>28</v>
      </c>
      <c r="N6" s="46">
        <f>M6/$Q6*100</f>
        <v>4.1979010494752629</v>
      </c>
      <c r="O6" s="45">
        <v>6</v>
      </c>
      <c r="P6" s="46">
        <f>O6/$Q6*100</f>
        <v>0.8995502248875562</v>
      </c>
      <c r="Q6" s="47">
        <v>667</v>
      </c>
      <c r="R6" t="b">
        <f>B6='1b.PR-Vybavene veci'!J6</f>
        <v>1</v>
      </c>
      <c r="S6" t="b">
        <f>Q6='1a.PR-Vybavene spor'!J6</f>
        <v>1</v>
      </c>
      <c r="U6" s="16"/>
      <c r="V6" s="16"/>
      <c r="W6" s="16"/>
      <c r="X6" s="16"/>
      <c r="Y6" s="16"/>
      <c r="Z6" s="16"/>
      <c r="AA6" s="16"/>
      <c r="AB6" s="16"/>
      <c r="AC6" s="16"/>
      <c r="AD6" s="16"/>
    </row>
    <row r="7" spans="1:30" ht="30" customHeight="1">
      <c r="A7" s="38" t="s">
        <v>73</v>
      </c>
      <c r="B7" s="45">
        <v>2287</v>
      </c>
      <c r="C7" s="45">
        <v>1417</v>
      </c>
      <c r="D7" s="46">
        <f t="shared" ref="D7:D12" si="0">C7/$Q7*100</f>
        <v>57.83673469387756</v>
      </c>
      <c r="E7" s="45">
        <v>297</v>
      </c>
      <c r="F7" s="46">
        <f t="shared" ref="F7:F12" si="1">E7/$Q7*100</f>
        <v>12.122448979591836</v>
      </c>
      <c r="G7" s="45">
        <v>421</v>
      </c>
      <c r="H7" s="46">
        <f t="shared" ref="H7:H12" si="2">G7/$Q7*100</f>
        <v>17.183673469387756</v>
      </c>
      <c r="I7" s="45">
        <v>231</v>
      </c>
      <c r="J7" s="46">
        <f t="shared" ref="J7:J12" si="3">I7/$Q7*100</f>
        <v>9.4285714285714288</v>
      </c>
      <c r="K7" s="45">
        <v>68</v>
      </c>
      <c r="L7" s="46">
        <f t="shared" ref="L7:L12" si="4">K7/$Q7*100</f>
        <v>2.7755102040816326</v>
      </c>
      <c r="M7" s="45">
        <v>4</v>
      </c>
      <c r="N7" s="46">
        <f t="shared" ref="N7:N12" si="5">M7/$Q7*100</f>
        <v>0.16326530612244899</v>
      </c>
      <c r="O7" s="45">
        <v>12</v>
      </c>
      <c r="P7" s="46">
        <f t="shared" ref="P7:P12" si="6">O7/$Q7*100</f>
        <v>0.48979591836734693</v>
      </c>
      <c r="Q7" s="47">
        <v>2450</v>
      </c>
      <c r="R7" t="b">
        <f>B7='1b.PR-Vybavene veci'!J7</f>
        <v>1</v>
      </c>
      <c r="S7" t="b">
        <f>Q7='1a.PR-Vybavene spor'!J7</f>
        <v>1</v>
      </c>
      <c r="U7" s="16"/>
      <c r="V7" s="16"/>
      <c r="W7" s="16"/>
      <c r="X7" s="16"/>
      <c r="Y7" s="16"/>
      <c r="Z7" s="16"/>
      <c r="AA7" s="16"/>
      <c r="AB7" s="16"/>
      <c r="AC7" s="16"/>
      <c r="AD7" s="16"/>
    </row>
    <row r="8" spans="1:30" ht="30" customHeight="1">
      <c r="A8" s="38" t="s">
        <v>79</v>
      </c>
      <c r="B8" s="45">
        <v>41654</v>
      </c>
      <c r="C8" s="45">
        <v>34740</v>
      </c>
      <c r="D8" s="46">
        <f t="shared" si="0"/>
        <v>51.967090501121916</v>
      </c>
      <c r="E8" s="45">
        <v>8708</v>
      </c>
      <c r="F8" s="46">
        <f t="shared" si="1"/>
        <v>13.026178010471204</v>
      </c>
      <c r="G8" s="45">
        <v>1291</v>
      </c>
      <c r="H8" s="46">
        <f t="shared" si="2"/>
        <v>1.9311892296185489</v>
      </c>
      <c r="I8" s="45">
        <v>17955</v>
      </c>
      <c r="J8" s="46">
        <f t="shared" si="3"/>
        <v>26.858638743455497</v>
      </c>
      <c r="K8" s="45">
        <v>2640</v>
      </c>
      <c r="L8" s="46">
        <f t="shared" si="4"/>
        <v>3.9491398653702317</v>
      </c>
      <c r="M8" s="45">
        <v>1025</v>
      </c>
      <c r="N8" s="46">
        <f t="shared" si="5"/>
        <v>1.5332834704562455</v>
      </c>
      <c r="O8" s="45">
        <v>491</v>
      </c>
      <c r="P8" s="46">
        <f t="shared" si="6"/>
        <v>0.73448017950635758</v>
      </c>
      <c r="Q8" s="47">
        <v>66850</v>
      </c>
      <c r="R8" t="b">
        <f>B8='1b.PR-Vybavene veci'!J8</f>
        <v>1</v>
      </c>
      <c r="S8" t="b">
        <f>Q8='1a.PR-Vybavene spor'!J8</f>
        <v>1</v>
      </c>
      <c r="U8" s="16"/>
      <c r="V8" s="16"/>
      <c r="W8" s="16"/>
      <c r="X8" s="16"/>
      <c r="Y8" s="16"/>
      <c r="Z8" s="16"/>
      <c r="AA8" s="16"/>
      <c r="AB8" s="16"/>
      <c r="AC8" s="16"/>
      <c r="AD8" s="16"/>
    </row>
    <row r="9" spans="1:30" ht="30" customHeight="1">
      <c r="A9" s="38" t="s">
        <v>76</v>
      </c>
      <c r="B9" s="45">
        <v>3294</v>
      </c>
      <c r="C9" s="45">
        <v>6515</v>
      </c>
      <c r="D9" s="46">
        <f>C9/$Q9*100</f>
        <v>29.878468241229079</v>
      </c>
      <c r="E9" s="45">
        <v>1004</v>
      </c>
      <c r="F9" s="46">
        <f>E9/$Q9*100</f>
        <v>4.6044485209814265</v>
      </c>
      <c r="G9" s="45">
        <v>538</v>
      </c>
      <c r="H9" s="46">
        <f>G9/$Q9*100</f>
        <v>2.4673240082549874</v>
      </c>
      <c r="I9" s="45">
        <v>12266</v>
      </c>
      <c r="J9" s="46">
        <f>I9/$Q9*100</f>
        <v>56.25315294657188</v>
      </c>
      <c r="K9" s="45">
        <v>1354</v>
      </c>
      <c r="L9" s="46">
        <f>K9/$Q9*100</f>
        <v>6.2095849575785369</v>
      </c>
      <c r="M9" s="45">
        <v>79</v>
      </c>
      <c r="N9" s="46">
        <f>M9/$Q9*100</f>
        <v>0.36230222426049069</v>
      </c>
      <c r="O9" s="45">
        <v>49</v>
      </c>
      <c r="P9" s="46">
        <f>O9/$Q9*100</f>
        <v>0.22471910112359553</v>
      </c>
      <c r="Q9" s="47">
        <v>21805</v>
      </c>
      <c r="R9" t="b">
        <f>B9='1b.PR-Vybavene veci'!J9</f>
        <v>1</v>
      </c>
      <c r="S9" t="b">
        <f>Q9='1a.PR-Vybavene spor'!J9</f>
        <v>1</v>
      </c>
      <c r="U9" s="16"/>
      <c r="V9" s="16"/>
      <c r="W9" s="16"/>
      <c r="X9" s="16"/>
      <c r="Y9" s="16"/>
      <c r="Z9" s="16"/>
      <c r="AA9" s="16"/>
      <c r="AB9" s="16"/>
      <c r="AC9" s="16"/>
      <c r="AD9" s="16"/>
    </row>
    <row r="10" spans="1:30" ht="30" customHeight="1">
      <c r="A10" s="42" t="s">
        <v>77</v>
      </c>
      <c r="B10" s="45">
        <v>1242</v>
      </c>
      <c r="C10" s="45">
        <v>709</v>
      </c>
      <c r="D10" s="46">
        <f>C10/$Q10*100</f>
        <v>40.169971671388097</v>
      </c>
      <c r="E10" s="45">
        <v>471</v>
      </c>
      <c r="F10" s="46">
        <f>E10/$Q10*100</f>
        <v>26.685552407932011</v>
      </c>
      <c r="G10" s="45">
        <v>62</v>
      </c>
      <c r="H10" s="46">
        <f>G10/$Q10*100</f>
        <v>3.5127478753541075</v>
      </c>
      <c r="I10" s="45">
        <v>408</v>
      </c>
      <c r="J10" s="46">
        <f>I10/$Q10*100</f>
        <v>23.116147308781869</v>
      </c>
      <c r="K10" s="45">
        <v>84</v>
      </c>
      <c r="L10" s="46">
        <f>K10/$Q10*100</f>
        <v>4.759206798866856</v>
      </c>
      <c r="M10" s="45">
        <v>22</v>
      </c>
      <c r="N10" s="46">
        <f>M10/$Q10*100</f>
        <v>1.2464589235127479</v>
      </c>
      <c r="O10" s="45">
        <v>9</v>
      </c>
      <c r="P10" s="46">
        <f>O10/$Q10*100</f>
        <v>0.50991501416430596</v>
      </c>
      <c r="Q10" s="47">
        <v>1765</v>
      </c>
      <c r="R10" t="b">
        <f>B10='1b.PR-Vybavene veci'!J10</f>
        <v>1</v>
      </c>
      <c r="S10" t="b">
        <f>Q10='1a.PR-Vybavene spor'!J10</f>
        <v>1</v>
      </c>
      <c r="U10" s="16"/>
      <c r="V10" s="16"/>
      <c r="W10" s="16"/>
      <c r="X10" s="16"/>
      <c r="Y10" s="16"/>
      <c r="Z10" s="16"/>
      <c r="AA10" s="16"/>
      <c r="AB10" s="16"/>
      <c r="AC10" s="16"/>
      <c r="AD10" s="16"/>
    </row>
    <row r="11" spans="1:30" ht="30" customHeight="1">
      <c r="A11" s="42" t="s">
        <v>74</v>
      </c>
      <c r="B11" s="45">
        <v>985</v>
      </c>
      <c r="C11" s="45">
        <v>1181</v>
      </c>
      <c r="D11" s="46">
        <f>C11/$Q11*100</f>
        <v>55.419990614734871</v>
      </c>
      <c r="E11" s="45">
        <v>148</v>
      </c>
      <c r="F11" s="46">
        <f>E11/$Q11*100</f>
        <v>6.9450961989676205</v>
      </c>
      <c r="G11" s="45">
        <v>61</v>
      </c>
      <c r="H11" s="46">
        <f>G11/$Q11*100</f>
        <v>2.8625058657907085</v>
      </c>
      <c r="I11" s="45">
        <v>348</v>
      </c>
      <c r="J11" s="46">
        <f>I11/$Q11*100</f>
        <v>16.33036133270765</v>
      </c>
      <c r="K11" s="45">
        <v>124</v>
      </c>
      <c r="L11" s="46">
        <f>K11/$Q11*100</f>
        <v>5.8188643829188171</v>
      </c>
      <c r="M11" s="45">
        <v>32</v>
      </c>
      <c r="N11" s="46">
        <f>M11/$Q11*100</f>
        <v>1.5016424213984045</v>
      </c>
      <c r="O11" s="45">
        <v>237</v>
      </c>
      <c r="P11" s="46">
        <f>O11/$Q11*100</f>
        <v>11.121539183481934</v>
      </c>
      <c r="Q11" s="47">
        <v>2131</v>
      </c>
      <c r="R11" t="b">
        <f>B11='1b.PR-Vybavene veci'!J11</f>
        <v>1</v>
      </c>
      <c r="S11" t="b">
        <f>Q11='1a.PR-Vybavene spor'!J11</f>
        <v>1</v>
      </c>
      <c r="U11" s="16"/>
      <c r="V11" s="16"/>
      <c r="W11" s="16"/>
      <c r="X11" s="16"/>
      <c r="Y11" s="16"/>
      <c r="Z11" s="16"/>
      <c r="AA11" s="16"/>
      <c r="AB11" s="16"/>
      <c r="AC11" s="16"/>
      <c r="AD11" s="16"/>
    </row>
    <row r="12" spans="1:30" ht="30" customHeight="1">
      <c r="A12" s="38" t="s">
        <v>75</v>
      </c>
      <c r="B12" s="45">
        <v>138</v>
      </c>
      <c r="C12" s="45">
        <v>100</v>
      </c>
      <c r="D12" s="46">
        <f t="shared" si="0"/>
        <v>64.516129032258064</v>
      </c>
      <c r="E12" s="45">
        <v>8</v>
      </c>
      <c r="F12" s="46">
        <f t="shared" si="1"/>
        <v>5.161290322580645</v>
      </c>
      <c r="G12" s="45">
        <v>4</v>
      </c>
      <c r="H12" s="46">
        <f t="shared" si="2"/>
        <v>2.5806451612903225</v>
      </c>
      <c r="I12" s="45">
        <v>37</v>
      </c>
      <c r="J12" s="46">
        <f t="shared" si="3"/>
        <v>23.870967741935484</v>
      </c>
      <c r="K12" s="45">
        <v>6</v>
      </c>
      <c r="L12" s="46">
        <f t="shared" si="4"/>
        <v>3.870967741935484</v>
      </c>
      <c r="M12" s="45">
        <v>0</v>
      </c>
      <c r="N12" s="46">
        <f t="shared" si="5"/>
        <v>0</v>
      </c>
      <c r="O12" s="45">
        <v>0</v>
      </c>
      <c r="P12" s="46">
        <f t="shared" si="6"/>
        <v>0</v>
      </c>
      <c r="Q12" s="47">
        <v>155</v>
      </c>
      <c r="R12" t="b">
        <f>B12='1b.PR-Vybavene veci'!J12</f>
        <v>1</v>
      </c>
      <c r="S12" t="b">
        <f>Q12='1a.PR-Vybavene spor'!J12</f>
        <v>1</v>
      </c>
      <c r="U12" s="16"/>
      <c r="V12" s="16"/>
      <c r="W12" s="16"/>
      <c r="X12" s="16"/>
      <c r="Y12" s="16"/>
      <c r="Z12" s="16"/>
      <c r="AA12" s="16"/>
      <c r="AB12" s="16"/>
      <c r="AC12" s="16"/>
      <c r="AD12" s="16"/>
    </row>
    <row r="13" spans="1:30" ht="16.5" customHeight="1">
      <c r="B13" s="16"/>
    </row>
    <row r="14" spans="1:30">
      <c r="B14" s="22"/>
      <c r="U14" s="34"/>
    </row>
    <row r="15" spans="1:30"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</row>
    <row r="16" spans="1:30">
      <c r="B16" s="20"/>
      <c r="C16" s="22"/>
      <c r="D16" s="22"/>
      <c r="E16" s="22"/>
      <c r="F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S16" s="34"/>
      <c r="T16" s="34"/>
    </row>
    <row r="17" spans="2:20">
      <c r="B17" s="20"/>
      <c r="S17" s="34"/>
      <c r="T17" s="34"/>
    </row>
    <row r="18" spans="2:20">
      <c r="B18" s="20"/>
      <c r="S18" s="34"/>
      <c r="T18" s="34"/>
    </row>
    <row r="19" spans="2:20">
      <c r="C19" s="22"/>
      <c r="D19" s="22"/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S19" s="34"/>
      <c r="T19" s="34"/>
    </row>
    <row r="20" spans="2:20">
      <c r="C20" s="22"/>
      <c r="D20" s="22"/>
      <c r="E20" s="22"/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S20" s="34"/>
      <c r="T20" s="34"/>
    </row>
    <row r="21" spans="2:20"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S21" s="34"/>
      <c r="T21" s="34"/>
    </row>
    <row r="22" spans="2:20">
      <c r="C22" s="22"/>
      <c r="D22" s="22"/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S22" s="34"/>
      <c r="T22" s="34"/>
    </row>
    <row r="23" spans="2:20">
      <c r="C23" s="22"/>
      <c r="D23" s="22"/>
      <c r="E23" s="22"/>
      <c r="F23" s="22"/>
      <c r="G23" s="22"/>
      <c r="H23" s="22"/>
      <c r="I23" s="22"/>
      <c r="J23" s="22"/>
      <c r="K23" s="22"/>
      <c r="L23" s="22"/>
      <c r="M23" s="22"/>
      <c r="N23" s="22"/>
      <c r="O23" s="22"/>
      <c r="P23" s="22"/>
      <c r="Q23" s="22"/>
      <c r="S23" s="34"/>
      <c r="T23" s="34"/>
    </row>
    <row r="24" spans="2:20"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</row>
    <row r="25" spans="2:20">
      <c r="C25" s="22"/>
      <c r="D25" s="22"/>
      <c r="E25" s="22"/>
      <c r="F25" s="22"/>
      <c r="G25" s="22"/>
      <c r="H25" s="22"/>
      <c r="I25" s="22"/>
      <c r="J25" s="22"/>
      <c r="K25" s="22"/>
      <c r="L25" s="22"/>
      <c r="M25" s="22"/>
      <c r="N25" s="22"/>
      <c r="O25" s="22"/>
      <c r="P25" s="22"/>
      <c r="Q25" s="22"/>
    </row>
    <row r="26" spans="2:20">
      <c r="C26" s="22"/>
      <c r="D26" s="22"/>
      <c r="E26" s="22"/>
      <c r="F26" s="22"/>
      <c r="G26" s="22"/>
      <c r="H26" s="22"/>
      <c r="I26" s="22"/>
      <c r="J26" s="22"/>
      <c r="K26" s="22"/>
      <c r="L26" s="22"/>
      <c r="M26" s="22"/>
      <c r="N26" s="22"/>
      <c r="O26" s="22"/>
      <c r="P26" s="22"/>
      <c r="Q26" s="22"/>
    </row>
  </sheetData>
  <mergeCells count="12">
    <mergeCell ref="O3:P3"/>
    <mergeCell ref="A1:Q1"/>
    <mergeCell ref="B2:B4"/>
    <mergeCell ref="C2:P2"/>
    <mergeCell ref="Q2:Q4"/>
    <mergeCell ref="C3:D3"/>
    <mergeCell ref="E3:F3"/>
    <mergeCell ref="G3:H3"/>
    <mergeCell ref="I3:J3"/>
    <mergeCell ref="K3:L3"/>
    <mergeCell ref="A2:A3"/>
    <mergeCell ref="M3:N3"/>
  </mergeCells>
  <phoneticPr fontId="5" type="noConversion"/>
  <printOptions horizontalCentered="1"/>
  <pageMargins left="0.70866141732283461" right="0.70866141732283461" top="0.74803149606299213" bottom="0.74803149606299213" header="0.31496062992125984" footer="0.31496062992125984"/>
  <pageSetup paperSize="9" scale="77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List7">
    <tabColor theme="6" tint="0.39997558519241921"/>
    <pageSetUpPr fitToPage="1"/>
  </sheetPr>
  <dimension ref="A1:AA26"/>
  <sheetViews>
    <sheetView showGridLines="0" zoomScale="70" zoomScaleNormal="70" zoomScaleSheetLayoutView="100" workbookViewId="0">
      <selection sqref="A1:Q1"/>
    </sheetView>
  </sheetViews>
  <sheetFormatPr defaultRowHeight="13.2"/>
  <cols>
    <col min="1" max="1" width="30.6640625" customWidth="1"/>
    <col min="2" max="17" width="8.6640625" customWidth="1"/>
    <col min="18" max="18" width="11.44140625" bestFit="1" customWidth="1"/>
  </cols>
  <sheetData>
    <row r="1" spans="1:27" ht="30" customHeight="1">
      <c r="A1" s="101" t="s">
        <v>176</v>
      </c>
      <c r="B1" s="101"/>
      <c r="C1" s="101"/>
      <c r="D1" s="101"/>
      <c r="E1" s="101"/>
      <c r="F1" s="101"/>
      <c r="G1" s="101"/>
      <c r="H1" s="101"/>
      <c r="I1" s="101"/>
      <c r="J1" s="101"/>
      <c r="K1" s="101"/>
      <c r="L1" s="101"/>
      <c r="M1" s="101"/>
      <c r="N1" s="101"/>
      <c r="O1" s="101"/>
      <c r="P1" s="101"/>
      <c r="Q1" s="101"/>
    </row>
    <row r="2" spans="1:27" ht="16.5" customHeight="1">
      <c r="A2" s="92" t="s">
        <v>37</v>
      </c>
      <c r="B2" s="92" t="s">
        <v>31</v>
      </c>
      <c r="C2" s="92" t="s">
        <v>32</v>
      </c>
      <c r="D2" s="92"/>
      <c r="E2" s="92"/>
      <c r="F2" s="92"/>
      <c r="G2" s="92"/>
      <c r="H2" s="92"/>
      <c r="I2" s="92"/>
      <c r="J2" s="92"/>
      <c r="K2" s="92"/>
      <c r="L2" s="92"/>
      <c r="M2" s="92"/>
      <c r="N2" s="92"/>
      <c r="O2" s="92"/>
      <c r="P2" s="92"/>
      <c r="Q2" s="92" t="s">
        <v>33</v>
      </c>
    </row>
    <row r="3" spans="1:27" ht="27" customHeight="1">
      <c r="A3" s="92"/>
      <c r="B3" s="92"/>
      <c r="C3" s="92" t="s">
        <v>27</v>
      </c>
      <c r="D3" s="92"/>
      <c r="E3" s="92" t="s">
        <v>29</v>
      </c>
      <c r="F3" s="92"/>
      <c r="G3" s="92" t="s">
        <v>28</v>
      </c>
      <c r="H3" s="92"/>
      <c r="I3" s="92" t="s">
        <v>34</v>
      </c>
      <c r="J3" s="92"/>
      <c r="K3" s="92" t="s">
        <v>152</v>
      </c>
      <c r="L3" s="92"/>
      <c r="M3" s="92" t="s">
        <v>179</v>
      </c>
      <c r="N3" s="92"/>
      <c r="O3" s="92" t="s">
        <v>35</v>
      </c>
      <c r="P3" s="92"/>
      <c r="Q3" s="92"/>
    </row>
    <row r="4" spans="1:27" ht="27" customHeight="1">
      <c r="A4" s="48" t="s">
        <v>156</v>
      </c>
      <c r="B4" s="92"/>
      <c r="C4" s="44" t="s">
        <v>36</v>
      </c>
      <c r="D4" s="44" t="s">
        <v>30</v>
      </c>
      <c r="E4" s="44" t="s">
        <v>36</v>
      </c>
      <c r="F4" s="44" t="s">
        <v>30</v>
      </c>
      <c r="G4" s="44" t="s">
        <v>36</v>
      </c>
      <c r="H4" s="44" t="s">
        <v>30</v>
      </c>
      <c r="I4" s="44" t="s">
        <v>36</v>
      </c>
      <c r="J4" s="44" t="s">
        <v>30</v>
      </c>
      <c r="K4" s="44" t="s">
        <v>36</v>
      </c>
      <c r="L4" s="44" t="s">
        <v>30</v>
      </c>
      <c r="M4" s="44" t="s">
        <v>36</v>
      </c>
      <c r="N4" s="44" t="s">
        <v>30</v>
      </c>
      <c r="O4" s="44" t="s">
        <v>36</v>
      </c>
      <c r="P4" s="44" t="s">
        <v>30</v>
      </c>
      <c r="Q4" s="92"/>
    </row>
    <row r="5" spans="1:27" ht="30" customHeight="1">
      <c r="A5" s="38" t="s">
        <v>71</v>
      </c>
      <c r="B5" s="45">
        <v>1972</v>
      </c>
      <c r="C5" s="45">
        <v>1552</v>
      </c>
      <c r="D5" s="46">
        <f>C5/$Q5*100</f>
        <v>71.22533272143184</v>
      </c>
      <c r="E5" s="45">
        <v>149</v>
      </c>
      <c r="F5" s="46">
        <f>E5/$Q5*100</f>
        <v>6.8379990821477747</v>
      </c>
      <c r="G5" s="45">
        <v>65</v>
      </c>
      <c r="H5" s="46">
        <f>G5/$Q5*100</f>
        <v>2.9830197338228546</v>
      </c>
      <c r="I5" s="45">
        <v>144</v>
      </c>
      <c r="J5" s="46">
        <f>I5/$Q5*100</f>
        <v>6.6085360256998626</v>
      </c>
      <c r="K5" s="45">
        <v>128</v>
      </c>
      <c r="L5" s="46">
        <f>K5/$Q5*100</f>
        <v>5.8742542450665445</v>
      </c>
      <c r="M5" s="45">
        <v>96</v>
      </c>
      <c r="N5" s="46">
        <f>M5/$Q5*100</f>
        <v>4.4056906837999081</v>
      </c>
      <c r="O5" s="45">
        <v>45</v>
      </c>
      <c r="P5" s="46">
        <f>O5/$Q5*100</f>
        <v>2.0651675080312071</v>
      </c>
      <c r="Q5" s="47">
        <v>2179</v>
      </c>
      <c r="U5" s="16"/>
      <c r="V5" s="16"/>
      <c r="W5" s="16"/>
      <c r="X5" s="16"/>
      <c r="Y5" s="16"/>
      <c r="Z5" s="16"/>
      <c r="AA5" s="16"/>
    </row>
    <row r="6" spans="1:27" ht="30" customHeight="1">
      <c r="A6" s="38" t="s">
        <v>72</v>
      </c>
      <c r="B6" s="45">
        <v>128</v>
      </c>
      <c r="C6" s="45">
        <v>61</v>
      </c>
      <c r="D6" s="46">
        <f>C6/$Q6*100</f>
        <v>35.05747126436782</v>
      </c>
      <c r="E6" s="45">
        <v>29</v>
      </c>
      <c r="F6" s="46">
        <f>E6/$Q6*100</f>
        <v>16.666666666666664</v>
      </c>
      <c r="G6" s="45">
        <v>13</v>
      </c>
      <c r="H6" s="46">
        <f>G6/$Q6*100</f>
        <v>7.4712643678160928</v>
      </c>
      <c r="I6" s="45">
        <v>47</v>
      </c>
      <c r="J6" s="46">
        <f>I6/$Q6*100</f>
        <v>27.011494252873565</v>
      </c>
      <c r="K6" s="45">
        <v>14</v>
      </c>
      <c r="L6" s="46">
        <f>K6/$Q6*100</f>
        <v>8.0459770114942533</v>
      </c>
      <c r="M6" s="45">
        <v>6</v>
      </c>
      <c r="N6" s="46">
        <f>M6/$Q6*100</f>
        <v>3.4482758620689653</v>
      </c>
      <c r="O6" s="45">
        <v>4</v>
      </c>
      <c r="P6" s="46">
        <f>O6/$Q6*100</f>
        <v>2.2988505747126435</v>
      </c>
      <c r="Q6" s="47">
        <v>174</v>
      </c>
    </row>
    <row r="7" spans="1:27" ht="30" customHeight="1">
      <c r="A7" s="38" t="s">
        <v>73</v>
      </c>
      <c r="B7" s="45">
        <v>196</v>
      </c>
      <c r="C7" s="45">
        <v>120</v>
      </c>
      <c r="D7" s="46">
        <f t="shared" ref="D7:D12" si="0">C7/$Q7*100</f>
        <v>59.11330049261084</v>
      </c>
      <c r="E7" s="45">
        <v>28</v>
      </c>
      <c r="F7" s="46">
        <f t="shared" ref="F7:F12" si="1">E7/$Q7*100</f>
        <v>13.793103448275861</v>
      </c>
      <c r="G7" s="45">
        <v>32</v>
      </c>
      <c r="H7" s="46">
        <f t="shared" ref="H7:H12" si="2">G7/$Q7*100</f>
        <v>15.763546798029557</v>
      </c>
      <c r="I7" s="45">
        <v>18</v>
      </c>
      <c r="J7" s="46">
        <f t="shared" ref="J7:J12" si="3">I7/$Q7*100</f>
        <v>8.8669950738916263</v>
      </c>
      <c r="K7" s="45">
        <v>5</v>
      </c>
      <c r="L7" s="46">
        <f t="shared" ref="L7:L12" si="4">K7/$Q7*100</f>
        <v>2.4630541871921183</v>
      </c>
      <c r="M7" s="45">
        <v>0</v>
      </c>
      <c r="N7" s="46">
        <f t="shared" ref="N7:N12" si="5">M7/$Q7*100</f>
        <v>0</v>
      </c>
      <c r="O7" s="45">
        <v>0</v>
      </c>
      <c r="P7" s="46">
        <f t="shared" ref="P7:P12" si="6">O7/$Q7*100</f>
        <v>0</v>
      </c>
      <c r="Q7" s="47">
        <v>203</v>
      </c>
    </row>
    <row r="8" spans="1:27" ht="30" customHeight="1">
      <c r="A8" s="38" t="s">
        <v>79</v>
      </c>
      <c r="B8" s="45">
        <v>10952</v>
      </c>
      <c r="C8" s="45">
        <v>9082</v>
      </c>
      <c r="D8" s="46">
        <f t="shared" si="0"/>
        <v>70.294117647058812</v>
      </c>
      <c r="E8" s="45">
        <v>1262</v>
      </c>
      <c r="F8" s="46">
        <f t="shared" si="1"/>
        <v>9.7678018575851393</v>
      </c>
      <c r="G8" s="45">
        <v>200</v>
      </c>
      <c r="H8" s="46">
        <f t="shared" si="2"/>
        <v>1.5479876160990713</v>
      </c>
      <c r="I8" s="45">
        <v>1807</v>
      </c>
      <c r="J8" s="46">
        <f t="shared" si="3"/>
        <v>13.986068111455108</v>
      </c>
      <c r="K8" s="45">
        <v>340</v>
      </c>
      <c r="L8" s="46">
        <f t="shared" si="4"/>
        <v>2.6315789473684208</v>
      </c>
      <c r="M8" s="45">
        <v>197</v>
      </c>
      <c r="N8" s="46">
        <f t="shared" si="5"/>
        <v>1.5247678018575852</v>
      </c>
      <c r="O8" s="45">
        <v>32</v>
      </c>
      <c r="P8" s="46">
        <f t="shared" si="6"/>
        <v>0.24767801857585142</v>
      </c>
      <c r="Q8" s="47">
        <v>12920</v>
      </c>
    </row>
    <row r="9" spans="1:27" ht="30" customHeight="1">
      <c r="A9" s="38" t="s">
        <v>76</v>
      </c>
      <c r="B9" s="45">
        <v>381</v>
      </c>
      <c r="C9" s="45">
        <v>319</v>
      </c>
      <c r="D9" s="46">
        <f t="shared" si="0"/>
        <v>33.685322069693768</v>
      </c>
      <c r="E9" s="45">
        <v>43</v>
      </c>
      <c r="F9" s="46">
        <f t="shared" si="1"/>
        <v>4.5406546990496306</v>
      </c>
      <c r="G9" s="45">
        <v>37</v>
      </c>
      <c r="H9" s="46">
        <f t="shared" si="2"/>
        <v>3.907074973600845</v>
      </c>
      <c r="I9" s="45">
        <v>439</v>
      </c>
      <c r="J9" s="46">
        <f t="shared" si="3"/>
        <v>46.356916578669484</v>
      </c>
      <c r="K9" s="45">
        <v>84</v>
      </c>
      <c r="L9" s="46">
        <f t="shared" si="4"/>
        <v>8.8701161562829984</v>
      </c>
      <c r="M9" s="45">
        <v>15</v>
      </c>
      <c r="N9" s="46">
        <f t="shared" si="5"/>
        <v>1.583949313621964</v>
      </c>
      <c r="O9" s="45">
        <v>10</v>
      </c>
      <c r="P9" s="46">
        <f t="shared" si="6"/>
        <v>1.0559662090813093</v>
      </c>
      <c r="Q9" s="47">
        <v>947</v>
      </c>
    </row>
    <row r="10" spans="1:27" ht="30" customHeight="1">
      <c r="A10" s="42" t="s">
        <v>77</v>
      </c>
      <c r="B10" s="45">
        <v>295</v>
      </c>
      <c r="C10" s="45">
        <v>151</v>
      </c>
      <c r="D10" s="46">
        <f t="shared" si="0"/>
        <v>39.322916666666671</v>
      </c>
      <c r="E10" s="45">
        <v>58</v>
      </c>
      <c r="F10" s="46">
        <f t="shared" si="1"/>
        <v>15.104166666666666</v>
      </c>
      <c r="G10" s="45">
        <v>14</v>
      </c>
      <c r="H10" s="46">
        <f t="shared" si="2"/>
        <v>3.6458333333333335</v>
      </c>
      <c r="I10" s="45">
        <v>140</v>
      </c>
      <c r="J10" s="46">
        <f t="shared" si="3"/>
        <v>36.458333333333329</v>
      </c>
      <c r="K10" s="45">
        <v>17</v>
      </c>
      <c r="L10" s="46">
        <f t="shared" si="4"/>
        <v>4.4270833333333339</v>
      </c>
      <c r="M10" s="45">
        <v>2</v>
      </c>
      <c r="N10" s="46">
        <f t="shared" si="5"/>
        <v>0.52083333333333326</v>
      </c>
      <c r="O10" s="45">
        <v>2</v>
      </c>
      <c r="P10" s="46">
        <f t="shared" si="6"/>
        <v>0.52083333333333326</v>
      </c>
      <c r="Q10" s="47">
        <v>384</v>
      </c>
    </row>
    <row r="11" spans="1:27" ht="30" customHeight="1">
      <c r="A11" s="42" t="s">
        <v>74</v>
      </c>
      <c r="B11" s="45">
        <v>210</v>
      </c>
      <c r="C11" s="45">
        <v>212</v>
      </c>
      <c r="D11" s="46">
        <f t="shared" si="0"/>
        <v>60.056657223796037</v>
      </c>
      <c r="E11" s="45">
        <v>28</v>
      </c>
      <c r="F11" s="46">
        <f t="shared" si="1"/>
        <v>7.9320113314447589</v>
      </c>
      <c r="G11" s="45">
        <v>10</v>
      </c>
      <c r="H11" s="46">
        <f t="shared" si="2"/>
        <v>2.8328611898017</v>
      </c>
      <c r="I11" s="45">
        <v>48</v>
      </c>
      <c r="J11" s="46">
        <f t="shared" si="3"/>
        <v>13.597733711048161</v>
      </c>
      <c r="K11" s="45">
        <v>47</v>
      </c>
      <c r="L11" s="46">
        <f t="shared" si="4"/>
        <v>13.314447592067987</v>
      </c>
      <c r="M11" s="45">
        <v>5</v>
      </c>
      <c r="N11" s="46">
        <f t="shared" si="5"/>
        <v>1.41643059490085</v>
      </c>
      <c r="O11" s="45">
        <v>3</v>
      </c>
      <c r="P11" s="46">
        <f t="shared" si="6"/>
        <v>0.84985835694051004</v>
      </c>
      <c r="Q11" s="47">
        <v>353</v>
      </c>
    </row>
    <row r="12" spans="1:27" ht="30" customHeight="1">
      <c r="A12" s="38" t="s">
        <v>75</v>
      </c>
      <c r="B12" s="45">
        <v>70</v>
      </c>
      <c r="C12" s="45">
        <v>63</v>
      </c>
      <c r="D12" s="46">
        <f t="shared" si="0"/>
        <v>86.301369863013704</v>
      </c>
      <c r="E12" s="45">
        <v>2</v>
      </c>
      <c r="F12" s="46">
        <f t="shared" si="1"/>
        <v>2.7397260273972601</v>
      </c>
      <c r="G12" s="45">
        <v>0</v>
      </c>
      <c r="H12" s="46">
        <f t="shared" si="2"/>
        <v>0</v>
      </c>
      <c r="I12" s="45">
        <v>3</v>
      </c>
      <c r="J12" s="46">
        <f t="shared" si="3"/>
        <v>4.10958904109589</v>
      </c>
      <c r="K12" s="45">
        <v>5</v>
      </c>
      <c r="L12" s="46">
        <f t="shared" si="4"/>
        <v>6.8493150684931505</v>
      </c>
      <c r="M12" s="45">
        <v>0</v>
      </c>
      <c r="N12" s="46">
        <f t="shared" si="5"/>
        <v>0</v>
      </c>
      <c r="O12" s="45">
        <v>0</v>
      </c>
      <c r="P12" s="46">
        <f t="shared" si="6"/>
        <v>0</v>
      </c>
      <c r="Q12" s="47">
        <v>73</v>
      </c>
    </row>
    <row r="13" spans="1:27" ht="16.5" customHeight="1">
      <c r="C13" s="16"/>
      <c r="K13" s="16"/>
      <c r="L13" s="16"/>
      <c r="M13" s="16"/>
      <c r="N13" s="16"/>
      <c r="O13" s="16"/>
    </row>
    <row r="14" spans="1:27" ht="16.5" customHeight="1">
      <c r="C14" s="16"/>
      <c r="D14" s="16"/>
      <c r="E14" s="16"/>
      <c r="F14" s="16"/>
      <c r="G14" s="16"/>
      <c r="H14" s="16"/>
      <c r="I14" s="16"/>
      <c r="J14" s="16"/>
      <c r="K14" s="22"/>
      <c r="L14" s="22"/>
      <c r="M14" s="22"/>
      <c r="N14" s="22"/>
      <c r="O14" s="16"/>
    </row>
    <row r="15" spans="1:27" ht="16.5" customHeight="1">
      <c r="A15" s="16"/>
      <c r="K15" s="22"/>
      <c r="L15" s="22"/>
      <c r="M15" s="22"/>
      <c r="N15" s="22"/>
    </row>
    <row r="16" spans="1:27" ht="16.5" customHeight="1">
      <c r="A16" s="16"/>
      <c r="B16" s="16"/>
      <c r="C16" s="16"/>
      <c r="D16" s="16"/>
      <c r="E16" s="16"/>
      <c r="F16" s="16"/>
      <c r="G16" s="16"/>
      <c r="H16" s="16"/>
      <c r="I16" s="16"/>
      <c r="J16" s="16"/>
      <c r="K16" s="22"/>
      <c r="L16" s="22"/>
      <c r="M16" s="22"/>
      <c r="N16" s="22"/>
      <c r="O16" s="16"/>
      <c r="Q16" s="16"/>
    </row>
    <row r="17" spans="1:14" ht="16.5" customHeight="1">
      <c r="A17" s="16"/>
      <c r="K17" s="22"/>
      <c r="L17" s="22"/>
      <c r="M17" s="22"/>
      <c r="N17" s="22"/>
    </row>
    <row r="18" spans="1:14" ht="16.5" customHeight="1">
      <c r="A18" s="16"/>
      <c r="K18" s="22"/>
      <c r="L18" s="22"/>
      <c r="M18" s="22"/>
      <c r="N18" s="22"/>
    </row>
    <row r="19" spans="1:14" ht="16.5" customHeight="1">
      <c r="A19" s="16"/>
      <c r="K19" s="22"/>
      <c r="L19" s="22"/>
      <c r="M19" s="22"/>
      <c r="N19" s="22"/>
    </row>
    <row r="20" spans="1:14" ht="16.5" customHeight="1">
      <c r="A20" s="16"/>
      <c r="K20" s="22"/>
      <c r="L20" s="22"/>
      <c r="M20" s="22"/>
      <c r="N20" s="22"/>
    </row>
    <row r="21" spans="1:14">
      <c r="A21" s="16"/>
      <c r="K21" s="22"/>
      <c r="L21" s="22"/>
      <c r="M21" s="22"/>
      <c r="N21" s="22"/>
    </row>
    <row r="22" spans="1:14">
      <c r="A22" s="16"/>
      <c r="K22" s="22"/>
      <c r="L22" s="22"/>
      <c r="M22" s="22"/>
      <c r="N22" s="22"/>
    </row>
    <row r="23" spans="1:14">
      <c r="K23" s="22"/>
      <c r="L23" s="22"/>
      <c r="M23" s="22"/>
      <c r="N23" s="22"/>
    </row>
    <row r="24" spans="1:14">
      <c r="K24" s="22"/>
      <c r="L24" s="22"/>
      <c r="M24" s="22"/>
      <c r="N24" s="22"/>
    </row>
    <row r="25" spans="1:14">
      <c r="K25" s="22"/>
      <c r="L25" s="22"/>
      <c r="M25" s="22"/>
      <c r="N25" s="22"/>
    </row>
    <row r="26" spans="1:14">
      <c r="K26" s="22"/>
      <c r="L26" s="22"/>
      <c r="M26" s="22"/>
      <c r="N26" s="22"/>
    </row>
  </sheetData>
  <mergeCells count="12">
    <mergeCell ref="A2:A3"/>
    <mergeCell ref="A1:Q1"/>
    <mergeCell ref="B2:B4"/>
    <mergeCell ref="C2:P2"/>
    <mergeCell ref="Q2:Q4"/>
    <mergeCell ref="K3:L3"/>
    <mergeCell ref="C3:D3"/>
    <mergeCell ref="E3:F3"/>
    <mergeCell ref="G3:H3"/>
    <mergeCell ref="I3:J3"/>
    <mergeCell ref="O3:P3"/>
    <mergeCell ref="M3:N3"/>
  </mergeCells>
  <phoneticPr fontId="5" type="noConversion"/>
  <printOptions horizontalCentered="1"/>
  <pageMargins left="0.70866141732283461" right="0.70866141732283461" top="0.74803149606299213" bottom="0.74803149606299213" header="0.31496062992125984" footer="0.31496062992125984"/>
  <pageSetup paperSize="9" scale="79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List8">
    <tabColor theme="6" tint="0.39997558519241921"/>
    <pageSetUpPr fitToPage="1"/>
  </sheetPr>
  <dimension ref="A1:Q26"/>
  <sheetViews>
    <sheetView showGridLines="0" zoomScale="70" zoomScaleNormal="70" zoomScaleSheetLayoutView="100" workbookViewId="0">
      <selection sqref="A1:Q1"/>
    </sheetView>
  </sheetViews>
  <sheetFormatPr defaultRowHeight="13.2"/>
  <cols>
    <col min="1" max="1" width="30.6640625" customWidth="1"/>
    <col min="2" max="17" width="8.6640625" customWidth="1"/>
    <col min="18" max="18" width="11.44140625" bestFit="1" customWidth="1"/>
  </cols>
  <sheetData>
    <row r="1" spans="1:17" ht="30" customHeight="1">
      <c r="A1" s="101" t="s">
        <v>176</v>
      </c>
      <c r="B1" s="101"/>
      <c r="C1" s="101"/>
      <c r="D1" s="101"/>
      <c r="E1" s="101"/>
      <c r="F1" s="101"/>
      <c r="G1" s="101"/>
      <c r="H1" s="101"/>
      <c r="I1" s="101"/>
      <c r="J1" s="101"/>
      <c r="K1" s="101"/>
      <c r="L1" s="101"/>
      <c r="M1" s="101"/>
      <c r="N1" s="101"/>
      <c r="O1" s="101"/>
      <c r="P1" s="101"/>
      <c r="Q1" s="101"/>
    </row>
    <row r="2" spans="1:17" ht="16.5" customHeight="1">
      <c r="A2" s="92" t="s">
        <v>38</v>
      </c>
      <c r="B2" s="92" t="s">
        <v>31</v>
      </c>
      <c r="C2" s="92" t="s">
        <v>32</v>
      </c>
      <c r="D2" s="92"/>
      <c r="E2" s="92"/>
      <c r="F2" s="92"/>
      <c r="G2" s="92"/>
      <c r="H2" s="92"/>
      <c r="I2" s="92"/>
      <c r="J2" s="92"/>
      <c r="K2" s="92"/>
      <c r="L2" s="92"/>
      <c r="M2" s="92"/>
      <c r="N2" s="92"/>
      <c r="O2" s="92"/>
      <c r="P2" s="92"/>
      <c r="Q2" s="92" t="s">
        <v>33</v>
      </c>
    </row>
    <row r="3" spans="1:17" ht="27" customHeight="1">
      <c r="A3" s="92"/>
      <c r="B3" s="92"/>
      <c r="C3" s="92" t="s">
        <v>27</v>
      </c>
      <c r="D3" s="92"/>
      <c r="E3" s="92" t="s">
        <v>29</v>
      </c>
      <c r="F3" s="92"/>
      <c r="G3" s="92" t="s">
        <v>28</v>
      </c>
      <c r="H3" s="92"/>
      <c r="I3" s="92" t="s">
        <v>34</v>
      </c>
      <c r="J3" s="92"/>
      <c r="K3" s="92" t="s">
        <v>152</v>
      </c>
      <c r="L3" s="92"/>
      <c r="M3" s="92" t="s">
        <v>179</v>
      </c>
      <c r="N3" s="92"/>
      <c r="O3" s="92" t="s">
        <v>35</v>
      </c>
      <c r="P3" s="92"/>
      <c r="Q3" s="92"/>
    </row>
    <row r="4" spans="1:17" ht="27" customHeight="1">
      <c r="A4" s="48" t="s">
        <v>156</v>
      </c>
      <c r="B4" s="92"/>
      <c r="C4" s="44" t="s">
        <v>36</v>
      </c>
      <c r="D4" s="44" t="s">
        <v>30</v>
      </c>
      <c r="E4" s="44" t="s">
        <v>36</v>
      </c>
      <c r="F4" s="44" t="s">
        <v>30</v>
      </c>
      <c r="G4" s="44" t="s">
        <v>36</v>
      </c>
      <c r="H4" s="44" t="s">
        <v>30</v>
      </c>
      <c r="I4" s="44" t="s">
        <v>36</v>
      </c>
      <c r="J4" s="44" t="s">
        <v>30</v>
      </c>
      <c r="K4" s="44" t="s">
        <v>36</v>
      </c>
      <c r="L4" s="44" t="s">
        <v>30</v>
      </c>
      <c r="M4" s="44" t="s">
        <v>36</v>
      </c>
      <c r="N4" s="44" t="s">
        <v>30</v>
      </c>
      <c r="O4" s="44" t="s">
        <v>36</v>
      </c>
      <c r="P4" s="44" t="s">
        <v>30</v>
      </c>
      <c r="Q4" s="92"/>
    </row>
    <row r="5" spans="1:17" ht="30" customHeight="1">
      <c r="A5" s="38" t="s">
        <v>71</v>
      </c>
      <c r="B5" s="45">
        <v>533</v>
      </c>
      <c r="C5" s="45">
        <v>380</v>
      </c>
      <c r="D5" s="46">
        <f>C5/$Q5*100</f>
        <v>63.865546218487388</v>
      </c>
      <c r="E5" s="45">
        <v>21</v>
      </c>
      <c r="F5" s="46">
        <f>E5/$Q5*100</f>
        <v>3.5294117647058822</v>
      </c>
      <c r="G5" s="45">
        <v>38</v>
      </c>
      <c r="H5" s="46">
        <f>G5/$Q5*100</f>
        <v>6.386554621848739</v>
      </c>
      <c r="I5" s="45">
        <v>34</v>
      </c>
      <c r="J5" s="46">
        <f>I5/$Q5*100</f>
        <v>5.7142857142857144</v>
      </c>
      <c r="K5" s="45">
        <v>22</v>
      </c>
      <c r="L5" s="46">
        <f>K5/$Q5*100</f>
        <v>3.6974789915966388</v>
      </c>
      <c r="M5" s="45">
        <v>61</v>
      </c>
      <c r="N5" s="46">
        <f>M5/$Q5*100</f>
        <v>10.252100840336134</v>
      </c>
      <c r="O5" s="45">
        <v>39</v>
      </c>
      <c r="P5" s="46">
        <f>O5/$Q5*100</f>
        <v>6.5546218487394965</v>
      </c>
      <c r="Q5" s="45">
        <v>595</v>
      </c>
    </row>
    <row r="6" spans="1:17" ht="30" customHeight="1">
      <c r="A6" s="38" t="s">
        <v>72</v>
      </c>
      <c r="B6" s="45">
        <v>47</v>
      </c>
      <c r="C6" s="45">
        <v>19</v>
      </c>
      <c r="D6" s="46">
        <f>C6/$Q6*100</f>
        <v>37.254901960784316</v>
      </c>
      <c r="E6" s="45">
        <v>2</v>
      </c>
      <c r="F6" s="46">
        <f>E6/$Q6*100</f>
        <v>3.9215686274509802</v>
      </c>
      <c r="G6" s="45">
        <v>8</v>
      </c>
      <c r="H6" s="46">
        <f>G6/$Q6*100</f>
        <v>15.686274509803921</v>
      </c>
      <c r="I6" s="45">
        <v>9</v>
      </c>
      <c r="J6" s="46">
        <f>I6/$Q6*100</f>
        <v>17.647058823529413</v>
      </c>
      <c r="K6" s="45">
        <v>6</v>
      </c>
      <c r="L6" s="46">
        <f>K6/$Q6*100</f>
        <v>11.76470588235294</v>
      </c>
      <c r="M6" s="45">
        <v>6</v>
      </c>
      <c r="N6" s="46">
        <f>M6/$Q6*100</f>
        <v>11.76470588235294</v>
      </c>
      <c r="O6" s="45">
        <v>1</v>
      </c>
      <c r="P6" s="46">
        <f>O6/$Q6*100</f>
        <v>1.9607843137254901</v>
      </c>
      <c r="Q6" s="45">
        <v>51</v>
      </c>
    </row>
    <row r="7" spans="1:17" ht="30" customHeight="1">
      <c r="A7" s="38" t="s">
        <v>73</v>
      </c>
      <c r="B7" s="45">
        <v>262</v>
      </c>
      <c r="C7" s="45">
        <v>129</v>
      </c>
      <c r="D7" s="46">
        <f t="shared" ref="D7" si="0">C7/$Q7*100</f>
        <v>46.570397111913358</v>
      </c>
      <c r="E7" s="45">
        <v>28</v>
      </c>
      <c r="F7" s="46">
        <f t="shared" ref="F7" si="1">E7/$Q7*100</f>
        <v>10.108303249097473</v>
      </c>
      <c r="G7" s="45">
        <v>107</v>
      </c>
      <c r="H7" s="46">
        <f t="shared" ref="H7" si="2">G7/$Q7*100</f>
        <v>38.628158844765345</v>
      </c>
      <c r="I7" s="45">
        <v>7</v>
      </c>
      <c r="J7" s="46">
        <f t="shared" ref="J7" si="3">I7/$Q7*100</f>
        <v>2.5270758122743682</v>
      </c>
      <c r="K7" s="45">
        <v>6</v>
      </c>
      <c r="L7" s="46">
        <f t="shared" ref="L7" si="4">K7/$Q7*100</f>
        <v>2.1660649819494582</v>
      </c>
      <c r="M7" s="45">
        <v>0</v>
      </c>
      <c r="N7" s="46">
        <f t="shared" ref="N7" si="5">M7/$Q7*100</f>
        <v>0</v>
      </c>
      <c r="O7" s="45">
        <v>0</v>
      </c>
      <c r="P7" s="46">
        <f t="shared" ref="P7" si="6">O7/$Q7*100</f>
        <v>0</v>
      </c>
      <c r="Q7" s="45">
        <v>277</v>
      </c>
    </row>
    <row r="8" spans="1:17" ht="30" customHeight="1">
      <c r="A8" s="38" t="s">
        <v>79</v>
      </c>
      <c r="B8" s="45">
        <v>4063</v>
      </c>
      <c r="C8" s="45">
        <v>3071</v>
      </c>
      <c r="D8" s="46">
        <f>C8/$Q8*100</f>
        <v>65.647712697734079</v>
      </c>
      <c r="E8" s="45">
        <v>700</v>
      </c>
      <c r="F8" s="46">
        <f>E8/$Q8*100</f>
        <v>14.96365968362548</v>
      </c>
      <c r="G8" s="45">
        <v>138</v>
      </c>
      <c r="H8" s="46">
        <f>G8/$Q8*100</f>
        <v>2.9499786233433092</v>
      </c>
      <c r="I8" s="45">
        <v>467</v>
      </c>
      <c r="J8" s="46">
        <f>I8/$Q8*100</f>
        <v>9.9828986746472843</v>
      </c>
      <c r="K8" s="45">
        <v>191</v>
      </c>
      <c r="L8" s="46">
        <f>K8/$Q8*100</f>
        <v>4.0829414279606668</v>
      </c>
      <c r="M8" s="45">
        <v>100</v>
      </c>
      <c r="N8" s="46">
        <f>M8/$Q8*100</f>
        <v>2.1376656690893543</v>
      </c>
      <c r="O8" s="45">
        <v>11</v>
      </c>
      <c r="P8" s="46">
        <f>O8/$Q8*100</f>
        <v>0.235143223599829</v>
      </c>
      <c r="Q8" s="45">
        <v>4678</v>
      </c>
    </row>
    <row r="9" spans="1:17" ht="30" customHeight="1">
      <c r="A9" s="38" t="s">
        <v>76</v>
      </c>
      <c r="B9" s="45">
        <v>274</v>
      </c>
      <c r="C9" s="45">
        <v>270</v>
      </c>
      <c r="D9" s="46">
        <f>C9/$Q9*100</f>
        <v>48.300536672629697</v>
      </c>
      <c r="E9" s="45">
        <v>54</v>
      </c>
      <c r="F9" s="46">
        <f>E9/$Q9*100</f>
        <v>9.6601073345259394</v>
      </c>
      <c r="G9" s="45">
        <v>34</v>
      </c>
      <c r="H9" s="46">
        <f>G9/$Q9*100</f>
        <v>6.0822898032200357</v>
      </c>
      <c r="I9" s="45">
        <v>105</v>
      </c>
      <c r="J9" s="46">
        <f>I9/$Q9*100</f>
        <v>18.783542039355993</v>
      </c>
      <c r="K9" s="45">
        <v>94</v>
      </c>
      <c r="L9" s="46">
        <f>K9/$Q9*100</f>
        <v>16.815742397137747</v>
      </c>
      <c r="M9" s="45">
        <v>2</v>
      </c>
      <c r="N9" s="46">
        <f>M9/$Q9*100</f>
        <v>0.35778175313059035</v>
      </c>
      <c r="O9" s="45">
        <v>0</v>
      </c>
      <c r="P9" s="46">
        <f>O9/$Q9*100</f>
        <v>0</v>
      </c>
      <c r="Q9" s="45">
        <v>559</v>
      </c>
    </row>
    <row r="10" spans="1:17" ht="30" customHeight="1">
      <c r="A10" s="42" t="s">
        <v>77</v>
      </c>
      <c r="B10" s="45">
        <v>101</v>
      </c>
      <c r="C10" s="45">
        <v>53</v>
      </c>
      <c r="D10" s="46">
        <f>C10/$Q10*100</f>
        <v>44.915254237288138</v>
      </c>
      <c r="E10" s="45">
        <v>19</v>
      </c>
      <c r="F10" s="46">
        <f>E10/$Q10*100</f>
        <v>16.101694915254235</v>
      </c>
      <c r="G10" s="45">
        <v>10</v>
      </c>
      <c r="H10" s="46">
        <f>G10/$Q10*100</f>
        <v>8.4745762711864394</v>
      </c>
      <c r="I10" s="45">
        <v>23</v>
      </c>
      <c r="J10" s="46">
        <f>I10/$Q10*100</f>
        <v>19.491525423728813</v>
      </c>
      <c r="K10" s="45">
        <v>11</v>
      </c>
      <c r="L10" s="46">
        <f>K10/$Q10*100</f>
        <v>9.3220338983050848</v>
      </c>
      <c r="M10" s="45">
        <v>1</v>
      </c>
      <c r="N10" s="46">
        <f>M10/$Q10*100</f>
        <v>0.84745762711864403</v>
      </c>
      <c r="O10" s="45">
        <v>1</v>
      </c>
      <c r="P10" s="46">
        <f>O10/$Q10*100</f>
        <v>0.84745762711864403</v>
      </c>
      <c r="Q10" s="45">
        <v>118</v>
      </c>
    </row>
    <row r="11" spans="1:17" ht="30" customHeight="1">
      <c r="A11" s="42" t="s">
        <v>74</v>
      </c>
      <c r="B11" s="45">
        <v>134</v>
      </c>
      <c r="C11" s="45">
        <v>138</v>
      </c>
      <c r="D11" s="46">
        <f>C11/$Q11*100</f>
        <v>77.966101694915253</v>
      </c>
      <c r="E11" s="45">
        <v>10</v>
      </c>
      <c r="F11" s="46">
        <f>E11/$Q11*100</f>
        <v>5.6497175141242941</v>
      </c>
      <c r="G11" s="45">
        <v>6</v>
      </c>
      <c r="H11" s="46">
        <f>G11/$Q11*100</f>
        <v>3.3898305084745761</v>
      </c>
      <c r="I11" s="45">
        <v>9</v>
      </c>
      <c r="J11" s="46">
        <f>I11/$Q11*100</f>
        <v>5.0847457627118651</v>
      </c>
      <c r="K11" s="45">
        <v>8</v>
      </c>
      <c r="L11" s="46">
        <f>K11/$Q11*100</f>
        <v>4.5197740112994351</v>
      </c>
      <c r="M11" s="45">
        <v>4</v>
      </c>
      <c r="N11" s="46">
        <f>M11/$Q11*100</f>
        <v>2.2598870056497176</v>
      </c>
      <c r="O11" s="45">
        <v>2</v>
      </c>
      <c r="P11" s="46">
        <f>O11/$Q11*100</f>
        <v>1.1299435028248588</v>
      </c>
      <c r="Q11" s="45">
        <v>177</v>
      </c>
    </row>
    <row r="12" spans="1:17" ht="30" customHeight="1">
      <c r="A12" s="38" t="s">
        <v>75</v>
      </c>
      <c r="B12" s="45">
        <v>0</v>
      </c>
      <c r="C12" s="45">
        <v>0</v>
      </c>
      <c r="D12" s="46">
        <v>0</v>
      </c>
      <c r="E12" s="45">
        <v>0</v>
      </c>
      <c r="F12" s="46">
        <v>0</v>
      </c>
      <c r="G12" s="45">
        <v>0</v>
      </c>
      <c r="H12" s="46">
        <v>0</v>
      </c>
      <c r="I12" s="45">
        <v>0</v>
      </c>
      <c r="J12" s="46">
        <v>0</v>
      </c>
      <c r="K12" s="45">
        <v>0</v>
      </c>
      <c r="L12" s="46">
        <v>0</v>
      </c>
      <c r="M12" s="45">
        <v>0</v>
      </c>
      <c r="N12" s="46">
        <v>0</v>
      </c>
      <c r="O12" s="45">
        <v>0</v>
      </c>
      <c r="P12" s="46">
        <v>0</v>
      </c>
      <c r="Q12" s="45">
        <v>0</v>
      </c>
    </row>
    <row r="13" spans="1:17" ht="16.5" customHeight="1">
      <c r="K13" s="16"/>
      <c r="O13" s="16"/>
    </row>
    <row r="14" spans="1:17" ht="16.5" customHeight="1">
      <c r="B14" s="20"/>
      <c r="C14" s="16"/>
      <c r="D14" s="16"/>
      <c r="E14" s="16"/>
      <c r="F14" s="16"/>
      <c r="G14" s="16"/>
      <c r="H14" s="16"/>
      <c r="I14" s="16"/>
      <c r="J14" s="16"/>
      <c r="K14" s="22"/>
      <c r="O14" s="16"/>
      <c r="Q14" s="16"/>
    </row>
    <row r="15" spans="1:17" ht="16.5" customHeight="1">
      <c r="K15" s="22"/>
      <c r="L15" s="22"/>
      <c r="M15" s="22"/>
      <c r="N15" s="22"/>
    </row>
    <row r="16" spans="1:17" ht="16.5" customHeight="1"/>
    <row r="17" spans="11:14" ht="16.5" customHeight="1"/>
    <row r="18" spans="11:14" ht="16.5" customHeight="1"/>
    <row r="19" spans="11:14" ht="16.5" customHeight="1"/>
    <row r="20" spans="11:14">
      <c r="K20" s="22"/>
      <c r="L20" s="22"/>
      <c r="M20" s="22"/>
      <c r="N20" s="22"/>
    </row>
    <row r="21" spans="11:14">
      <c r="K21" s="22"/>
      <c r="L21" s="22"/>
      <c r="M21" s="22"/>
      <c r="N21" s="22"/>
    </row>
    <row r="22" spans="11:14">
      <c r="K22" s="22"/>
      <c r="L22" s="22"/>
      <c r="M22" s="22"/>
      <c r="N22" s="22"/>
    </row>
    <row r="23" spans="11:14">
      <c r="K23" s="22"/>
      <c r="L23" s="22"/>
      <c r="M23" s="22"/>
      <c r="N23" s="22"/>
    </row>
    <row r="24" spans="11:14">
      <c r="K24" s="22"/>
      <c r="L24" s="22"/>
      <c r="M24" s="22"/>
      <c r="N24" s="22"/>
    </row>
    <row r="25" spans="11:14">
      <c r="K25" s="22"/>
      <c r="L25" s="22"/>
      <c r="M25" s="22"/>
      <c r="N25" s="22"/>
    </row>
    <row r="26" spans="11:14">
      <c r="K26" s="22"/>
      <c r="L26" s="22"/>
      <c r="M26" s="22"/>
      <c r="N26" s="22"/>
    </row>
  </sheetData>
  <mergeCells count="12">
    <mergeCell ref="A2:A3"/>
    <mergeCell ref="A1:Q1"/>
    <mergeCell ref="B2:B4"/>
    <mergeCell ref="C2:P2"/>
    <mergeCell ref="Q2:Q4"/>
    <mergeCell ref="K3:L3"/>
    <mergeCell ref="C3:D3"/>
    <mergeCell ref="E3:F3"/>
    <mergeCell ref="G3:H3"/>
    <mergeCell ref="I3:J3"/>
    <mergeCell ref="O3:P3"/>
    <mergeCell ref="M3:N3"/>
  </mergeCells>
  <phoneticPr fontId="5" type="noConversion"/>
  <printOptions horizontalCentered="1"/>
  <pageMargins left="0.70866141732283461" right="0.70866141732283461" top="0.74803149606299213" bottom="0.74803149606299213" header="0.31496062992125984" footer="0.31496062992125984"/>
  <pageSetup paperSize="9" scale="79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List9">
    <tabColor theme="6" tint="0.39997558519241921"/>
    <pageSetUpPr fitToPage="1"/>
  </sheetPr>
  <dimension ref="A1:V26"/>
  <sheetViews>
    <sheetView showGridLines="0" zoomScale="70" zoomScaleNormal="70" zoomScaleSheetLayoutView="100" workbookViewId="0">
      <selection sqref="A1:Q1"/>
    </sheetView>
  </sheetViews>
  <sheetFormatPr defaultRowHeight="13.2"/>
  <cols>
    <col min="1" max="1" width="30.6640625" customWidth="1"/>
    <col min="2" max="17" width="8.6640625" customWidth="1"/>
  </cols>
  <sheetData>
    <row r="1" spans="1:22" ht="30" customHeight="1">
      <c r="A1" s="101" t="s">
        <v>176</v>
      </c>
      <c r="B1" s="101"/>
      <c r="C1" s="101"/>
      <c r="D1" s="101"/>
      <c r="E1" s="101"/>
      <c r="F1" s="101"/>
      <c r="G1" s="101"/>
      <c r="H1" s="101"/>
      <c r="I1" s="101"/>
      <c r="J1" s="101"/>
      <c r="K1" s="101"/>
      <c r="L1" s="101"/>
      <c r="M1" s="101"/>
      <c r="N1" s="101"/>
      <c r="O1" s="101"/>
      <c r="P1" s="101"/>
      <c r="Q1" s="101"/>
    </row>
    <row r="2" spans="1:22" ht="16.5" customHeight="1">
      <c r="A2" s="92" t="s">
        <v>39</v>
      </c>
      <c r="B2" s="92" t="s">
        <v>31</v>
      </c>
      <c r="C2" s="92" t="s">
        <v>32</v>
      </c>
      <c r="D2" s="92"/>
      <c r="E2" s="92"/>
      <c r="F2" s="92"/>
      <c r="G2" s="92"/>
      <c r="H2" s="92"/>
      <c r="I2" s="92"/>
      <c r="J2" s="92"/>
      <c r="K2" s="92"/>
      <c r="L2" s="92"/>
      <c r="M2" s="92"/>
      <c r="N2" s="92"/>
      <c r="O2" s="92"/>
      <c r="P2" s="92"/>
      <c r="Q2" s="92" t="s">
        <v>33</v>
      </c>
    </row>
    <row r="3" spans="1:22" ht="27" customHeight="1">
      <c r="A3" s="92"/>
      <c r="B3" s="92"/>
      <c r="C3" s="92" t="s">
        <v>27</v>
      </c>
      <c r="D3" s="92"/>
      <c r="E3" s="92" t="s">
        <v>29</v>
      </c>
      <c r="F3" s="92"/>
      <c r="G3" s="92" t="s">
        <v>28</v>
      </c>
      <c r="H3" s="92"/>
      <c r="I3" s="92" t="s">
        <v>34</v>
      </c>
      <c r="J3" s="92"/>
      <c r="K3" s="92" t="s">
        <v>152</v>
      </c>
      <c r="L3" s="92"/>
      <c r="M3" s="92" t="s">
        <v>179</v>
      </c>
      <c r="N3" s="92"/>
      <c r="O3" s="92" t="s">
        <v>35</v>
      </c>
      <c r="P3" s="92"/>
      <c r="Q3" s="92"/>
    </row>
    <row r="4" spans="1:22" ht="27" customHeight="1">
      <c r="A4" s="48" t="s">
        <v>156</v>
      </c>
      <c r="B4" s="92"/>
      <c r="C4" s="44" t="s">
        <v>36</v>
      </c>
      <c r="D4" s="44" t="s">
        <v>30</v>
      </c>
      <c r="E4" s="44" t="s">
        <v>36</v>
      </c>
      <c r="F4" s="44" t="s">
        <v>30</v>
      </c>
      <c r="G4" s="44" t="s">
        <v>36</v>
      </c>
      <c r="H4" s="44" t="s">
        <v>30</v>
      </c>
      <c r="I4" s="44" t="s">
        <v>36</v>
      </c>
      <c r="J4" s="44" t="s">
        <v>30</v>
      </c>
      <c r="K4" s="44" t="s">
        <v>36</v>
      </c>
      <c r="L4" s="44" t="s">
        <v>30</v>
      </c>
      <c r="M4" s="44" t="s">
        <v>36</v>
      </c>
      <c r="N4" s="44" t="s">
        <v>30</v>
      </c>
      <c r="O4" s="44" t="s">
        <v>36</v>
      </c>
      <c r="P4" s="44" t="s">
        <v>30</v>
      </c>
      <c r="Q4" s="92"/>
    </row>
    <row r="5" spans="1:22" ht="30" customHeight="1">
      <c r="A5" s="38" t="s">
        <v>71</v>
      </c>
      <c r="B5" s="45">
        <v>313</v>
      </c>
      <c r="C5" s="45">
        <v>202</v>
      </c>
      <c r="D5" s="46">
        <f>C5/$Q5*100</f>
        <v>54.3010752688172</v>
      </c>
      <c r="E5" s="45">
        <v>47</v>
      </c>
      <c r="F5" s="46">
        <f>E5/$Q5*100</f>
        <v>12.634408602150538</v>
      </c>
      <c r="G5" s="45">
        <v>35</v>
      </c>
      <c r="H5" s="46">
        <f>G5/$Q5*100</f>
        <v>9.408602150537634</v>
      </c>
      <c r="I5" s="45">
        <v>42</v>
      </c>
      <c r="J5" s="46">
        <f>I5/$Q5*100</f>
        <v>11.29032258064516</v>
      </c>
      <c r="K5" s="45">
        <v>27</v>
      </c>
      <c r="L5" s="46">
        <f>K5/$Q5*100</f>
        <v>7.2580645161290329</v>
      </c>
      <c r="M5" s="45">
        <v>11</v>
      </c>
      <c r="N5" s="46">
        <f>M5/$Q5*100</f>
        <v>2.956989247311828</v>
      </c>
      <c r="O5" s="45">
        <v>8</v>
      </c>
      <c r="P5" s="46">
        <f>O5/$Q5*100</f>
        <v>2.1505376344086025</v>
      </c>
      <c r="Q5" s="45">
        <v>372</v>
      </c>
      <c r="V5" s="13"/>
    </row>
    <row r="6" spans="1:22" ht="30" customHeight="1">
      <c r="A6" s="38" t="s">
        <v>72</v>
      </c>
      <c r="B6" s="45">
        <v>53</v>
      </c>
      <c r="C6" s="45">
        <v>17</v>
      </c>
      <c r="D6" s="46">
        <f>C6/$Q6*100</f>
        <v>26.5625</v>
      </c>
      <c r="E6" s="45">
        <v>5</v>
      </c>
      <c r="F6" s="46">
        <f>E6/$Q6*100</f>
        <v>7.8125</v>
      </c>
      <c r="G6" s="45">
        <v>15</v>
      </c>
      <c r="H6" s="46">
        <f>G6/$Q6*100</f>
        <v>23.4375</v>
      </c>
      <c r="I6" s="45">
        <v>21</v>
      </c>
      <c r="J6" s="46">
        <f>I6/$Q6*100</f>
        <v>32.8125</v>
      </c>
      <c r="K6" s="45">
        <v>4</v>
      </c>
      <c r="L6" s="46">
        <f>K6/$Q6*100</f>
        <v>6.25</v>
      </c>
      <c r="M6" s="45">
        <v>1</v>
      </c>
      <c r="N6" s="46">
        <f>M6/$Q6*100</f>
        <v>1.5625</v>
      </c>
      <c r="O6" s="45">
        <v>1</v>
      </c>
      <c r="P6" s="46">
        <f>O6/$Q6*100</f>
        <v>1.5625</v>
      </c>
      <c r="Q6" s="45">
        <v>64</v>
      </c>
      <c r="V6" s="13"/>
    </row>
    <row r="7" spans="1:22" ht="30" customHeight="1">
      <c r="A7" s="38" t="s">
        <v>73</v>
      </c>
      <c r="B7" s="45">
        <v>278</v>
      </c>
      <c r="C7" s="45">
        <v>162</v>
      </c>
      <c r="D7" s="46">
        <f t="shared" ref="D7:D12" si="0">C7/$Q7*100</f>
        <v>55.670103092783506</v>
      </c>
      <c r="E7" s="45">
        <v>42</v>
      </c>
      <c r="F7" s="46">
        <f t="shared" ref="F7:F12" si="1">E7/$Q7*100</f>
        <v>14.432989690721648</v>
      </c>
      <c r="G7" s="45">
        <v>45</v>
      </c>
      <c r="H7" s="46">
        <f t="shared" ref="H7:H12" si="2">G7/$Q7*100</f>
        <v>15.463917525773196</v>
      </c>
      <c r="I7" s="45">
        <v>21</v>
      </c>
      <c r="J7" s="46">
        <f t="shared" ref="J7:J11" si="3">I7/$Q7*100</f>
        <v>7.216494845360824</v>
      </c>
      <c r="K7" s="45">
        <v>14</v>
      </c>
      <c r="L7" s="46">
        <f t="shared" ref="L7:L12" si="4">K7/$Q7*100</f>
        <v>4.8109965635738838</v>
      </c>
      <c r="M7" s="45">
        <v>4</v>
      </c>
      <c r="N7" s="46">
        <f t="shared" ref="N7:N11" si="5">M7/$Q7*100</f>
        <v>1.3745704467353952</v>
      </c>
      <c r="O7" s="45">
        <v>3</v>
      </c>
      <c r="P7" s="46">
        <f t="shared" ref="N7:P12" si="6">O7/$Q7*100</f>
        <v>1.0309278350515463</v>
      </c>
      <c r="Q7" s="45">
        <v>291</v>
      </c>
      <c r="V7" s="13"/>
    </row>
    <row r="8" spans="1:22" ht="30" customHeight="1">
      <c r="A8" s="38" t="s">
        <v>79</v>
      </c>
      <c r="B8" s="45">
        <v>2545</v>
      </c>
      <c r="C8" s="45">
        <v>1771</v>
      </c>
      <c r="D8" s="46">
        <f t="shared" si="0"/>
        <v>45.620814013395155</v>
      </c>
      <c r="E8" s="45">
        <v>990</v>
      </c>
      <c r="F8" s="46">
        <f t="shared" si="1"/>
        <v>25.502318392581142</v>
      </c>
      <c r="G8" s="45">
        <v>126</v>
      </c>
      <c r="H8" s="46">
        <f t="shared" si="2"/>
        <v>3.2457496136012365</v>
      </c>
      <c r="I8" s="45">
        <v>750</v>
      </c>
      <c r="J8" s="46">
        <f t="shared" si="3"/>
        <v>19.319938176197837</v>
      </c>
      <c r="K8" s="45">
        <v>128</v>
      </c>
      <c r="L8" s="46">
        <f t="shared" si="4"/>
        <v>3.2972694487377643</v>
      </c>
      <c r="M8" s="45">
        <v>61</v>
      </c>
      <c r="N8" s="46">
        <f t="shared" si="5"/>
        <v>1.5713549716640907</v>
      </c>
      <c r="O8" s="45">
        <v>56</v>
      </c>
      <c r="P8" s="46">
        <f t="shared" si="6"/>
        <v>1.4425553838227718</v>
      </c>
      <c r="Q8" s="45">
        <v>3882</v>
      </c>
      <c r="V8" s="13"/>
    </row>
    <row r="9" spans="1:22" ht="30" customHeight="1">
      <c r="A9" s="38" t="s">
        <v>76</v>
      </c>
      <c r="B9" s="45">
        <v>334</v>
      </c>
      <c r="C9" s="45">
        <v>400</v>
      </c>
      <c r="D9" s="46">
        <f t="shared" si="0"/>
        <v>32.948929159802304</v>
      </c>
      <c r="E9" s="45">
        <v>343</v>
      </c>
      <c r="F9" s="46">
        <f t="shared" si="1"/>
        <v>28.253706754530477</v>
      </c>
      <c r="G9" s="45">
        <v>50</v>
      </c>
      <c r="H9" s="46">
        <f t="shared" si="2"/>
        <v>4.1186161449752881</v>
      </c>
      <c r="I9" s="45">
        <v>363</v>
      </c>
      <c r="J9" s="46">
        <f t="shared" si="3"/>
        <v>29.901153212520594</v>
      </c>
      <c r="K9" s="45">
        <v>41</v>
      </c>
      <c r="L9" s="46">
        <f t="shared" si="4"/>
        <v>3.3772652388797364</v>
      </c>
      <c r="M9" s="45">
        <v>2</v>
      </c>
      <c r="N9" s="46">
        <f t="shared" si="5"/>
        <v>0.16474464579901155</v>
      </c>
      <c r="O9" s="45">
        <v>15</v>
      </c>
      <c r="P9" s="46">
        <f t="shared" si="6"/>
        <v>1.2355848434925865</v>
      </c>
      <c r="Q9" s="45">
        <v>1214</v>
      </c>
      <c r="V9" s="13"/>
    </row>
    <row r="10" spans="1:22" ht="30" customHeight="1">
      <c r="A10" s="42" t="s">
        <v>77</v>
      </c>
      <c r="B10" s="45">
        <v>91</v>
      </c>
      <c r="C10" s="45">
        <v>31</v>
      </c>
      <c r="D10" s="46">
        <f t="shared" si="0"/>
        <v>26.956521739130434</v>
      </c>
      <c r="E10" s="45">
        <v>29</v>
      </c>
      <c r="F10" s="46">
        <f t="shared" si="1"/>
        <v>25.217391304347824</v>
      </c>
      <c r="G10" s="45">
        <v>10</v>
      </c>
      <c r="H10" s="46">
        <f t="shared" si="2"/>
        <v>8.695652173913043</v>
      </c>
      <c r="I10" s="45">
        <v>39</v>
      </c>
      <c r="J10" s="46">
        <f t="shared" si="3"/>
        <v>33.913043478260867</v>
      </c>
      <c r="K10" s="45">
        <v>4</v>
      </c>
      <c r="L10" s="46">
        <f t="shared" si="4"/>
        <v>3.4782608695652173</v>
      </c>
      <c r="M10" s="45">
        <v>1</v>
      </c>
      <c r="N10" s="46">
        <f t="shared" si="5"/>
        <v>0.86956521739130432</v>
      </c>
      <c r="O10" s="45">
        <v>1</v>
      </c>
      <c r="P10" s="46">
        <f t="shared" si="6"/>
        <v>0.86956521739130432</v>
      </c>
      <c r="Q10" s="45">
        <v>115</v>
      </c>
      <c r="V10" s="13"/>
    </row>
    <row r="11" spans="1:22" ht="30" customHeight="1">
      <c r="A11" s="42" t="s">
        <v>74</v>
      </c>
      <c r="B11" s="45">
        <v>79</v>
      </c>
      <c r="C11" s="45">
        <v>279</v>
      </c>
      <c r="D11" s="46">
        <f t="shared" si="0"/>
        <v>84.036144578313255</v>
      </c>
      <c r="E11" s="45">
        <v>15</v>
      </c>
      <c r="F11" s="46">
        <f t="shared" si="1"/>
        <v>4.5180722891566267</v>
      </c>
      <c r="G11" s="45">
        <v>10</v>
      </c>
      <c r="H11" s="46">
        <f t="shared" si="2"/>
        <v>3.0120481927710845</v>
      </c>
      <c r="I11" s="45">
        <v>14</v>
      </c>
      <c r="J11" s="46">
        <f t="shared" si="3"/>
        <v>4.2168674698795181</v>
      </c>
      <c r="K11" s="45">
        <v>8</v>
      </c>
      <c r="L11" s="46">
        <f t="shared" si="4"/>
        <v>2.4096385542168677</v>
      </c>
      <c r="M11" s="45">
        <v>3</v>
      </c>
      <c r="N11" s="46">
        <f t="shared" si="5"/>
        <v>0.90361445783132521</v>
      </c>
      <c r="O11" s="45">
        <v>3</v>
      </c>
      <c r="P11" s="46">
        <f t="shared" si="6"/>
        <v>0.90361445783132521</v>
      </c>
      <c r="Q11" s="45">
        <v>332</v>
      </c>
      <c r="V11" s="13"/>
    </row>
    <row r="12" spans="1:22" ht="30" customHeight="1">
      <c r="A12" s="38" t="s">
        <v>75</v>
      </c>
      <c r="B12" s="45">
        <v>1</v>
      </c>
      <c r="C12" s="45">
        <v>0</v>
      </c>
      <c r="D12" s="46">
        <f t="shared" si="0"/>
        <v>0</v>
      </c>
      <c r="E12" s="45">
        <v>0</v>
      </c>
      <c r="F12" s="46">
        <f t="shared" si="1"/>
        <v>0</v>
      </c>
      <c r="G12" s="45">
        <v>0</v>
      </c>
      <c r="H12" s="46">
        <f t="shared" si="2"/>
        <v>0</v>
      </c>
      <c r="I12" s="45">
        <v>2</v>
      </c>
      <c r="J12" s="46">
        <f>I12/$Q12*100</f>
        <v>100</v>
      </c>
      <c r="K12" s="45">
        <v>0</v>
      </c>
      <c r="L12" s="46">
        <f t="shared" si="4"/>
        <v>0</v>
      </c>
      <c r="M12" s="45">
        <v>0</v>
      </c>
      <c r="N12" s="46">
        <f t="shared" si="6"/>
        <v>0</v>
      </c>
      <c r="O12" s="45">
        <v>0</v>
      </c>
      <c r="P12" s="46">
        <f t="shared" si="6"/>
        <v>0</v>
      </c>
      <c r="Q12" s="45">
        <v>2</v>
      </c>
      <c r="V12" s="13"/>
    </row>
    <row r="13" spans="1:22" ht="16.5" customHeight="1">
      <c r="K13" s="16"/>
      <c r="L13" s="16"/>
      <c r="O13" s="16"/>
    </row>
    <row r="14" spans="1:22" ht="16.5" customHeight="1">
      <c r="K14" s="22"/>
      <c r="L14" s="22"/>
    </row>
    <row r="15" spans="1:22" ht="16.5" customHeight="1">
      <c r="K15" s="22"/>
      <c r="L15" s="22"/>
      <c r="M15" s="22"/>
      <c r="N15" s="22"/>
    </row>
    <row r="16" spans="1:22" ht="16.5" customHeight="1">
      <c r="B16" s="16"/>
      <c r="C16" s="16"/>
      <c r="D16" s="16"/>
      <c r="E16" s="16"/>
      <c r="F16" s="16"/>
      <c r="G16" s="16"/>
      <c r="H16" s="16"/>
      <c r="I16" s="16"/>
      <c r="J16" s="16"/>
      <c r="K16" s="22"/>
      <c r="L16" s="22"/>
      <c r="M16" s="22"/>
      <c r="N16" s="22"/>
      <c r="O16" s="16"/>
      <c r="P16" s="16"/>
      <c r="Q16" s="16"/>
    </row>
    <row r="17" spans="11:14" ht="16.5" customHeight="1">
      <c r="K17" s="22"/>
      <c r="L17" s="22"/>
      <c r="M17" s="22"/>
      <c r="N17" s="22"/>
    </row>
    <row r="18" spans="11:14" ht="16.5" customHeight="1">
      <c r="K18" s="22"/>
      <c r="L18" s="22"/>
      <c r="M18" s="22"/>
      <c r="N18" s="22"/>
    </row>
    <row r="19" spans="11:14" ht="16.5" customHeight="1">
      <c r="K19" s="22"/>
      <c r="L19" s="22"/>
      <c r="M19" s="22"/>
      <c r="N19" s="22"/>
    </row>
    <row r="20" spans="11:14" ht="16.5" customHeight="1">
      <c r="K20" s="22"/>
      <c r="L20" s="22"/>
      <c r="M20" s="22"/>
      <c r="N20" s="22"/>
    </row>
    <row r="21" spans="11:14">
      <c r="K21" s="22"/>
      <c r="L21" s="22"/>
      <c r="M21" s="22"/>
      <c r="N21" s="22"/>
    </row>
    <row r="22" spans="11:14">
      <c r="K22" s="22"/>
      <c r="L22" s="22"/>
      <c r="M22" s="22"/>
      <c r="N22" s="22"/>
    </row>
    <row r="23" spans="11:14">
      <c r="K23" s="22"/>
      <c r="L23" s="22"/>
      <c r="M23" s="22"/>
      <c r="N23" s="22"/>
    </row>
    <row r="24" spans="11:14">
      <c r="K24" s="22"/>
      <c r="L24" s="22"/>
      <c r="M24" s="22"/>
      <c r="N24" s="22"/>
    </row>
    <row r="25" spans="11:14">
      <c r="K25" s="22"/>
      <c r="L25" s="22"/>
      <c r="M25" s="22"/>
      <c r="N25" s="22"/>
    </row>
    <row r="26" spans="11:14">
      <c r="K26" s="22"/>
      <c r="L26" s="22"/>
      <c r="M26" s="22"/>
      <c r="N26" s="22"/>
    </row>
  </sheetData>
  <mergeCells count="12">
    <mergeCell ref="A2:A3"/>
    <mergeCell ref="A1:Q1"/>
    <mergeCell ref="B2:B4"/>
    <mergeCell ref="C2:P2"/>
    <mergeCell ref="Q2:Q4"/>
    <mergeCell ref="C3:D3"/>
    <mergeCell ref="E3:F3"/>
    <mergeCell ref="G3:H3"/>
    <mergeCell ref="I3:J3"/>
    <mergeCell ref="O3:P3"/>
    <mergeCell ref="K3:L3"/>
    <mergeCell ref="M3:N3"/>
  </mergeCells>
  <phoneticPr fontId="5" type="noConversion"/>
  <printOptions horizontalCentered="1"/>
  <pageMargins left="0.70866141732283461" right="0.70866141732283461" top="0.74803149606299213" bottom="0.74803149606299213" header="0.31496062992125984" footer="0.31496062992125984"/>
  <pageSetup paperSize="9" scale="79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List10">
    <tabColor theme="6" tint="0.39997558519241921"/>
    <pageSetUpPr fitToPage="1"/>
  </sheetPr>
  <dimension ref="A1:Q26"/>
  <sheetViews>
    <sheetView showGridLines="0" zoomScale="70" zoomScaleNormal="70" zoomScaleSheetLayoutView="100" workbookViewId="0">
      <selection sqref="A1:Q1"/>
    </sheetView>
  </sheetViews>
  <sheetFormatPr defaultRowHeight="13.2"/>
  <cols>
    <col min="1" max="1" width="30.6640625" customWidth="1"/>
    <col min="2" max="17" width="8.6640625" customWidth="1"/>
    <col min="18" max="18" width="10.33203125" bestFit="1" customWidth="1"/>
  </cols>
  <sheetData>
    <row r="1" spans="1:17" s="17" customFormat="1" ht="30" customHeight="1">
      <c r="A1" s="101" t="s">
        <v>176</v>
      </c>
      <c r="B1" s="101"/>
      <c r="C1" s="101"/>
      <c r="D1" s="101"/>
      <c r="E1" s="101"/>
      <c r="F1" s="101"/>
      <c r="G1" s="101"/>
      <c r="H1" s="101"/>
      <c r="I1" s="101"/>
      <c r="J1" s="101"/>
      <c r="K1" s="101"/>
      <c r="L1" s="101"/>
      <c r="M1" s="101"/>
      <c r="N1" s="101"/>
      <c r="O1" s="101"/>
      <c r="P1" s="101"/>
      <c r="Q1" s="101"/>
    </row>
    <row r="2" spans="1:17" ht="16.5" customHeight="1">
      <c r="A2" s="92" t="s">
        <v>40</v>
      </c>
      <c r="B2" s="92" t="s">
        <v>31</v>
      </c>
      <c r="C2" s="92" t="s">
        <v>32</v>
      </c>
      <c r="D2" s="92"/>
      <c r="E2" s="92"/>
      <c r="F2" s="92"/>
      <c r="G2" s="92"/>
      <c r="H2" s="92"/>
      <c r="I2" s="92"/>
      <c r="J2" s="92"/>
      <c r="K2" s="92"/>
      <c r="L2" s="92"/>
      <c r="M2" s="92"/>
      <c r="N2" s="92"/>
      <c r="O2" s="92"/>
      <c r="P2" s="92"/>
      <c r="Q2" s="92" t="s">
        <v>33</v>
      </c>
    </row>
    <row r="3" spans="1:17" ht="27" customHeight="1">
      <c r="A3" s="92"/>
      <c r="B3" s="92"/>
      <c r="C3" s="92" t="s">
        <v>27</v>
      </c>
      <c r="D3" s="92"/>
      <c r="E3" s="92" t="s">
        <v>29</v>
      </c>
      <c r="F3" s="92"/>
      <c r="G3" s="92" t="s">
        <v>28</v>
      </c>
      <c r="H3" s="92"/>
      <c r="I3" s="92" t="s">
        <v>34</v>
      </c>
      <c r="J3" s="92"/>
      <c r="K3" s="92" t="s">
        <v>152</v>
      </c>
      <c r="L3" s="92"/>
      <c r="M3" s="92" t="s">
        <v>179</v>
      </c>
      <c r="N3" s="92"/>
      <c r="O3" s="92" t="s">
        <v>35</v>
      </c>
      <c r="P3" s="92"/>
      <c r="Q3" s="92"/>
    </row>
    <row r="4" spans="1:17" ht="27" customHeight="1">
      <c r="A4" s="48" t="s">
        <v>156</v>
      </c>
      <c r="B4" s="92"/>
      <c r="C4" s="44" t="s">
        <v>36</v>
      </c>
      <c r="D4" s="44" t="s">
        <v>30</v>
      </c>
      <c r="E4" s="44" t="s">
        <v>36</v>
      </c>
      <c r="F4" s="44" t="s">
        <v>30</v>
      </c>
      <c r="G4" s="44" t="s">
        <v>36</v>
      </c>
      <c r="H4" s="44" t="s">
        <v>30</v>
      </c>
      <c r="I4" s="44" t="s">
        <v>36</v>
      </c>
      <c r="J4" s="44" t="s">
        <v>30</v>
      </c>
      <c r="K4" s="44" t="s">
        <v>36</v>
      </c>
      <c r="L4" s="44" t="s">
        <v>30</v>
      </c>
      <c r="M4" s="44" t="s">
        <v>36</v>
      </c>
      <c r="N4" s="44" t="s">
        <v>30</v>
      </c>
      <c r="O4" s="44" t="s">
        <v>36</v>
      </c>
      <c r="P4" s="44" t="s">
        <v>30</v>
      </c>
      <c r="Q4" s="92"/>
    </row>
    <row r="5" spans="1:17" ht="30" customHeight="1">
      <c r="A5" s="38" t="s">
        <v>71</v>
      </c>
      <c r="B5" s="45">
        <v>1364</v>
      </c>
      <c r="C5" s="45">
        <v>1307</v>
      </c>
      <c r="D5" s="46">
        <f t="shared" ref="D5:D12" si="0">C5/$Q5*100</f>
        <v>93.223965763195437</v>
      </c>
      <c r="E5" s="45">
        <v>13</v>
      </c>
      <c r="F5" s="46">
        <f>E5/$Q5*100</f>
        <v>0.92724679029957213</v>
      </c>
      <c r="G5" s="45">
        <v>26</v>
      </c>
      <c r="H5" s="46">
        <f>G5/$Q5*100</f>
        <v>1.8544935805991443</v>
      </c>
      <c r="I5" s="45">
        <v>38</v>
      </c>
      <c r="J5" s="46">
        <f>I5/$Q5*100</f>
        <v>2.7104136947218258</v>
      </c>
      <c r="K5" s="45">
        <v>8</v>
      </c>
      <c r="L5" s="46">
        <f>K5/$Q5*100</f>
        <v>0.57061340941512129</v>
      </c>
      <c r="M5" s="45">
        <v>8</v>
      </c>
      <c r="N5" s="46">
        <f>M5/$Q5*100</f>
        <v>0.57061340941512129</v>
      </c>
      <c r="O5" s="45">
        <v>2</v>
      </c>
      <c r="P5" s="46">
        <f>O5/$Q5*100</f>
        <v>0.14265335235378032</v>
      </c>
      <c r="Q5" s="45">
        <v>1402</v>
      </c>
    </row>
    <row r="6" spans="1:17" ht="30" customHeight="1">
      <c r="A6" s="38" t="s">
        <v>72</v>
      </c>
      <c r="B6" s="45">
        <v>53</v>
      </c>
      <c r="C6" s="45">
        <v>13</v>
      </c>
      <c r="D6" s="46">
        <f t="shared" si="0"/>
        <v>22.033898305084744</v>
      </c>
      <c r="E6" s="45">
        <v>7</v>
      </c>
      <c r="F6" s="46">
        <f>E6/$Q6*100</f>
        <v>11.864406779661017</v>
      </c>
      <c r="G6" s="45">
        <v>8</v>
      </c>
      <c r="H6" s="46">
        <f>G6/$Q6*100</f>
        <v>13.559322033898304</v>
      </c>
      <c r="I6" s="45">
        <v>17</v>
      </c>
      <c r="J6" s="46">
        <f>I6/$Q6*100</f>
        <v>28.8135593220339</v>
      </c>
      <c r="K6" s="45">
        <v>6</v>
      </c>
      <c r="L6" s="46">
        <f>K6/$Q6*100</f>
        <v>10.16949152542373</v>
      </c>
      <c r="M6" s="45">
        <v>8</v>
      </c>
      <c r="N6" s="46">
        <f>M6/$Q6*100</f>
        <v>13.559322033898304</v>
      </c>
      <c r="O6" s="45">
        <v>0</v>
      </c>
      <c r="P6" s="46">
        <f>O6/$Q6*100</f>
        <v>0</v>
      </c>
      <c r="Q6" s="45">
        <v>59</v>
      </c>
    </row>
    <row r="7" spans="1:17" ht="30" customHeight="1">
      <c r="A7" s="38" t="s">
        <v>73</v>
      </c>
      <c r="B7" s="45">
        <v>251</v>
      </c>
      <c r="C7" s="45">
        <v>159</v>
      </c>
      <c r="D7" s="46">
        <f t="shared" si="0"/>
        <v>60.227272727272727</v>
      </c>
      <c r="E7" s="45">
        <v>28</v>
      </c>
      <c r="F7" s="46">
        <f t="shared" ref="F7:P12" si="1">E7/$Q7*100</f>
        <v>10.606060606060606</v>
      </c>
      <c r="G7" s="45">
        <v>49</v>
      </c>
      <c r="H7" s="46">
        <f t="shared" si="1"/>
        <v>18.560606060606062</v>
      </c>
      <c r="I7" s="45">
        <v>17</v>
      </c>
      <c r="J7" s="46">
        <f t="shared" si="1"/>
        <v>6.4393939393939394</v>
      </c>
      <c r="K7" s="45">
        <v>11</v>
      </c>
      <c r="L7" s="46">
        <f t="shared" si="1"/>
        <v>4.1666666666666661</v>
      </c>
      <c r="M7" s="45">
        <v>0</v>
      </c>
      <c r="N7" s="46">
        <f t="shared" si="1"/>
        <v>0</v>
      </c>
      <c r="O7" s="45">
        <v>0</v>
      </c>
      <c r="P7" s="46">
        <f t="shared" si="1"/>
        <v>0</v>
      </c>
      <c r="Q7" s="45">
        <v>264</v>
      </c>
    </row>
    <row r="8" spans="1:17" ht="30" customHeight="1">
      <c r="A8" s="38" t="s">
        <v>79</v>
      </c>
      <c r="B8" s="45">
        <v>3971</v>
      </c>
      <c r="C8" s="45">
        <v>3732</v>
      </c>
      <c r="D8" s="46">
        <f t="shared" si="0"/>
        <v>66.714336789417231</v>
      </c>
      <c r="E8" s="45">
        <v>633</v>
      </c>
      <c r="F8" s="46">
        <f t="shared" si="1"/>
        <v>11.315695387915623</v>
      </c>
      <c r="G8" s="45">
        <v>205</v>
      </c>
      <c r="H8" s="46">
        <f t="shared" si="1"/>
        <v>3.6646406864497676</v>
      </c>
      <c r="I8" s="45">
        <v>679</v>
      </c>
      <c r="J8" s="46">
        <f t="shared" si="1"/>
        <v>12.138005005362889</v>
      </c>
      <c r="K8" s="45">
        <v>274</v>
      </c>
      <c r="L8" s="46">
        <f t="shared" si="1"/>
        <v>4.8981051126206649</v>
      </c>
      <c r="M8" s="45">
        <v>58</v>
      </c>
      <c r="N8" s="46">
        <f t="shared" si="1"/>
        <v>1.0368251698248123</v>
      </c>
      <c r="O8" s="45">
        <v>13</v>
      </c>
      <c r="P8" s="46">
        <f t="shared" si="1"/>
        <v>0.23239184840900964</v>
      </c>
      <c r="Q8" s="45">
        <v>5594</v>
      </c>
    </row>
    <row r="9" spans="1:17" ht="30" customHeight="1">
      <c r="A9" s="38" t="s">
        <v>76</v>
      </c>
      <c r="B9" s="45">
        <v>352</v>
      </c>
      <c r="C9" s="45">
        <v>716</v>
      </c>
      <c r="D9" s="46">
        <f t="shared" si="0"/>
        <v>63.083700440528631</v>
      </c>
      <c r="E9" s="45">
        <v>49</v>
      </c>
      <c r="F9" s="46">
        <f t="shared" si="1"/>
        <v>4.3171806167400879</v>
      </c>
      <c r="G9" s="45">
        <v>110</v>
      </c>
      <c r="H9" s="46">
        <f t="shared" si="1"/>
        <v>9.6916299559471373</v>
      </c>
      <c r="I9" s="45">
        <v>142</v>
      </c>
      <c r="J9" s="46">
        <f t="shared" si="1"/>
        <v>12.511013215859032</v>
      </c>
      <c r="K9" s="45">
        <v>113</v>
      </c>
      <c r="L9" s="46">
        <f t="shared" si="1"/>
        <v>9.9559471365638768</v>
      </c>
      <c r="M9" s="45">
        <v>5</v>
      </c>
      <c r="N9" s="46">
        <f t="shared" si="1"/>
        <v>0.44052863436123352</v>
      </c>
      <c r="O9" s="45">
        <v>0</v>
      </c>
      <c r="P9" s="46">
        <f t="shared" si="1"/>
        <v>0</v>
      </c>
      <c r="Q9" s="45">
        <v>1135</v>
      </c>
    </row>
    <row r="10" spans="1:17" ht="30" customHeight="1">
      <c r="A10" s="42" t="s">
        <v>77</v>
      </c>
      <c r="B10" s="45">
        <v>90</v>
      </c>
      <c r="C10" s="45">
        <v>50</v>
      </c>
      <c r="D10" s="46">
        <f t="shared" si="0"/>
        <v>36.764705882352942</v>
      </c>
      <c r="E10" s="45">
        <v>37</v>
      </c>
      <c r="F10" s="46">
        <f t="shared" si="1"/>
        <v>27.205882352941174</v>
      </c>
      <c r="G10" s="45">
        <v>4</v>
      </c>
      <c r="H10" s="46">
        <f t="shared" si="1"/>
        <v>2.9411764705882351</v>
      </c>
      <c r="I10" s="45">
        <v>36</v>
      </c>
      <c r="J10" s="46">
        <f t="shared" si="1"/>
        <v>26.47058823529412</v>
      </c>
      <c r="K10" s="45">
        <v>9</v>
      </c>
      <c r="L10" s="46">
        <f t="shared" si="1"/>
        <v>6.6176470588235299</v>
      </c>
      <c r="M10" s="45">
        <v>0</v>
      </c>
      <c r="N10" s="46">
        <f t="shared" si="1"/>
        <v>0</v>
      </c>
      <c r="O10" s="45">
        <v>0</v>
      </c>
      <c r="P10" s="46">
        <f t="shared" si="1"/>
        <v>0</v>
      </c>
      <c r="Q10" s="45">
        <v>136</v>
      </c>
    </row>
    <row r="11" spans="1:17" ht="30" customHeight="1">
      <c r="A11" s="42" t="s">
        <v>74</v>
      </c>
      <c r="B11" s="45">
        <v>96</v>
      </c>
      <c r="C11" s="45">
        <v>86</v>
      </c>
      <c r="D11" s="46">
        <f t="shared" si="0"/>
        <v>69.354838709677423</v>
      </c>
      <c r="E11" s="45">
        <v>11</v>
      </c>
      <c r="F11" s="46">
        <f t="shared" si="1"/>
        <v>8.870967741935484</v>
      </c>
      <c r="G11" s="45">
        <v>6</v>
      </c>
      <c r="H11" s="46">
        <f t="shared" si="1"/>
        <v>4.838709677419355</v>
      </c>
      <c r="I11" s="45">
        <v>7</v>
      </c>
      <c r="J11" s="46">
        <f t="shared" si="1"/>
        <v>5.6451612903225801</v>
      </c>
      <c r="K11" s="45">
        <v>12</v>
      </c>
      <c r="L11" s="46">
        <f t="shared" si="1"/>
        <v>9.67741935483871</v>
      </c>
      <c r="M11" s="45">
        <v>2</v>
      </c>
      <c r="N11" s="46">
        <f t="shared" si="1"/>
        <v>1.6129032258064515</v>
      </c>
      <c r="O11" s="45">
        <v>0</v>
      </c>
      <c r="P11" s="46">
        <f t="shared" si="1"/>
        <v>0</v>
      </c>
      <c r="Q11" s="45">
        <v>124</v>
      </c>
    </row>
    <row r="12" spans="1:17" ht="30" customHeight="1">
      <c r="A12" s="38" t="s">
        <v>75</v>
      </c>
      <c r="B12" s="45">
        <v>1</v>
      </c>
      <c r="C12" s="45">
        <v>0</v>
      </c>
      <c r="D12" s="46">
        <f t="shared" si="0"/>
        <v>0</v>
      </c>
      <c r="E12" s="45">
        <v>0</v>
      </c>
      <c r="F12" s="46">
        <v>0</v>
      </c>
      <c r="G12" s="45">
        <v>0</v>
      </c>
      <c r="H12" s="46">
        <f t="shared" si="1"/>
        <v>0</v>
      </c>
      <c r="I12" s="45">
        <v>6</v>
      </c>
      <c r="J12" s="46">
        <f t="shared" si="1"/>
        <v>100</v>
      </c>
      <c r="K12" s="45">
        <v>0</v>
      </c>
      <c r="L12" s="46">
        <f t="shared" si="1"/>
        <v>0</v>
      </c>
      <c r="M12" s="45">
        <v>0</v>
      </c>
      <c r="N12" s="46">
        <f t="shared" si="1"/>
        <v>0</v>
      </c>
      <c r="O12" s="45">
        <v>0</v>
      </c>
      <c r="P12" s="46">
        <f t="shared" si="1"/>
        <v>0</v>
      </c>
      <c r="Q12" s="45">
        <v>6</v>
      </c>
    </row>
    <row r="13" spans="1:17" ht="16.5" customHeight="1">
      <c r="K13" s="16"/>
      <c r="L13" s="16"/>
      <c r="O13" s="16"/>
    </row>
    <row r="14" spans="1:17" ht="16.5" customHeight="1">
      <c r="K14" s="22"/>
      <c r="L14" s="22"/>
    </row>
    <row r="15" spans="1:17" ht="16.5" customHeight="1">
      <c r="B15" s="16"/>
      <c r="C15" s="16"/>
      <c r="D15" s="16"/>
      <c r="E15" s="16"/>
      <c r="F15" s="16"/>
      <c r="G15" s="16"/>
      <c r="H15" s="16"/>
      <c r="I15" s="16"/>
      <c r="J15" s="16"/>
      <c r="K15" s="22"/>
      <c r="L15" s="22"/>
      <c r="M15" s="22"/>
      <c r="N15" s="22"/>
      <c r="O15" s="16"/>
      <c r="Q15" s="16"/>
    </row>
    <row r="16" spans="1:17" ht="16.5" customHeight="1">
      <c r="K16" s="22"/>
      <c r="L16" s="22"/>
      <c r="M16" s="22"/>
      <c r="N16" s="22"/>
    </row>
    <row r="17" spans="11:14">
      <c r="K17" s="22"/>
      <c r="L17" s="22"/>
      <c r="M17" s="22"/>
      <c r="N17" s="22"/>
    </row>
    <row r="18" spans="11:14">
      <c r="K18" s="22"/>
      <c r="L18" s="22"/>
      <c r="M18" s="22"/>
      <c r="N18" s="22"/>
    </row>
    <row r="19" spans="11:14">
      <c r="K19" s="22"/>
      <c r="L19" s="22"/>
      <c r="M19" s="22"/>
      <c r="N19" s="22"/>
    </row>
    <row r="20" spans="11:14">
      <c r="K20" s="22"/>
      <c r="L20" s="22"/>
      <c r="M20" s="22"/>
      <c r="N20" s="22"/>
    </row>
    <row r="21" spans="11:14">
      <c r="K21" s="22"/>
      <c r="L21" s="22"/>
      <c r="M21" s="22"/>
      <c r="N21" s="22"/>
    </row>
    <row r="22" spans="11:14">
      <c r="K22" s="22"/>
      <c r="L22" s="22"/>
      <c r="M22" s="22"/>
      <c r="N22" s="22"/>
    </row>
    <row r="23" spans="11:14">
      <c r="K23" s="22"/>
      <c r="L23" s="22"/>
      <c r="M23" s="22"/>
      <c r="N23" s="22"/>
    </row>
    <row r="24" spans="11:14">
      <c r="K24" s="22"/>
      <c r="L24" s="22"/>
      <c r="M24" s="22"/>
      <c r="N24" s="22"/>
    </row>
    <row r="25" spans="11:14">
      <c r="K25" s="22"/>
      <c r="L25" s="22"/>
      <c r="M25" s="22"/>
      <c r="N25" s="22"/>
    </row>
    <row r="26" spans="11:14">
      <c r="K26" s="22"/>
      <c r="L26" s="22"/>
      <c r="M26" s="22"/>
      <c r="N26" s="22"/>
    </row>
  </sheetData>
  <mergeCells count="12">
    <mergeCell ref="A2:A3"/>
    <mergeCell ref="A1:Q1"/>
    <mergeCell ref="B2:B4"/>
    <mergeCell ref="C2:P2"/>
    <mergeCell ref="Q2:Q4"/>
    <mergeCell ref="K3:L3"/>
    <mergeCell ref="C3:D3"/>
    <mergeCell ref="E3:F3"/>
    <mergeCell ref="G3:H3"/>
    <mergeCell ref="I3:J3"/>
    <mergeCell ref="O3:P3"/>
    <mergeCell ref="M3:N3"/>
  </mergeCells>
  <phoneticPr fontId="5" type="noConversion"/>
  <printOptions horizontalCentered="1"/>
  <pageMargins left="0.70866141732283461" right="0.70866141732283461" top="0.74803149606299213" bottom="0.74803149606299213" header="0.31496062992125984" footer="0.31496062992125984"/>
  <pageSetup paperSize="9" scale="7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26</vt:i4>
      </vt:variant>
      <vt:variant>
        <vt:lpstr>Pomenované rozsahy</vt:lpstr>
      </vt:variant>
      <vt:variant>
        <vt:i4>25</vt:i4>
      </vt:variant>
    </vt:vector>
  </HeadingPairs>
  <TitlesOfParts>
    <vt:vector size="51" baseType="lpstr">
      <vt:lpstr>titul</vt:lpstr>
      <vt:lpstr>Komentár</vt:lpstr>
      <vt:lpstr>1b.PR-Vybavene veci</vt:lpstr>
      <vt:lpstr>1a.PR-Vybavene spor</vt:lpstr>
      <vt:lpstr>2.PR-pocet,sp_vybav.(SR)</vt:lpstr>
      <vt:lpstr>2a.PR-pocet,sp_vyb.(BA)</vt:lpstr>
      <vt:lpstr>2b.PR-pocet,sp_vyb.(TT)</vt:lpstr>
      <vt:lpstr>2c.PR-pocet,sp_vyb.(TN)</vt:lpstr>
      <vt:lpstr>2d.PR-pocet,sp_vyb.(NR)</vt:lpstr>
      <vt:lpstr>2e.PR-pocet,sp_vyb.(ZA)</vt:lpstr>
      <vt:lpstr>2f.PR-pocet,sp_vyb.(BB)</vt:lpstr>
      <vt:lpstr>2g.PR-pocet,sp_vyb.(PO)</vt:lpstr>
      <vt:lpstr>2h.PR-pocet,sp_vyb.(KE)</vt:lpstr>
      <vt:lpstr>3.A-Obchod.spory</vt:lpstr>
      <vt:lpstr>4.B-Prac.spory</vt:lpstr>
      <vt:lpstr>5.C-Rod_pravo</vt:lpstr>
      <vt:lpstr>6.D-Spory obč.práv.pov</vt:lpstr>
      <vt:lpstr>7.E-vec.práva</vt:lpstr>
      <vt:lpstr>8.F-Spory o náhr.škody</vt:lpstr>
      <vt:lpstr>9.G-Nároky byty</vt:lpstr>
      <vt:lpstr>10.H-duš.vlast</vt:lpstr>
      <vt:lpstr>11.I-Ostatné</vt:lpstr>
      <vt:lpstr>12.PR_Co</vt:lpstr>
      <vt:lpstr>13.PR_Cob</vt:lpstr>
      <vt:lpstr>14.PR - rychl.kon</vt:lpstr>
      <vt:lpstr>15.PR-Rychl.kon(Kraje)</vt:lpstr>
      <vt:lpstr>'10.H-duš.vlast'!Oblasť_tlače</vt:lpstr>
      <vt:lpstr>'11.I-Ostatné'!Oblasť_tlače</vt:lpstr>
      <vt:lpstr>'12.PR_Co'!Oblasť_tlače</vt:lpstr>
      <vt:lpstr>'13.PR_Cob'!Oblasť_tlače</vt:lpstr>
      <vt:lpstr>'14.PR - rychl.kon'!Oblasť_tlače</vt:lpstr>
      <vt:lpstr>'15.PR-Rychl.kon(Kraje)'!Oblasť_tlače</vt:lpstr>
      <vt:lpstr>'1a.PR-Vybavene spor'!Oblasť_tlače</vt:lpstr>
      <vt:lpstr>'1b.PR-Vybavene veci'!Oblasť_tlače</vt:lpstr>
      <vt:lpstr>'2.PR-pocet,sp_vybav.(SR)'!Oblasť_tlače</vt:lpstr>
      <vt:lpstr>'2a.PR-pocet,sp_vyb.(BA)'!Oblasť_tlače</vt:lpstr>
      <vt:lpstr>'2b.PR-pocet,sp_vyb.(TT)'!Oblasť_tlače</vt:lpstr>
      <vt:lpstr>'2c.PR-pocet,sp_vyb.(TN)'!Oblasť_tlače</vt:lpstr>
      <vt:lpstr>'2d.PR-pocet,sp_vyb.(NR)'!Oblasť_tlače</vt:lpstr>
      <vt:lpstr>'2e.PR-pocet,sp_vyb.(ZA)'!Oblasť_tlače</vt:lpstr>
      <vt:lpstr>'2f.PR-pocet,sp_vyb.(BB)'!Oblasť_tlače</vt:lpstr>
      <vt:lpstr>'2g.PR-pocet,sp_vyb.(PO)'!Oblasť_tlače</vt:lpstr>
      <vt:lpstr>'2h.PR-pocet,sp_vyb.(KE)'!Oblasť_tlače</vt:lpstr>
      <vt:lpstr>'3.A-Obchod.spory'!Oblasť_tlače</vt:lpstr>
      <vt:lpstr>'4.B-Prac.spory'!Oblasť_tlače</vt:lpstr>
      <vt:lpstr>'5.C-Rod_pravo'!Oblasť_tlače</vt:lpstr>
      <vt:lpstr>'6.D-Spory obč.práv.pov'!Oblasť_tlače</vt:lpstr>
      <vt:lpstr>'7.E-vec.práva'!Oblasť_tlače</vt:lpstr>
      <vt:lpstr>'9.G-Nároky byty'!Oblasť_tlače</vt:lpstr>
      <vt:lpstr>Komentár!Oblasť_tlače</vt:lpstr>
      <vt:lpstr>titul!Oblasť_tlače</vt:lpstr>
    </vt:vector>
  </TitlesOfParts>
  <Company>MSSR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ÁSVÁNYIOVÁ Zuzana</dc:creator>
  <cp:lastModifiedBy>Daniela Juhasova</cp:lastModifiedBy>
  <cp:lastPrinted>2022-09-02T13:23:28Z</cp:lastPrinted>
  <dcterms:created xsi:type="dcterms:W3CDTF">2005-03-17T10:35:27Z</dcterms:created>
  <dcterms:modified xsi:type="dcterms:W3CDTF">2022-09-02T13:24:08Z</dcterms:modified>
</cp:coreProperties>
</file>