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-15" yWindow="-15" windowWidth="10245" windowHeight="7575" tabRatio="845"/>
  </bookViews>
  <sheets>
    <sheet name="titul" sheetId="121" r:id="rId1"/>
    <sheet name="Komentár" sheetId="117" r:id="rId2"/>
    <sheet name="1b.PR-Vybavene veci" sheetId="119" r:id="rId3"/>
    <sheet name="1a.PR-Vybavene spor" sheetId="46" r:id="rId4"/>
    <sheet name="2.PR-pocet,sp_vybav.(SR)" sheetId="50" r:id="rId5"/>
    <sheet name="2a.PR-pocet,sp_vyb.(BA)" sheetId="61" r:id="rId6"/>
    <sheet name="2b.PR-pocet,sp_vyb.(TT)" sheetId="62" r:id="rId7"/>
    <sheet name="2c.PR-pocet,sp_vyb.(TN)" sheetId="63" r:id="rId8"/>
    <sheet name="2d.PR-pocet,sp_vyb.(NR)" sheetId="64" r:id="rId9"/>
    <sheet name="2e.PR-pocet,sp_vyb.(ZA)" sheetId="65" r:id="rId10"/>
    <sheet name="2f.PR-pocet,sp_vyb.(BB)" sheetId="66" r:id="rId11"/>
    <sheet name="2g.PR-pocet,sp_vyb.(PO)" sheetId="67" r:id="rId12"/>
    <sheet name="2h.PR-pocet,sp_vyb.(KE)" sheetId="68" r:id="rId13"/>
    <sheet name="3.A-Obchod.spory" sheetId="70" r:id="rId14"/>
    <sheet name="4.B-Prac.spory" sheetId="71" r:id="rId15"/>
    <sheet name="5.C-Rod_pravo" sheetId="72" r:id="rId16"/>
    <sheet name="6.D-Spory obč.práv.pov" sheetId="73" r:id="rId17"/>
    <sheet name="7.E-vec.práva" sheetId="74" r:id="rId18"/>
    <sheet name="8.F-Spory o náhr.škody" sheetId="75" r:id="rId19"/>
    <sheet name="9.G-Nároky byty" sheetId="76" r:id="rId20"/>
    <sheet name="10.H-duš.vlast" sheetId="97" r:id="rId21"/>
    <sheet name="11.I-Ostatné" sheetId="77" r:id="rId22"/>
    <sheet name="12.PR_Co" sheetId="114" r:id="rId23"/>
    <sheet name="13.PR_Cob" sheetId="115" r:id="rId24"/>
    <sheet name="14.PR - rychl.kon" sheetId="47" r:id="rId25"/>
    <sheet name="15.PR-Rychl.kon(Kraje)" sheetId="82" r:id="rId26"/>
  </sheets>
  <definedNames>
    <definedName name="_xlnm.Print_Area" localSheetId="20">'10.H-duš.vlast'!$A$1:$J$14</definedName>
    <definedName name="_xlnm.Print_Area" localSheetId="21">'11.I-Ostatné'!$A$1:$G$13</definedName>
    <definedName name="_xlnm.Print_Area" localSheetId="22">'12.PR_Co'!$A$1:$J$17</definedName>
    <definedName name="_xlnm.Print_Area" localSheetId="23">'13.PR_Cob'!$A$1:$J$17</definedName>
    <definedName name="_xlnm.Print_Area" localSheetId="24">'14.PR - rychl.kon'!$A$1:$J$12</definedName>
    <definedName name="_xlnm.Print_Area" localSheetId="25">'15.PR-Rychl.kon(Kraje)'!$A$1:$J$12</definedName>
    <definedName name="_xlnm.Print_Area" localSheetId="3">'1a.PR-Vybavene spor'!$A$1:$J$15</definedName>
    <definedName name="_xlnm.Print_Area" localSheetId="2">'1b.PR-Vybavene veci'!$A$1:$J$13</definedName>
    <definedName name="_xlnm.Print_Area" localSheetId="4">'2.PR-pocet,sp_vybav.(SR)'!$A$1:$Q$12</definedName>
    <definedName name="_xlnm.Print_Area" localSheetId="5">'2a.PR-pocet,sp_vyb.(BA)'!$A$1:$Q$12</definedName>
    <definedName name="_xlnm.Print_Area" localSheetId="6">'2b.PR-pocet,sp_vyb.(TT)'!$A$1:$Q$12</definedName>
    <definedName name="_xlnm.Print_Area" localSheetId="7">'2c.PR-pocet,sp_vyb.(TN)'!$A$1:$Q$12</definedName>
    <definedName name="_xlnm.Print_Area" localSheetId="8">'2d.PR-pocet,sp_vyb.(NR)'!$A$1:$Q$12</definedName>
    <definedName name="_xlnm.Print_Area" localSheetId="9">'2e.PR-pocet,sp_vyb.(ZA)'!$A$1:$Q$12</definedName>
    <definedName name="_xlnm.Print_Area" localSheetId="10">'2f.PR-pocet,sp_vyb.(BB)'!$A$1:$Q$12</definedName>
    <definedName name="_xlnm.Print_Area" localSheetId="11">'2g.PR-pocet,sp_vyb.(PO)'!$A$1:$Q$12</definedName>
    <definedName name="_xlnm.Print_Area" localSheetId="12">'2h.PR-pocet,sp_vyb.(KE)'!$A$1:$Q$12</definedName>
    <definedName name="_xlnm.Print_Area" localSheetId="13">'3.A-Obchod.spory'!$A$1:$M$14</definedName>
    <definedName name="_xlnm.Print_Area" localSheetId="14">'4.B-Prac.spory'!$A$1:$R$16</definedName>
    <definedName name="_xlnm.Print_Area" localSheetId="15">'5.C-Rod_pravo'!$A$1:$K$15</definedName>
    <definedName name="_xlnm.Print_Area" localSheetId="16">'6.D-Spory obč.práv.pov'!$A$1:$H$13</definedName>
    <definedName name="_xlnm.Print_Area" localSheetId="17">'7.E-vec.práva'!$A$1:$M$15</definedName>
    <definedName name="_xlnm.Print_Area" localSheetId="19">'9.G-Nároky byty'!$A$1:$G$13</definedName>
    <definedName name="_xlnm.Print_Area" localSheetId="1">Komentár!$A$1:$A$28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D6" i="114" l="1"/>
  <c r="P11" i="67"/>
  <c r="N11" i="67"/>
  <c r="L11" i="67"/>
  <c r="J11" i="67"/>
  <c r="H11" i="67"/>
  <c r="F11" i="67"/>
  <c r="D11" i="67"/>
  <c r="P10" i="67"/>
  <c r="N10" i="67"/>
  <c r="L10" i="67"/>
  <c r="J10" i="67"/>
  <c r="H10" i="67"/>
  <c r="F10" i="67"/>
  <c r="D10" i="67"/>
  <c r="P9" i="67"/>
  <c r="N9" i="67"/>
  <c r="L9" i="67"/>
  <c r="J9" i="67"/>
  <c r="H9" i="67"/>
  <c r="F9" i="67"/>
  <c r="D9" i="67"/>
  <c r="P8" i="67"/>
  <c r="N8" i="67"/>
  <c r="L8" i="67"/>
  <c r="J8" i="67"/>
  <c r="H8" i="67"/>
  <c r="F8" i="67"/>
  <c r="D8" i="67"/>
  <c r="P9" i="62"/>
  <c r="N9" i="62"/>
  <c r="L9" i="62"/>
  <c r="J9" i="62"/>
  <c r="H9" i="62"/>
  <c r="F9" i="62"/>
  <c r="D9" i="62"/>
  <c r="P8" i="62"/>
  <c r="N8" i="62"/>
  <c r="L8" i="62"/>
  <c r="J8" i="62"/>
  <c r="H8" i="62"/>
  <c r="F8" i="62"/>
  <c r="D8" i="62"/>
  <c r="J13" i="115" l="1"/>
  <c r="J12" i="115"/>
  <c r="J11" i="115"/>
  <c r="J10" i="115"/>
  <c r="J9" i="115"/>
  <c r="J8" i="115"/>
  <c r="J7" i="115"/>
  <c r="J6" i="115"/>
  <c r="H13" i="115"/>
  <c r="H12" i="115"/>
  <c r="H11" i="115"/>
  <c r="H10" i="115"/>
  <c r="H9" i="115"/>
  <c r="H8" i="115"/>
  <c r="H7" i="115"/>
  <c r="H6" i="115"/>
  <c r="F13" i="115"/>
  <c r="F12" i="115"/>
  <c r="F11" i="115"/>
  <c r="F10" i="115"/>
  <c r="F9" i="115"/>
  <c r="F8" i="115"/>
  <c r="F7" i="115"/>
  <c r="F6" i="115"/>
  <c r="D13" i="115"/>
  <c r="D12" i="115"/>
  <c r="D11" i="115"/>
  <c r="D10" i="115"/>
  <c r="D9" i="115"/>
  <c r="D8" i="115"/>
  <c r="D7" i="115"/>
  <c r="D6" i="115"/>
  <c r="J6" i="114"/>
  <c r="J13" i="114"/>
  <c r="J12" i="114"/>
  <c r="J11" i="114"/>
  <c r="J10" i="114"/>
  <c r="J9" i="114"/>
  <c r="J8" i="114"/>
  <c r="J7" i="114"/>
  <c r="H13" i="114"/>
  <c r="H12" i="114"/>
  <c r="H11" i="114"/>
  <c r="H10" i="114"/>
  <c r="H9" i="114"/>
  <c r="H8" i="114"/>
  <c r="H7" i="114"/>
  <c r="H6" i="114"/>
  <c r="F13" i="114"/>
  <c r="F12" i="114"/>
  <c r="F11" i="114"/>
  <c r="F10" i="114"/>
  <c r="F9" i="114"/>
  <c r="F8" i="114"/>
  <c r="F7" i="114"/>
  <c r="F6" i="114"/>
  <c r="D14" i="114"/>
  <c r="D7" i="114"/>
  <c r="D8" i="114"/>
  <c r="D9" i="114"/>
  <c r="D10" i="114"/>
  <c r="D11" i="114"/>
  <c r="D12" i="114"/>
  <c r="D13" i="114"/>
  <c r="D12" i="63"/>
  <c r="F12" i="63"/>
  <c r="H12" i="63"/>
  <c r="N12" i="63"/>
  <c r="L12" i="63"/>
  <c r="P12" i="63"/>
  <c r="P6" i="67"/>
  <c r="P7" i="68"/>
  <c r="P8" i="68"/>
  <c r="P9" i="68"/>
  <c r="P10" i="68"/>
  <c r="P11" i="68"/>
  <c r="P12" i="68"/>
  <c r="P6" i="68"/>
  <c r="N12" i="68"/>
  <c r="L12" i="68"/>
  <c r="J12" i="68"/>
  <c r="H12" i="68"/>
  <c r="F12" i="68"/>
  <c r="D12" i="68"/>
  <c r="P5" i="68"/>
  <c r="N11" i="68"/>
  <c r="N10" i="68"/>
  <c r="N9" i="68"/>
  <c r="N8" i="68"/>
  <c r="N7" i="68"/>
  <c r="N6" i="68"/>
  <c r="N5" i="68"/>
  <c r="L11" i="68"/>
  <c r="L10" i="68"/>
  <c r="L9" i="68"/>
  <c r="L8" i="68"/>
  <c r="L7" i="68"/>
  <c r="L6" i="68"/>
  <c r="L5" i="68"/>
  <c r="J11" i="68"/>
  <c r="J10" i="68"/>
  <c r="J9" i="68"/>
  <c r="J8" i="68"/>
  <c r="J7" i="68"/>
  <c r="J6" i="68"/>
  <c r="J5" i="68"/>
  <c r="H11" i="68"/>
  <c r="H10" i="68"/>
  <c r="H9" i="68"/>
  <c r="H8" i="68"/>
  <c r="H7" i="68"/>
  <c r="H6" i="68"/>
  <c r="H5" i="68"/>
  <c r="F11" i="68"/>
  <c r="F10" i="68"/>
  <c r="F9" i="68"/>
  <c r="F8" i="68"/>
  <c r="F7" i="68"/>
  <c r="F6" i="68"/>
  <c r="F5" i="68"/>
  <c r="D11" i="68"/>
  <c r="D10" i="68"/>
  <c r="D9" i="68"/>
  <c r="D8" i="68"/>
  <c r="D7" i="68"/>
  <c r="D6" i="68"/>
  <c r="D5" i="68"/>
  <c r="P7" i="67"/>
  <c r="P5" i="67"/>
  <c r="N7" i="67"/>
  <c r="N6" i="67"/>
  <c r="N5" i="67"/>
  <c r="L7" i="67"/>
  <c r="L6" i="67"/>
  <c r="L5" i="67"/>
  <c r="J7" i="67"/>
  <c r="J6" i="67"/>
  <c r="J5" i="67"/>
  <c r="H7" i="67"/>
  <c r="H6" i="67"/>
  <c r="H5" i="67"/>
  <c r="F7" i="67"/>
  <c r="F6" i="67"/>
  <c r="F5" i="67"/>
  <c r="D7" i="67"/>
  <c r="D6" i="67"/>
  <c r="D5" i="67"/>
  <c r="P5" i="66"/>
  <c r="P12" i="66"/>
  <c r="P11" i="66"/>
  <c r="P10" i="66"/>
  <c r="P9" i="66"/>
  <c r="P8" i="66"/>
  <c r="P7" i="66"/>
  <c r="P6" i="66"/>
  <c r="N12" i="66"/>
  <c r="N11" i="66"/>
  <c r="N10" i="66"/>
  <c r="N9" i="66"/>
  <c r="N8" i="66"/>
  <c r="N7" i="66"/>
  <c r="N6" i="66"/>
  <c r="N5" i="66"/>
  <c r="L12" i="66"/>
  <c r="L11" i="66"/>
  <c r="L10" i="66"/>
  <c r="L9" i="66"/>
  <c r="L8" i="66"/>
  <c r="L7" i="66"/>
  <c r="L6" i="66"/>
  <c r="L5" i="66"/>
  <c r="J12" i="66"/>
  <c r="J11" i="66"/>
  <c r="J10" i="66"/>
  <c r="J9" i="66"/>
  <c r="J8" i="66"/>
  <c r="J7" i="66"/>
  <c r="J6" i="66"/>
  <c r="J5" i="66"/>
  <c r="H12" i="66"/>
  <c r="H11" i="66"/>
  <c r="H10" i="66"/>
  <c r="H9" i="66"/>
  <c r="H8" i="66"/>
  <c r="H7" i="66"/>
  <c r="H6" i="66"/>
  <c r="H5" i="66"/>
  <c r="F12" i="66"/>
  <c r="F11" i="66"/>
  <c r="F10" i="66"/>
  <c r="F9" i="66"/>
  <c r="F8" i="66"/>
  <c r="F7" i="66"/>
  <c r="F6" i="66"/>
  <c r="F5" i="66"/>
  <c r="D12" i="66"/>
  <c r="D11" i="66"/>
  <c r="D10" i="66"/>
  <c r="D9" i="66"/>
  <c r="D8" i="66"/>
  <c r="D7" i="66"/>
  <c r="D6" i="66"/>
  <c r="D5" i="66"/>
  <c r="P5" i="64"/>
  <c r="P12" i="64"/>
  <c r="P11" i="64"/>
  <c r="P10" i="64"/>
  <c r="P9" i="64"/>
  <c r="P8" i="64"/>
  <c r="P7" i="64"/>
  <c r="P6" i="64"/>
  <c r="N12" i="64"/>
  <c r="N11" i="64"/>
  <c r="N10" i="64"/>
  <c r="N9" i="64"/>
  <c r="N8" i="64"/>
  <c r="N7" i="64"/>
  <c r="N6" i="64"/>
  <c r="N5" i="64"/>
  <c r="L12" i="64"/>
  <c r="L11" i="64"/>
  <c r="L10" i="64"/>
  <c r="L9" i="64"/>
  <c r="L8" i="64"/>
  <c r="L7" i="64"/>
  <c r="L6" i="64"/>
  <c r="L5" i="64"/>
  <c r="J12" i="64"/>
  <c r="J11" i="64"/>
  <c r="J10" i="64"/>
  <c r="J9" i="64"/>
  <c r="J8" i="64"/>
  <c r="J7" i="64"/>
  <c r="J6" i="64"/>
  <c r="J5" i="64"/>
  <c r="H12" i="64"/>
  <c r="H11" i="64"/>
  <c r="H10" i="64"/>
  <c r="H9" i="64"/>
  <c r="H8" i="64"/>
  <c r="H7" i="64"/>
  <c r="H6" i="64"/>
  <c r="H5" i="64"/>
  <c r="D12" i="64"/>
  <c r="D11" i="64"/>
  <c r="D10" i="64"/>
  <c r="D9" i="64"/>
  <c r="D8" i="64"/>
  <c r="D7" i="64"/>
  <c r="D6" i="64"/>
  <c r="D5" i="64"/>
  <c r="F11" i="64"/>
  <c r="F10" i="64"/>
  <c r="F9" i="64"/>
  <c r="F8" i="64"/>
  <c r="F7" i="64"/>
  <c r="F6" i="64"/>
  <c r="F5" i="64"/>
  <c r="D11" i="65"/>
  <c r="D10" i="65"/>
  <c r="D9" i="65"/>
  <c r="D8" i="65"/>
  <c r="D7" i="65"/>
  <c r="D6" i="65"/>
  <c r="D5" i="65"/>
  <c r="F11" i="65"/>
  <c r="F10" i="65"/>
  <c r="F9" i="65"/>
  <c r="F8" i="65"/>
  <c r="F7" i="65"/>
  <c r="F6" i="65"/>
  <c r="F5" i="65"/>
  <c r="H11" i="65"/>
  <c r="H10" i="65"/>
  <c r="H9" i="65"/>
  <c r="H8" i="65"/>
  <c r="H7" i="65"/>
  <c r="H6" i="65"/>
  <c r="H5" i="65"/>
  <c r="J11" i="65"/>
  <c r="J10" i="65"/>
  <c r="J9" i="65"/>
  <c r="J8" i="65"/>
  <c r="J7" i="65"/>
  <c r="J6" i="65"/>
  <c r="J5" i="65"/>
  <c r="L11" i="65"/>
  <c r="L10" i="65"/>
  <c r="L9" i="65"/>
  <c r="L8" i="65"/>
  <c r="L7" i="65"/>
  <c r="L6" i="65"/>
  <c r="L5" i="65"/>
  <c r="N11" i="65"/>
  <c r="N10" i="65"/>
  <c r="N9" i="65"/>
  <c r="N8" i="65"/>
  <c r="N7" i="65"/>
  <c r="N6" i="65"/>
  <c r="N5" i="65"/>
  <c r="P11" i="65"/>
  <c r="P10" i="65"/>
  <c r="P9" i="65"/>
  <c r="P8" i="65"/>
  <c r="P7" i="65"/>
  <c r="P6" i="65"/>
  <c r="P5" i="65"/>
  <c r="J12" i="63"/>
  <c r="J11" i="63"/>
  <c r="J10" i="63"/>
  <c r="J9" i="63"/>
  <c r="J8" i="63"/>
  <c r="J7" i="63"/>
  <c r="J6" i="63"/>
  <c r="J5" i="63"/>
  <c r="P11" i="63"/>
  <c r="P10" i="63"/>
  <c r="P9" i="63"/>
  <c r="P8" i="63"/>
  <c r="P7" i="63"/>
  <c r="P6" i="63"/>
  <c r="P5" i="63"/>
  <c r="N11" i="63"/>
  <c r="N10" i="63"/>
  <c r="N9" i="63"/>
  <c r="N8" i="63"/>
  <c r="N7" i="63"/>
  <c r="N6" i="63"/>
  <c r="N5" i="63"/>
  <c r="L11" i="63"/>
  <c r="L10" i="63"/>
  <c r="L9" i="63"/>
  <c r="L8" i="63"/>
  <c r="L7" i="63"/>
  <c r="L6" i="63"/>
  <c r="L5" i="63"/>
  <c r="H11" i="63"/>
  <c r="H10" i="63"/>
  <c r="H9" i="63"/>
  <c r="H8" i="63"/>
  <c r="H7" i="63"/>
  <c r="H6" i="63"/>
  <c r="H5" i="63"/>
  <c r="F11" i="63"/>
  <c r="F10" i="63"/>
  <c r="F9" i="63"/>
  <c r="F8" i="63"/>
  <c r="F7" i="63"/>
  <c r="F6" i="63"/>
  <c r="F5" i="63"/>
  <c r="D11" i="63"/>
  <c r="D10" i="63"/>
  <c r="D9" i="63"/>
  <c r="D8" i="63"/>
  <c r="D7" i="63"/>
  <c r="D6" i="63"/>
  <c r="D5" i="63"/>
  <c r="P11" i="62"/>
  <c r="P10" i="62"/>
  <c r="P7" i="62"/>
  <c r="P6" i="62"/>
  <c r="P5" i="62"/>
  <c r="N11" i="62"/>
  <c r="N10" i="62"/>
  <c r="N7" i="62"/>
  <c r="N6" i="62"/>
  <c r="N5" i="62"/>
  <c r="L11" i="62"/>
  <c r="L10" i="62"/>
  <c r="L7" i="62"/>
  <c r="L6" i="62"/>
  <c r="L5" i="62"/>
  <c r="J11" i="62"/>
  <c r="J10" i="62"/>
  <c r="J7" i="62"/>
  <c r="J6" i="62"/>
  <c r="J5" i="62"/>
  <c r="H11" i="62"/>
  <c r="H10" i="62"/>
  <c r="H7" i="62"/>
  <c r="H6" i="62"/>
  <c r="H5" i="62"/>
  <c r="F11" i="62"/>
  <c r="F10" i="62"/>
  <c r="F7" i="62"/>
  <c r="F6" i="62"/>
  <c r="F5" i="62"/>
  <c r="D11" i="62"/>
  <c r="D10" i="62"/>
  <c r="D7" i="62"/>
  <c r="D6" i="62"/>
  <c r="D5" i="62"/>
  <c r="D5" i="61"/>
  <c r="F5" i="61"/>
  <c r="H5" i="61"/>
  <c r="J5" i="61"/>
  <c r="L5" i="61"/>
  <c r="N5" i="61"/>
  <c r="P5" i="61"/>
  <c r="D6" i="61"/>
  <c r="F6" i="61"/>
  <c r="H6" i="61"/>
  <c r="J6" i="61"/>
  <c r="L6" i="61"/>
  <c r="N6" i="61"/>
  <c r="P6" i="61"/>
  <c r="D7" i="61"/>
  <c r="F7" i="61"/>
  <c r="H7" i="61"/>
  <c r="J7" i="61"/>
  <c r="L7" i="61"/>
  <c r="N7" i="61"/>
  <c r="P7" i="61"/>
  <c r="D8" i="61"/>
  <c r="F8" i="61"/>
  <c r="H8" i="61"/>
  <c r="J8" i="61"/>
  <c r="L8" i="61"/>
  <c r="N8" i="61"/>
  <c r="P8" i="61"/>
  <c r="D9" i="61"/>
  <c r="F9" i="61"/>
  <c r="H9" i="61"/>
  <c r="J9" i="61"/>
  <c r="L9" i="61"/>
  <c r="N9" i="61"/>
  <c r="P9" i="61"/>
  <c r="D10" i="61"/>
  <c r="F10" i="61"/>
  <c r="H10" i="61"/>
  <c r="J10" i="61"/>
  <c r="L10" i="61"/>
  <c r="N10" i="61"/>
  <c r="P10" i="61"/>
  <c r="D11" i="61"/>
  <c r="F11" i="61"/>
  <c r="H11" i="61"/>
  <c r="J11" i="61"/>
  <c r="L11" i="61"/>
  <c r="N11" i="61"/>
  <c r="P11" i="61"/>
  <c r="D12" i="61"/>
  <c r="F12" i="61"/>
  <c r="H12" i="61"/>
  <c r="J12" i="61"/>
  <c r="L12" i="61"/>
  <c r="N12" i="61"/>
  <c r="P12" i="61"/>
  <c r="D6" i="50"/>
  <c r="P12" i="50"/>
  <c r="N12" i="50"/>
  <c r="L12" i="50"/>
  <c r="J12" i="50"/>
  <c r="H12" i="50"/>
  <c r="F12" i="50"/>
  <c r="D12" i="50"/>
  <c r="P11" i="50"/>
  <c r="N11" i="50"/>
  <c r="L11" i="50"/>
  <c r="J11" i="50"/>
  <c r="H11" i="50"/>
  <c r="F11" i="50"/>
  <c r="D11" i="50"/>
  <c r="P10" i="50"/>
  <c r="N10" i="50"/>
  <c r="L10" i="50"/>
  <c r="J10" i="50"/>
  <c r="H10" i="50"/>
  <c r="F10" i="50"/>
  <c r="D10" i="50"/>
  <c r="P9" i="50"/>
  <c r="N9" i="50"/>
  <c r="L9" i="50"/>
  <c r="J9" i="50"/>
  <c r="H9" i="50"/>
  <c r="F9" i="50"/>
  <c r="D9" i="50"/>
  <c r="P8" i="50"/>
  <c r="N8" i="50"/>
  <c r="L8" i="50"/>
  <c r="J8" i="50"/>
  <c r="H8" i="50"/>
  <c r="F8" i="50"/>
  <c r="D8" i="50"/>
  <c r="P7" i="50"/>
  <c r="N7" i="50"/>
  <c r="L7" i="50"/>
  <c r="J7" i="50"/>
  <c r="H7" i="50"/>
  <c r="F7" i="50"/>
  <c r="D7" i="50"/>
  <c r="P6" i="50"/>
  <c r="N6" i="50"/>
  <c r="L6" i="50"/>
  <c r="J6" i="50"/>
  <c r="H6" i="50"/>
  <c r="F6" i="50"/>
  <c r="P5" i="50"/>
  <c r="N5" i="50"/>
  <c r="L5" i="50"/>
  <c r="J5" i="50"/>
  <c r="H5" i="50"/>
  <c r="F5" i="50"/>
  <c r="D5" i="50"/>
  <c r="C12" i="47" l="1"/>
  <c r="B12" i="47"/>
  <c r="B13" i="73" l="1"/>
  <c r="H14" i="97" l="1"/>
  <c r="E13" i="73" l="1"/>
  <c r="G12" i="47" l="1"/>
  <c r="H12" i="47"/>
  <c r="I12" i="47"/>
  <c r="F12" i="47"/>
  <c r="E12" i="47"/>
  <c r="C12" i="82"/>
  <c r="D12" i="82"/>
  <c r="E12" i="82"/>
  <c r="F12" i="82"/>
  <c r="G12" i="82"/>
  <c r="H12" i="82"/>
  <c r="I12" i="82"/>
  <c r="B14" i="70"/>
  <c r="C14" i="70"/>
  <c r="D14" i="70"/>
  <c r="E14" i="70"/>
  <c r="F14" i="70"/>
  <c r="G14" i="70"/>
  <c r="H14" i="70"/>
  <c r="I14" i="70"/>
  <c r="J14" i="70"/>
  <c r="K14" i="70"/>
  <c r="L14" i="70"/>
  <c r="M14" i="70"/>
  <c r="B16" i="75"/>
  <c r="C16" i="75"/>
  <c r="C16" i="71"/>
  <c r="D12" i="47"/>
  <c r="G13" i="77"/>
  <c r="F13" i="77"/>
  <c r="E13" i="77"/>
  <c r="D13" i="77"/>
  <c r="C13" i="77"/>
  <c r="B13" i="77"/>
  <c r="J14" i="97"/>
  <c r="I14" i="97"/>
  <c r="G14" i="97"/>
  <c r="F14" i="97"/>
  <c r="E14" i="97"/>
  <c r="D14" i="97"/>
  <c r="C14" i="97"/>
  <c r="B14" i="97"/>
  <c r="G13" i="76"/>
  <c r="F13" i="76"/>
  <c r="E13" i="76"/>
  <c r="D13" i="76"/>
  <c r="C13" i="76"/>
  <c r="B13" i="76"/>
  <c r="K16" i="75"/>
  <c r="J16" i="75"/>
  <c r="I16" i="75"/>
  <c r="H16" i="75"/>
  <c r="G16" i="75"/>
  <c r="F16" i="75"/>
  <c r="E16" i="75"/>
  <c r="D16" i="75"/>
  <c r="M15" i="74"/>
  <c r="L15" i="74"/>
  <c r="K15" i="74"/>
  <c r="J15" i="74"/>
  <c r="I15" i="74"/>
  <c r="H15" i="74"/>
  <c r="G15" i="74"/>
  <c r="F15" i="74"/>
  <c r="E15" i="74"/>
  <c r="D15" i="74"/>
  <c r="C15" i="74"/>
  <c r="B15" i="74"/>
  <c r="H13" i="73"/>
  <c r="G13" i="73"/>
  <c r="F13" i="73"/>
  <c r="D13" i="73"/>
  <c r="C13" i="73"/>
  <c r="K15" i="72"/>
  <c r="J15" i="72"/>
  <c r="I15" i="72"/>
  <c r="H15" i="72"/>
  <c r="G15" i="72"/>
  <c r="F15" i="72"/>
  <c r="E15" i="72"/>
  <c r="D15" i="72"/>
  <c r="C15" i="72"/>
  <c r="B15" i="72"/>
  <c r="R16" i="71"/>
  <c r="Q16" i="71"/>
  <c r="P16" i="71"/>
  <c r="O16" i="71"/>
  <c r="N16" i="71"/>
  <c r="M16" i="71"/>
  <c r="L16" i="71"/>
  <c r="K16" i="71"/>
  <c r="J16" i="71"/>
  <c r="I16" i="71"/>
  <c r="H16" i="71"/>
  <c r="G16" i="71"/>
  <c r="F16" i="71"/>
  <c r="E16" i="71"/>
  <c r="D16" i="71"/>
  <c r="B16" i="71"/>
  <c r="I14" i="115"/>
  <c r="G14" i="115"/>
  <c r="E14" i="115"/>
  <c r="C14" i="115"/>
  <c r="I14" i="114"/>
  <c r="G14" i="114"/>
  <c r="E14" i="114"/>
  <c r="C14" i="114"/>
  <c r="B14" i="114"/>
  <c r="B14" i="115"/>
  <c r="H14" i="114" l="1"/>
  <c r="H14" i="115"/>
  <c r="F14" i="114"/>
  <c r="J14" i="114"/>
  <c r="B12" i="82"/>
  <c r="F14" i="115"/>
  <c r="J14" i="115"/>
  <c r="D14" i="115"/>
</calcChain>
</file>

<file path=xl/sharedStrings.xml><?xml version="1.0" encoding="utf-8"?>
<sst xmlns="http://schemas.openxmlformats.org/spreadsheetml/2006/main" count="716" uniqueCount="202">
  <si>
    <t>Kraj</t>
  </si>
  <si>
    <t>PO</t>
  </si>
  <si>
    <t>KE</t>
  </si>
  <si>
    <t>SR</t>
  </si>
  <si>
    <t>BA</t>
  </si>
  <si>
    <t>TT</t>
  </si>
  <si>
    <t>TN</t>
  </si>
  <si>
    <t>NR</t>
  </si>
  <si>
    <t>ZA</t>
  </si>
  <si>
    <t>BB</t>
  </si>
  <si>
    <t>Spolu</t>
  </si>
  <si>
    <t>Bratislavský kraj</t>
  </si>
  <si>
    <t>Trnavský kraj</t>
  </si>
  <si>
    <t>Trenčiansky kraj</t>
  </si>
  <si>
    <t>Nitriansky kraj</t>
  </si>
  <si>
    <t>Počet</t>
  </si>
  <si>
    <t>vecí</t>
  </si>
  <si>
    <t>Žilinský kraj</t>
  </si>
  <si>
    <t>Banskobystrický kraj</t>
  </si>
  <si>
    <t>Prešovský kraj</t>
  </si>
  <si>
    <t>Košický kraj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</si>
  <si>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</si>
  <si>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</si>
  <si>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</si>
  <si>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</si>
  <si>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</si>
  <si>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6 mes. do 1 roku</t>
  </si>
  <si>
    <t>vyhovené úplne</t>
  </si>
  <si>
    <t>zmier</t>
  </si>
  <si>
    <t>vyhovené čiastočne</t>
  </si>
  <si>
    <t>%</t>
  </si>
  <si>
    <t>Počet vybav. vecí</t>
  </si>
  <si>
    <t>Spôsob vybavenia</t>
  </si>
  <si>
    <t>Počet sporov vo vybav. veciach</t>
  </si>
  <si>
    <t>zamietnutie</t>
  </si>
  <si>
    <t>inak</t>
  </si>
  <si>
    <t>počet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</si>
  <si>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</si>
  <si>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</si>
  <si>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</si>
  <si>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</si>
  <si>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</si>
  <si>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</si>
  <si>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</si>
  <si>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</si>
  <si>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Vybrané nároky</t>
  </si>
  <si>
    <t>vnútorné spory</t>
  </si>
  <si>
    <t>vonkajšie spory</t>
  </si>
  <si>
    <t>všeobecné</t>
  </si>
  <si>
    <t>nekalá súťaž</t>
  </si>
  <si>
    <t>spolu</t>
  </si>
  <si>
    <t>mzda, nároky</t>
  </si>
  <si>
    <t>písm.         a - c</t>
  </si>
  <si>
    <t>písm.         d</t>
  </si>
  <si>
    <t>písm.         e</t>
  </si>
  <si>
    <t>všeobecná zodpovednosť</t>
  </si>
  <si>
    <t>osobitná zodpovednosť</t>
  </si>
  <si>
    <t>z toho</t>
  </si>
  <si>
    <t>z trestnej činnosti</t>
  </si>
  <si>
    <t>nájom a podnájom nebytových priestorov</t>
  </si>
  <si>
    <t>BSM</t>
  </si>
  <si>
    <t>určenie vlastníctva</t>
  </si>
  <si>
    <t>Počet vecí vybavených odvolacím súdom</t>
  </si>
  <si>
    <t>Spôsob vybavenia odvolania</t>
  </si>
  <si>
    <t>potvrdené +</t>
  </si>
  <si>
    <t>zmenené</t>
  </si>
  <si>
    <t>zrušené a vrátené</t>
  </si>
  <si>
    <t xml:space="preserve">% </t>
  </si>
  <si>
    <t>(OKRESNÉ SÚDY)</t>
  </si>
  <si>
    <t>do 1 mes.</t>
  </si>
  <si>
    <t>z porušenia zmluvy</t>
  </si>
  <si>
    <t>I. Obchodné právo</t>
  </si>
  <si>
    <t>II. Pracovné právo</t>
  </si>
  <si>
    <t>III. Rodinné právo</t>
  </si>
  <si>
    <t>c) byty a iné miestnosti</t>
  </si>
  <si>
    <t>V. Právo duševného vlastníctva</t>
  </si>
  <si>
    <t>z toho: a) vecné práva</t>
  </si>
  <si>
    <t>b) zodpovednosť za škodu</t>
  </si>
  <si>
    <t>SLOVENSKÁ  REPUBLIKA</t>
  </si>
  <si>
    <t>IV. Spory občianskoprávnej povahy</t>
  </si>
  <si>
    <t>nedovo-     lené obmedz.    hospod. súťaže</t>
  </si>
  <si>
    <t>ostatné konštit.         a deklar. rozhod. súdu</t>
  </si>
  <si>
    <t>ochrana obchod. mena</t>
  </si>
  <si>
    <t>ochrana obchod. tajomstva</t>
  </si>
  <si>
    <t>zodpo-vednostné</t>
  </si>
  <si>
    <t>ostatné</t>
  </si>
  <si>
    <t>konšti-      tučné rozhod.   súdu</t>
  </si>
  <si>
    <t>zodpovednosť za škodu</t>
  </si>
  <si>
    <t>spôsobenú zamestnávateľom</t>
  </si>
  <si>
    <t>pracovný úraz</t>
  </si>
  <si>
    <t>pracovný úraz-smrť</t>
  </si>
  <si>
    <t>okamžité skončenie pracovného pomeru zo strany</t>
  </si>
  <si>
    <t>výpoveď zo strany zamest-nanca</t>
  </si>
  <si>
    <t>zamest-nanca</t>
  </si>
  <si>
    <t>spôso-benú zamest-nancom</t>
  </si>
  <si>
    <t>vyživovacia povinnosť v ostatných prípadoch</t>
  </si>
  <si>
    <t>rodičov voči plnoletým deťom</t>
  </si>
  <si>
    <t>detí voči rodičom</t>
  </si>
  <si>
    <t>medzi ostatnými príbuznými</t>
  </si>
  <si>
    <t>zrušenie vyživovacej povinnosti</t>
  </si>
  <si>
    <t>ochrana osobnosti</t>
  </si>
  <si>
    <t>dedenie</t>
  </si>
  <si>
    <t>práva a povinnosti vyplývajúce z BSM</t>
  </si>
  <si>
    <t>dohody o vzniku a vyporiadaní BSM</t>
  </si>
  <si>
    <t>zrušenie BSM za trvania manželstva</t>
  </si>
  <si>
    <t>zrušenie      a vyporia-    danie spolu-    vlastníctva</t>
  </si>
  <si>
    <t>ostatné spory           z BSM</t>
  </si>
  <si>
    <t>za škodu spôsobenú maloletou osobou, duševnou chorobou alebo zanedbaním dohľadu nad nimi</t>
  </si>
  <si>
    <t>za škodu spôsobenú osobou uvedenou do stavu, kedy nie je schopná ovládať svoje konanie, alebo posúdiť jeho následky</t>
  </si>
  <si>
    <t>za škodu spôsobenú       v doprave</t>
  </si>
  <si>
    <t>zrušenie práva spoločného nájmu manželov po rozvode manželstva (§ 705)</t>
  </si>
  <si>
    <t>spory                               o určenie          nájomného</t>
  </si>
  <si>
    <t>konania                  týkajúce sa vlastníctva bytov        a nebytových priestorov         (podľa zákona         č. 182/1993 Z. z.)</t>
  </si>
  <si>
    <t>spory                            z doplnkového dôchodkového poistenia         (podľa zákona         č. 650/2004 Z. z.)</t>
  </si>
  <si>
    <t>spory                     zo starobného dôchodkového sporenia         (podľa zákona         č. 43/2004 Z. z.)</t>
  </si>
  <si>
    <t>určenie autorstva</t>
  </si>
  <si>
    <t>zákaz ohrozenia</t>
  </si>
  <si>
    <t>licenčná zmluva</t>
  </si>
  <si>
    <t>zlepšovacie návrhy</t>
  </si>
  <si>
    <t>ochranná známka</t>
  </si>
  <si>
    <t>právo                                                           priemyselného vlastníctva</t>
  </si>
  <si>
    <t>príspevok       na výživu rozvedeného manžela</t>
  </si>
  <si>
    <t>vyživovacia povinnosť medzi manželmi      za trvania manželstva</t>
  </si>
  <si>
    <t>príspevok      na výživu      a úhradu niektorých nákladov nevydatej matke</t>
  </si>
  <si>
    <t>vydanie                        alebo vrátenie      veci</t>
  </si>
  <si>
    <t>za škodu podľa zákona         č. 514/2003       Z. z.</t>
  </si>
  <si>
    <t>výpoveď                                  podľa § 63, ods.1 Zák.práce</t>
  </si>
  <si>
    <t>zamest-návateľa</t>
  </si>
  <si>
    <t>patenty</t>
  </si>
  <si>
    <t>vyporia-       danie           po zániku manželstva</t>
  </si>
  <si>
    <t>vznik,  trvanie</t>
  </si>
  <si>
    <t>zmena, zánik, zrušenie</t>
  </si>
  <si>
    <t>B - PRACOVNÉ SPORY</t>
  </si>
  <si>
    <t>C - SPORY Z RODINNÉHO PRÁVA</t>
  </si>
  <si>
    <t>D - SPORY OBČIANSKOPRÁVNEJ POVAHY</t>
  </si>
  <si>
    <t>E - VECNÉ PRÁVA</t>
  </si>
  <si>
    <t>F - SPORY O NÁHRADU ŠKODY</t>
  </si>
  <si>
    <t>G - VYBRANÉ DRUHY NÁROKOV Z NÁJMU BYTOV A INÝCH OBYTNÝCH MIESNOSTÍ</t>
  </si>
  <si>
    <t>H - SPORY Z PRÁVA DUŠEVNÉHO VLASTNÍCTVA</t>
  </si>
  <si>
    <t>mzda</t>
  </si>
  <si>
    <t>min. mzda</t>
  </si>
  <si>
    <t xml:space="preserve">choroba    z povol.     </t>
  </si>
  <si>
    <t>od 1            do 2 rokov</t>
  </si>
  <si>
    <t>A - OBCHODNÉ SPORY</t>
  </si>
  <si>
    <t>V rámci vybavovania občianskoprávnych vecí súdy v Slovenskej republike rozhodovali o nárokoch zahrnutých do týchto skupín :</t>
  </si>
  <si>
    <t>od 2            do 4 rokov</t>
  </si>
  <si>
    <t>viac ako       4 roky</t>
  </si>
  <si>
    <t xml:space="preserve">z toho: </t>
  </si>
  <si>
    <t xml:space="preserve">a) vecné práva </t>
  </si>
  <si>
    <t>c) byty a iné miestnosti</t>
  </si>
  <si>
    <t>ochrana spotrebiteľa         (podľa zákona         č. 250/2007 Z.z.)</t>
  </si>
  <si>
    <t>autorské právo                                              (podľa zákona č. 185/2015 Z. z.)</t>
  </si>
  <si>
    <t>späťvzatie</t>
  </si>
  <si>
    <t>spory zo zmlúv o preprave osôb</t>
  </si>
  <si>
    <t>spory z darovacích zmlúv</t>
  </si>
  <si>
    <t>spory z poistných zmlúv</t>
  </si>
  <si>
    <t>Druh nároku</t>
  </si>
  <si>
    <t>Počet vybavených vecí</t>
  </si>
  <si>
    <t>vyhovené celkom</t>
  </si>
  <si>
    <t>sporov</t>
  </si>
  <si>
    <t>odstupné, odchodné</t>
  </si>
  <si>
    <t>spory o vydržaní</t>
  </si>
  <si>
    <t>dizajn</t>
  </si>
  <si>
    <t>Počet vecí</t>
  </si>
  <si>
    <t>*Sporom sa na účely štatistiky rozumie spôsob vybavenia každého uplatneného nároku vo vzťahu ku každému učastníkovi konania.</t>
  </si>
  <si>
    <t>Vysvetlivky</t>
  </si>
  <si>
    <t>1) Sporom sa na účely štatistiky rozumie spôsob vybavenia každého uplatneného nároku vo vzťahu ku každému učastníkovi konania.</t>
  </si>
  <si>
    <t>* Do kategórie potvrdených rozhodnutí sú započítané aj veci, v ktorých účastníci v odvolacom konaní uzavreli zmier a veci, v ktorých vzali odvolanie späť</t>
  </si>
  <si>
    <t>potvrdené*</t>
  </si>
  <si>
    <t>+  Do kategórie potvrdených rozhodnutí sú započítané aj veci, v ktorých účastníci v odvolacom konaní uzavreli zmier  a veci, v ktorých vzali odvolanie späť</t>
  </si>
  <si>
    <t>Počet sporov</t>
  </si>
  <si>
    <t>PREHĽAD O VÝSLEDKOCH ODVOLACIEHO KONANIA V OBČIANSKOPRÁVNEJ AGENDE</t>
  </si>
  <si>
    <t>PREHĽAD O VÝSLEDKOCH ODVOLACIEHO KONANIA V OBCHODNEJ AGENDE</t>
  </si>
  <si>
    <t>PREHĽAD O RÝCHLOSTI KONANIA V OBČIANSKOPRÁVNYCH VECIACH NA OKRESNÝCH SÚDOCH</t>
  </si>
  <si>
    <t>PREHĽAD O POČTE VYBAVENÝCH OBČIANSKOPRÁVNYCH VECÍ A SPOROV V TÝCHTO VECIACH V SR</t>
  </si>
  <si>
    <t>2) Do kategórie potvrdených rozhodnutí sú započítané aj veci, v ktorých účastníci v odvolacom konaní uzavreli zmier a veci, v ktorých vzali odvolanie späť</t>
  </si>
  <si>
    <t>PREHĽAD O POČTE A SPÔSOBE VYBAVENIA OBČIANSKOPRÁVNYCH SPOROV PODĽA JEDNOTLIVÝCH DRUHOV NÁROKOV</t>
  </si>
  <si>
    <t>PREHĽAD O POČTE SPOROV PODĽA VYBRANÝCH NÁROKOV</t>
  </si>
  <si>
    <t>III. 1 Občianskoprávne veci</t>
  </si>
  <si>
    <t>zastavenie</t>
  </si>
  <si>
    <t>vznik, trvanie a zánik nájmu, neplatnosť výpovede z nájmu</t>
  </si>
  <si>
    <t>I - OSTATNÉ SPORY OBČIANSKOPRÁVNEJ POVAHY</t>
  </si>
  <si>
    <t>od 3 mes. 
do 6 mes.</t>
  </si>
  <si>
    <t>od 1 mes. 
do 3 mes.</t>
  </si>
  <si>
    <t>od 6 mes. 
do 1 r.</t>
  </si>
  <si>
    <t>od 1           do 2 rokov</t>
  </si>
  <si>
    <t>PREHĽAD O RÝCHLOSTI KONANIA V OBČIANSKOPRÁVNYCH VECIACH NA OKRESNÝCH SÚDOCH 
PODĽA JEDNOTLIVÝCH KRAJOV</t>
  </si>
  <si>
    <r>
      <t>I.</t>
    </r>
    <r>
      <rPr>
        <sz val="7"/>
        <rFont val="Times New Roman"/>
        <family val="1"/>
        <charset val="238"/>
      </rPr>
      <t xml:space="preserve">      </t>
    </r>
    <r>
      <rPr>
        <sz val="10"/>
        <rFont val="Arial"/>
        <family val="2"/>
        <charset val="238"/>
      </rPr>
      <t>Obchodné právo</t>
    </r>
  </si>
  <si>
    <r>
      <t>II.</t>
    </r>
    <r>
      <rPr>
        <sz val="7"/>
        <rFont val="Times New Roman"/>
        <family val="1"/>
        <charset val="238"/>
      </rPr>
      <t xml:space="preserve">     </t>
    </r>
    <r>
      <rPr>
        <sz val="10"/>
        <rFont val="Arial"/>
        <family val="2"/>
        <charset val="238"/>
      </rPr>
      <t>Pracovné právo</t>
    </r>
  </si>
  <si>
    <r>
      <t>III.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Rodinné právo</t>
    </r>
  </si>
  <si>
    <r>
      <t>IV.</t>
    </r>
    <r>
      <rPr>
        <sz val="7"/>
        <rFont val="Times New Roman"/>
        <family val="1"/>
        <charset val="238"/>
      </rPr>
      <t xml:space="preserve">   </t>
    </r>
    <r>
      <rPr>
        <sz val="10"/>
        <rFont val="Arial"/>
        <family val="2"/>
        <charset val="238"/>
      </rPr>
      <t>Spory občianskoprávnej povahy</t>
    </r>
  </si>
  <si>
    <r>
      <t>V.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Právo duševného vlastníctva</t>
    </r>
  </si>
  <si>
    <r>
      <t xml:space="preserve">V roku 2020 súdy v Slovenskej republike vybavili </t>
    </r>
    <r>
      <rPr>
        <b/>
        <sz val="10"/>
        <rFont val="Arial"/>
        <family val="2"/>
        <charset val="238"/>
      </rPr>
      <t>50 868</t>
    </r>
    <r>
      <rPr>
        <sz val="10"/>
        <rFont val="Arial"/>
        <family val="2"/>
        <charset val="238"/>
      </rPr>
      <t xml:space="preserve"> občianskoprávnych vecí so 74 718 spormi (vrátane obchodných vecí), čo je o </t>
    </r>
    <r>
      <rPr>
        <b/>
        <sz val="10"/>
        <rFont val="Arial"/>
        <family val="2"/>
        <charset val="238"/>
      </rPr>
      <t xml:space="preserve">14 454 </t>
    </r>
    <r>
      <rPr>
        <sz val="10"/>
        <rFont val="Arial"/>
        <family val="2"/>
        <charset val="238"/>
      </rPr>
      <t xml:space="preserve">vecí menej ako v roku 2019. </t>
    </r>
  </si>
  <si>
    <r>
      <t xml:space="preserve">Pokiaľ ide o skladbu občianskoprávnej agendy, ktorú vybavili súdy v roku 2020 prevažujú nároky občianskoprávnej povahy  – </t>
    </r>
    <r>
      <rPr>
        <b/>
        <sz val="10"/>
        <rFont val="Arial"/>
        <family val="2"/>
        <charset val="238"/>
      </rPr>
      <t>40 817</t>
    </r>
    <r>
      <rPr>
        <sz val="10"/>
        <rFont val="Arial"/>
        <family val="2"/>
        <charset val="238"/>
      </rPr>
      <t xml:space="preserve"> vybavených vecí so </t>
    </r>
    <r>
      <rPr>
        <b/>
        <sz val="10"/>
        <rFont val="Arial"/>
        <family val="2"/>
        <charset val="238"/>
      </rPr>
      <t xml:space="preserve">63 655 </t>
    </r>
    <r>
      <rPr>
        <sz val="10"/>
        <rFont val="Arial"/>
        <family val="2"/>
        <charset val="238"/>
      </rPr>
      <t xml:space="preserve">spormi. Z týchto nárokov </t>
    </r>
    <r>
      <rPr>
        <b/>
        <sz val="10"/>
        <rFont val="Arial"/>
        <family val="2"/>
        <charset val="238"/>
      </rPr>
      <t>755</t>
    </r>
    <r>
      <rPr>
        <sz val="10"/>
        <rFont val="Arial"/>
        <family val="2"/>
        <charset val="238"/>
      </rPr>
      <t xml:space="preserve"> sa týkalo sporov zo zmlúv o preprave osôb, </t>
    </r>
    <r>
      <rPr>
        <b/>
        <sz val="10"/>
        <rFont val="Arial"/>
        <family val="2"/>
        <charset val="238"/>
      </rPr>
      <t>580</t>
    </r>
    <r>
      <rPr>
        <sz val="10"/>
        <rFont val="Arial"/>
        <family val="2"/>
        <charset val="238"/>
      </rPr>
      <t xml:space="preserve"> sporov sa týkalo sporov z poistných zmlúv, dedenia sa týkalo </t>
    </r>
    <r>
      <rPr>
        <b/>
        <sz val="10"/>
        <rFont val="Arial"/>
        <family val="2"/>
        <charset val="238"/>
      </rPr>
      <t>1 593</t>
    </r>
    <r>
      <rPr>
        <sz val="10"/>
        <rFont val="Arial"/>
        <family val="2"/>
        <charset val="238"/>
      </rPr>
      <t xml:space="preserve"> sporov a ochrany osobnosti </t>
    </r>
    <r>
      <rPr>
        <b/>
        <sz val="10"/>
        <rFont val="Arial"/>
        <family val="2"/>
        <charset val="238"/>
      </rPr>
      <t>577</t>
    </r>
    <r>
      <rPr>
        <sz val="10"/>
        <rFont val="Arial"/>
        <family val="2"/>
        <charset val="238"/>
      </rPr>
      <t xml:space="preserve"> sporov </t>
    </r>
  </si>
  <si>
    <r>
      <t xml:space="preserve">V tejto veľkej skupine najpočetnejšiu podskupinu tvoria nároky vecného práva  s počtom </t>
    </r>
    <r>
      <rPr>
        <b/>
        <sz val="10"/>
        <rFont val="Arial"/>
        <family val="2"/>
        <charset val="238"/>
      </rPr>
      <t xml:space="preserve">3 220 </t>
    </r>
    <r>
      <rPr>
        <sz val="10"/>
        <rFont val="Arial"/>
        <family val="2"/>
        <charset val="238"/>
      </rPr>
      <t xml:space="preserve">vecí s </t>
    </r>
    <r>
      <rPr>
        <b/>
        <sz val="10"/>
        <rFont val="Arial"/>
        <family val="2"/>
        <charset val="238"/>
      </rPr>
      <t xml:space="preserve">15 409 </t>
    </r>
    <r>
      <rPr>
        <sz val="10"/>
        <rFont val="Arial"/>
        <family val="2"/>
        <charset val="238"/>
      </rPr>
      <t xml:space="preserve">spormi. Z nich </t>
    </r>
    <r>
      <rPr>
        <b/>
        <sz val="10"/>
        <rFont val="Arial"/>
        <family val="2"/>
        <charset val="238"/>
      </rPr>
      <t>8 501 s</t>
    </r>
    <r>
      <rPr>
        <sz val="10"/>
        <rFont val="Arial"/>
        <family val="2"/>
        <charset val="238"/>
      </rPr>
      <t>porov sa týkalo určenia vlastníctva a</t>
    </r>
    <r>
      <rPr>
        <b/>
        <sz val="10"/>
        <rFont val="Arial"/>
        <family val="2"/>
        <charset val="238"/>
      </rPr>
      <t xml:space="preserve"> 1 131</t>
    </r>
    <r>
      <rPr>
        <sz val="10"/>
        <rFont val="Arial"/>
        <family val="2"/>
        <charset val="238"/>
      </rPr>
      <t xml:space="preserve"> bezpodielového spoluvlastníctva manželov. Druhú najpočetnejšiu podskupinu tvoria spory zodpovednosti za škodu - </t>
    </r>
    <r>
      <rPr>
        <b/>
        <sz val="10"/>
        <rFont val="Arial"/>
        <family val="2"/>
        <charset val="238"/>
      </rPr>
      <t xml:space="preserve">1 571 </t>
    </r>
    <r>
      <rPr>
        <sz val="10"/>
        <rFont val="Arial"/>
        <family val="2"/>
        <charset val="238"/>
      </rPr>
      <t xml:space="preserve"> vecí s </t>
    </r>
    <r>
      <rPr>
        <b/>
        <sz val="10"/>
        <rFont val="Arial"/>
        <family val="2"/>
        <charset val="238"/>
      </rPr>
      <t xml:space="preserve">2 368 </t>
    </r>
    <r>
      <rPr>
        <sz val="10"/>
        <rFont val="Arial"/>
        <family val="2"/>
        <charset val="238"/>
      </rPr>
      <t xml:space="preserve">spormi.  Tretiu najpočetnejšiu podskupinu tvoria spory z užívania bytov a iných obytných miestností  - </t>
    </r>
    <r>
      <rPr>
        <b/>
        <sz val="10"/>
        <rFont val="Arial"/>
        <family val="2"/>
        <charset val="238"/>
      </rPr>
      <t>1 011</t>
    </r>
    <r>
      <rPr>
        <sz val="10"/>
        <rFont val="Arial"/>
        <family val="2"/>
        <charset val="238"/>
      </rPr>
      <t xml:space="preserve"> vecí s</t>
    </r>
    <r>
      <rPr>
        <b/>
        <sz val="10"/>
        <rFont val="Arial"/>
        <family val="2"/>
        <charset val="238"/>
      </rPr>
      <t> 1 757</t>
    </r>
    <r>
      <rPr>
        <sz val="10"/>
        <rFont val="Arial"/>
        <family val="2"/>
        <charset val="238"/>
      </rPr>
      <t xml:space="preserve"> spormi.</t>
    </r>
  </si>
  <si>
    <r>
      <t xml:space="preserve">Po nárokoch občianskoprávnej povahy druhou najpočetnejšou skupinou boli veci obchodného práva. V roku 2020 bolo vybavených </t>
    </r>
    <r>
      <rPr>
        <b/>
        <sz val="10"/>
        <rFont val="Arial"/>
        <family val="2"/>
        <charset val="238"/>
      </rPr>
      <t>6 897</t>
    </r>
    <r>
      <rPr>
        <sz val="10"/>
        <rFont val="Arial"/>
        <family val="2"/>
        <charset val="238"/>
      </rPr>
      <t xml:space="preserve"> vecí s 7 593 spormi. V tejto skupine najpočetnejšie boli tzv. všeobecné vonkajšie spory, vybavených bolo 4 200  sporov, zodpovednostných vonkajších sporov bolo</t>
    </r>
    <r>
      <rPr>
        <b/>
        <sz val="10"/>
        <rFont val="Arial"/>
        <family val="2"/>
        <charset val="238"/>
      </rPr>
      <t xml:space="preserve"> 543 </t>
    </r>
    <r>
      <rPr>
        <sz val="10"/>
        <rFont val="Arial"/>
        <family val="2"/>
        <charset val="238"/>
      </rPr>
      <t>a 2 599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konštitučných rozhodnutí súdu.</t>
    </r>
  </si>
  <si>
    <r>
      <t xml:space="preserve">V poradí vybavených vecí nasleduje skupina nárokov týkajúcich sa rodinného práva </t>
    </r>
    <r>
      <rPr>
        <b/>
        <sz val="10"/>
        <rFont val="Arial"/>
        <family val="2"/>
        <charset val="238"/>
      </rPr>
      <t xml:space="preserve">2 348  </t>
    </r>
    <r>
      <rPr>
        <sz val="10"/>
        <rFont val="Arial"/>
        <family val="2"/>
        <charset val="238"/>
      </rPr>
      <t xml:space="preserve">vecí so </t>
    </r>
    <r>
      <rPr>
        <b/>
        <sz val="10"/>
        <rFont val="Arial"/>
        <family val="2"/>
        <charset val="238"/>
      </rPr>
      <t>2 509</t>
    </r>
    <r>
      <rPr>
        <sz val="10"/>
        <rFont val="Arial"/>
        <family val="2"/>
        <charset val="238"/>
      </rPr>
      <t xml:space="preserve"> spormi. Z celkového počtu sporov z rodinného práva 87 sa týkalo príspevku na výživu rozvedeného manžela, </t>
    </r>
    <r>
      <rPr>
        <b/>
        <sz val="10"/>
        <rFont val="Arial"/>
        <family val="2"/>
        <charset val="238"/>
      </rPr>
      <t xml:space="preserve">203 </t>
    </r>
    <r>
      <rPr>
        <sz val="10"/>
        <rFont val="Arial"/>
        <family val="2"/>
        <charset val="238"/>
      </rPr>
      <t>vyživovacej povinnosti medzi manželmi za trvania manželstva 833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rodičov voči plnoletým deťom.</t>
    </r>
  </si>
  <si>
    <r>
      <t xml:space="preserve">Najmenej vybavených vecí sa týkalo práva duševného vlastníctva – </t>
    </r>
    <r>
      <rPr>
        <b/>
        <sz val="10"/>
        <rFont val="Arial"/>
        <family val="2"/>
        <charset val="238"/>
      </rPr>
      <t>179</t>
    </r>
    <r>
      <rPr>
        <sz val="10"/>
        <rFont val="Arial"/>
        <family val="2"/>
        <charset val="238"/>
      </rPr>
      <t xml:space="preserve"> vecí, ktoré sa týkali </t>
    </r>
    <r>
      <rPr>
        <b/>
        <sz val="10"/>
        <rFont val="Arial"/>
        <family val="2"/>
        <charset val="238"/>
      </rPr>
      <t>215</t>
    </r>
    <r>
      <rPr>
        <sz val="10"/>
        <rFont val="Arial"/>
        <family val="2"/>
        <charset val="238"/>
      </rPr>
      <t xml:space="preserve"> sporov.</t>
    </r>
  </si>
  <si>
    <r>
      <t xml:space="preserve">Z prehľadu o rýchlosti konania v občianskoprávnych veciach na okresných súdoch v roku 2020 vyplýva, že priemerná dĺžka právoplatného vybavenia týchto vecí je </t>
    </r>
    <r>
      <rPr>
        <b/>
        <sz val="10"/>
        <rFont val="Arial"/>
        <family val="2"/>
        <charset val="238"/>
      </rPr>
      <t>21,66</t>
    </r>
    <r>
      <rPr>
        <sz val="10"/>
        <rFont val="Arial"/>
        <family val="2"/>
        <charset val="238"/>
      </rPr>
      <t xml:space="preserve"> mesiaca. Najdlhšie trvalo priemerné vybavenie jednej veci od jej nápadu do právoplatného skončenia vo veciach týkajúcich sa pracovného práva - </t>
    </r>
    <r>
      <rPr>
        <b/>
        <sz val="10"/>
        <rFont val="Arial"/>
        <family val="2"/>
        <charset val="238"/>
      </rPr>
      <t xml:space="preserve">43,59 </t>
    </r>
    <r>
      <rPr>
        <sz val="10"/>
        <rFont val="Arial"/>
        <family val="2"/>
        <charset val="238"/>
      </rPr>
      <t>mesiaca, vo veciach zodpovednosti za škodu -</t>
    </r>
    <r>
      <rPr>
        <b/>
        <sz val="10"/>
        <rFont val="Arial"/>
        <family val="2"/>
        <charset val="238"/>
      </rPr>
      <t xml:space="preserve"> 42,78</t>
    </r>
    <r>
      <rPr>
        <sz val="10"/>
        <rFont val="Arial"/>
        <family val="2"/>
        <charset val="238"/>
      </rPr>
      <t xml:space="preserve"> mesiaca a vo veciach vecného práva  – 35,68  mesiaca.</t>
    </r>
  </si>
  <si>
    <r>
      <t xml:space="preserve">Najdlhšie boli vybavované občianskoprávne veci na súdoch v obvode Krajského súdu v Bratislave – </t>
    </r>
    <r>
      <rPr>
        <b/>
        <sz val="10"/>
        <rFont val="Arial"/>
        <family val="2"/>
        <charset val="238"/>
      </rPr>
      <t xml:space="preserve">25,91 </t>
    </r>
    <r>
      <rPr>
        <sz val="10"/>
        <rFont val="Arial"/>
        <family val="2"/>
        <charset val="238"/>
      </rPr>
      <t>mesiaca, na súdoch v obvode Krajského súdu v Trnave –</t>
    </r>
    <r>
      <rPr>
        <b/>
        <sz val="10"/>
        <rFont val="Arial"/>
        <family val="2"/>
        <charset val="238"/>
      </rPr>
      <t xml:space="preserve"> 24,23 </t>
    </r>
    <r>
      <rPr>
        <sz val="10"/>
        <rFont val="Arial"/>
        <family val="2"/>
        <charset val="238"/>
      </rPr>
      <t>mesiaca, na súdoch v obvode Krajského súdu v Košiciach –</t>
    </r>
    <r>
      <rPr>
        <b/>
        <sz val="10"/>
        <rFont val="Arial"/>
        <family val="2"/>
        <charset val="238"/>
      </rPr>
      <t xml:space="preserve"> 23,15 </t>
    </r>
    <r>
      <rPr>
        <sz val="10"/>
        <rFont val="Arial"/>
        <family val="2"/>
        <charset val="238"/>
      </rPr>
      <t>mesiaca. Najrýchlejšie sa vybavovali občianskoprávne veci na súdoch v obvode Krajského súdu v Banskej Bystrici –</t>
    </r>
    <r>
      <rPr>
        <b/>
        <sz val="10"/>
        <rFont val="Arial"/>
        <family val="2"/>
        <charset val="238"/>
      </rPr>
      <t xml:space="preserve"> 14,99 </t>
    </r>
    <r>
      <rPr>
        <sz val="10"/>
        <rFont val="Arial"/>
        <family val="2"/>
        <charset val="238"/>
      </rPr>
      <t xml:space="preserve">mesiaca a na súdoch v obvode Krajského súdu v Nitre - </t>
    </r>
    <r>
      <rPr>
        <b/>
        <sz val="10"/>
        <rFont val="Arial"/>
        <family val="2"/>
        <charset val="238"/>
      </rPr>
      <t>18,83</t>
    </r>
    <r>
      <rPr>
        <sz val="10"/>
        <rFont val="Arial"/>
        <family val="2"/>
        <charset val="238"/>
      </rPr>
      <t xml:space="preserve"> mesiaca.</t>
    </r>
  </si>
  <si>
    <r>
      <t>V roku 2020 krajské súdy v Slovenskej republike vybavili</t>
    </r>
    <r>
      <rPr>
        <b/>
        <sz val="10"/>
        <rFont val="Arial"/>
        <family val="2"/>
        <charset val="238"/>
      </rPr>
      <t xml:space="preserve"> 24 616</t>
    </r>
    <r>
      <rPr>
        <sz val="10"/>
        <rFont val="Arial"/>
        <family val="2"/>
        <charset val="238"/>
      </rPr>
      <t xml:space="preserve"> odvolaní proti rozhodnutiam okresných súdov v občianskoprávnych veciach (bez obchodných vecí). Z toho počtu bolo  </t>
    </r>
    <r>
      <rPr>
        <b/>
        <sz val="10"/>
        <rFont val="Arial"/>
        <family val="2"/>
        <charset val="238"/>
      </rPr>
      <t xml:space="preserve">14 418 </t>
    </r>
    <r>
      <rPr>
        <sz val="10"/>
        <rFont val="Arial"/>
        <family val="2"/>
        <charset val="238"/>
      </rPr>
      <t>(58 ,57 %) prvostupňových rozhodnutí potvrdených,</t>
    </r>
    <r>
      <rPr>
        <b/>
        <sz val="10"/>
        <rFont val="Arial"/>
        <family val="2"/>
        <charset val="238"/>
      </rPr>
      <t xml:space="preserve"> 1 916</t>
    </r>
    <r>
      <rPr>
        <sz val="10"/>
        <rFont val="Arial"/>
        <family val="2"/>
        <charset val="238"/>
      </rPr>
      <t xml:space="preserve"> (7,78 %) prvostupňových rozhodnutí zmenených, </t>
    </r>
    <r>
      <rPr>
        <b/>
        <sz val="10"/>
        <rFont val="Arial"/>
        <family val="2"/>
        <charset val="238"/>
      </rPr>
      <t xml:space="preserve">4 078 </t>
    </r>
    <r>
      <rPr>
        <sz val="10"/>
        <rFont val="Arial"/>
        <family val="2"/>
        <charset val="238"/>
      </rPr>
      <t xml:space="preserve">(16 ,57 %) prvostupňových rozhodnutí zrušených a vrátených na ďalšie konanie a rozhodnutie a </t>
    </r>
    <r>
      <rPr>
        <b/>
        <sz val="10"/>
        <rFont val="Arial"/>
        <family val="2"/>
        <charset val="238"/>
      </rPr>
      <t xml:space="preserve">4 204 </t>
    </r>
    <r>
      <rPr>
        <sz val="10"/>
        <rFont val="Arial"/>
        <family val="2"/>
        <charset val="238"/>
      </rPr>
      <t>(17,08 %) vybavili odvolacie súdy inak. Najviac potvrdených rozhodnutí mali okresné súdy v obvode Krajského súdu v Trenčíne - 70,19 %, najviac zrušených a vrátených rozhodnutí zaznamenali okresné súdy v obvode Krajského súdu v Trnave – 19,44 %.</t>
    </r>
  </si>
  <si>
    <r>
      <t>V roku 2020 krajské súdy v Slovenskej republike vybavili</t>
    </r>
    <r>
      <rPr>
        <b/>
        <sz val="10"/>
        <rFont val="Arial"/>
        <family val="2"/>
        <charset val="238"/>
      </rPr>
      <t xml:space="preserve"> 3 276</t>
    </r>
    <r>
      <rPr>
        <sz val="10"/>
        <rFont val="Arial"/>
        <family val="2"/>
        <charset val="238"/>
      </rPr>
      <t xml:space="preserve"> odvolaní proti rozhodnutiam okresných súdov v obchodných veciach. Z toho počtu bolo</t>
    </r>
    <r>
      <rPr>
        <b/>
        <sz val="10"/>
        <rFont val="Arial"/>
        <family val="2"/>
        <charset val="238"/>
      </rPr>
      <t xml:space="preserve"> 1 805</t>
    </r>
    <r>
      <rPr>
        <sz val="10"/>
        <rFont val="Arial"/>
        <family val="2"/>
        <charset val="238"/>
      </rPr>
      <t xml:space="preserve"> (55,10 %) prvostupňových rozhodnutí potvrdených, </t>
    </r>
    <r>
      <rPr>
        <b/>
        <sz val="10"/>
        <rFont val="Arial"/>
        <family val="2"/>
        <charset val="238"/>
      </rPr>
      <t>221</t>
    </r>
    <r>
      <rPr>
        <sz val="10"/>
        <rFont val="Arial"/>
        <family val="2"/>
        <charset val="238"/>
      </rPr>
      <t xml:space="preserve"> (6,75 %) prvostupňových rozhodnutí zmenených, </t>
    </r>
    <r>
      <rPr>
        <b/>
        <sz val="10"/>
        <rFont val="Arial"/>
        <family val="2"/>
        <charset val="238"/>
      </rPr>
      <t>512</t>
    </r>
    <r>
      <rPr>
        <sz val="10"/>
        <rFont val="Arial"/>
        <family val="2"/>
        <charset val="238"/>
      </rPr>
      <t xml:space="preserve"> (15,63 %) prvostupňových rozhodnutí zrušených a vrátených na ďalšie konanie a rozhodnutie 738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(22,53 %) vybavili súdy inak. Najviac potvrdených rozhodnutí mali okresné súdy v obvode Krajského súdu v Trenčíne - 61,58 %, najviac zrušených a vrátených rozhodnutí zaznamenali okresné súdy v obvode Krajského súdu v Nitra - 31,40 %.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</si>
</sst>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31">
    <font>
      <sz val="10"/>
      <name val="Arial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0"/>
      <name val="CG Times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Calibri"/>
      <family val="2"/>
      <charset val="238"/>
      <scheme val="minor"/>
    </font>
    <font>
      <sz val="7"/>
      <name val="Times New Roman"/>
      <family val="1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E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0C7E1"/>
        <bgColor rgb="FFFFFFFF"/>
      </patternFill>
    </fill>
    <fill>
      <patternFill patternType="solid">
        <fgColor rgb="FF0B64A0"/>
        <bgColor rgb="FFFFFFFF"/>
      </patternFill>
    </fill>
  </fills>
  <borders count="1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2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4" fillId="0" borderId="0"/>
    <xf numFmtId="9" fontId="13" fillId="0" borderId="0" applyFont="0" applyFill="0" applyBorder="0" applyAlignment="0" applyProtection="0"/>
    <xf numFmtId="0" fontId="24" fillId="0" borderId="0"/>
  </cellStyleXfs>
  <cellXfs count="143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3" fontId="6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/>
    <xf numFmtId="0" fontId="4" fillId="0" borderId="0" xfId="0" applyFont="1" applyBorder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10" fillId="0" borderId="0" xfId="0" applyFont="1" applyBorder="1" applyAlignment="1">
      <alignment vertical="center" wrapText="1"/>
    </xf>
    <xf numFmtId="3" fontId="0" fillId="0" borderId="0" xfId="0" applyNumberFormat="1"/>
    <xf numFmtId="0" fontId="4" fillId="0" borderId="0" xfId="0" applyFont="1" applyFill="1" applyBorder="1" applyAlignment="1">
      <alignment vertical="center"/>
    </xf>
    <xf numFmtId="0" fontId="0" fillId="0" borderId="0" xfId="0" applyFill="1"/>
    <xf numFmtId="0" fontId="0" fillId="0" borderId="0" xfId="0" applyFill="1" applyBorder="1"/>
    <xf numFmtId="0" fontId="4" fillId="0" borderId="0" xfId="0" applyFont="1" applyFill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1" fillId="0" borderId="0" xfId="0" applyNumberFormat="1" applyFont="1" applyBorder="1" applyAlignment="1">
      <alignment vertical="center" wrapText="1"/>
    </xf>
    <xf numFmtId="3" fontId="2" fillId="0" borderId="0" xfId="0" applyNumberFormat="1" applyFont="1"/>
    <xf numFmtId="3" fontId="4" fillId="0" borderId="0" xfId="0" applyNumberFormat="1" applyFont="1" applyBorder="1" applyAlignment="1">
      <alignment vertical="center"/>
    </xf>
    <xf numFmtId="3" fontId="10" fillId="0" borderId="0" xfId="0" applyNumberFormat="1" applyFont="1" applyFill="1" applyBorder="1"/>
    <xf numFmtId="0" fontId="4" fillId="0" borderId="0" xfId="3" applyFont="1" applyBorder="1" applyAlignment="1">
      <alignment vertical="center"/>
    </xf>
    <xf numFmtId="0" fontId="2" fillId="0" borderId="0" xfId="3"/>
    <xf numFmtId="0" fontId="2" fillId="0" borderId="0" xfId="3" applyBorder="1"/>
    <xf numFmtId="0" fontId="10" fillId="0" borderId="0" xfId="3" applyFont="1" applyFill="1" applyBorder="1" applyAlignment="1">
      <alignment horizontal="center" vertical="center" wrapText="1"/>
    </xf>
    <xf numFmtId="3" fontId="10" fillId="0" borderId="0" xfId="3" applyNumberFormat="1" applyFont="1" applyFill="1" applyBorder="1" applyAlignment="1">
      <alignment horizontal="right" vertical="center" wrapText="1" indent="2"/>
    </xf>
    <xf numFmtId="3" fontId="10" fillId="0" borderId="0" xfId="3" applyNumberFormat="1" applyFont="1" applyFill="1" applyBorder="1" applyAlignment="1">
      <alignment horizontal="right" vertical="center" wrapText="1" indent="1"/>
    </xf>
    <xf numFmtId="2" fontId="10" fillId="0" borderId="0" xfId="3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0" xfId="3" applyFont="1" applyAlignment="1"/>
    <xf numFmtId="0" fontId="2" fillId="0" borderId="0" xfId="3" applyAlignment="1"/>
    <xf numFmtId="3" fontId="2" fillId="0" borderId="0" xfId="3" applyNumberFormat="1"/>
    <xf numFmtId="0" fontId="4" fillId="0" borderId="0" xfId="3" applyFont="1" applyFill="1" applyBorder="1" applyAlignment="1">
      <alignment vertical="center"/>
    </xf>
    <xf numFmtId="0" fontId="2" fillId="0" borderId="0" xfId="3" applyFill="1"/>
    <xf numFmtId="0" fontId="3" fillId="0" borderId="0" xfId="3" applyFont="1" applyFill="1" applyBorder="1" applyAlignment="1">
      <alignment vertical="center"/>
    </xf>
    <xf numFmtId="0" fontId="2" fillId="0" borderId="0" xfId="3" applyFill="1" applyBorder="1"/>
    <xf numFmtId="0" fontId="2" fillId="0" borderId="0" xfId="3" applyFont="1" applyFill="1"/>
    <xf numFmtId="3" fontId="2" fillId="0" borderId="0" xfId="3" applyNumberFormat="1" applyFill="1"/>
    <xf numFmtId="3" fontId="0" fillId="0" borderId="0" xfId="0" applyNumberFormat="1" applyBorder="1"/>
    <xf numFmtId="2" fontId="2" fillId="0" borderId="0" xfId="3" applyNumberFormat="1" applyFill="1" applyBorder="1"/>
    <xf numFmtId="2" fontId="2" fillId="0" borderId="0" xfId="3" applyNumberFormat="1" applyBorder="1"/>
    <xf numFmtId="3" fontId="3" fillId="0" borderId="0" xfId="0" applyNumberFormat="1" applyFont="1" applyBorder="1" applyAlignment="1">
      <alignment wrapText="1"/>
    </xf>
    <xf numFmtId="4" fontId="0" fillId="0" borderId="0" xfId="0" applyNumberFormat="1"/>
    <xf numFmtId="3" fontId="0" fillId="0" borderId="0" xfId="0" applyNumberFormat="1" applyAlignment="1">
      <alignment horizontal="center"/>
    </xf>
    <xf numFmtId="3" fontId="2" fillId="0" borderId="0" xfId="0" applyNumberFormat="1" applyFont="1" applyFill="1" applyBorder="1"/>
    <xf numFmtId="0" fontId="16" fillId="0" borderId="0" xfId="7" applyFont="1" applyAlignment="1">
      <alignment horizontal="justify" vertical="center" wrapText="1"/>
    </xf>
    <xf numFmtId="9" fontId="2" fillId="0" borderId="0" xfId="3" applyNumberFormat="1" applyBorder="1"/>
    <xf numFmtId="2" fontId="2" fillId="0" borderId="0" xfId="3" applyNumberFormat="1"/>
    <xf numFmtId="0" fontId="19" fillId="3" borderId="1" xfId="0" applyNumberFormat="1" applyFont="1" applyFill="1" applyBorder="1" applyAlignment="1">
      <alignment horizontal="left" vertical="center" wrapText="1" indent="1"/>
    </xf>
    <xf numFmtId="3" fontId="2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 wrapText="1"/>
    </xf>
    <xf numFmtId="0" fontId="19" fillId="3" borderId="1" xfId="0" applyNumberFormat="1" applyFont="1" applyFill="1" applyBorder="1" applyAlignment="1">
      <alignment horizontal="left" vertical="center" wrapText="1" indent="4"/>
    </xf>
    <xf numFmtId="0" fontId="18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 indent="1"/>
    </xf>
    <xf numFmtId="3" fontId="2" fillId="2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10" fillId="4" borderId="1" xfId="0" applyNumberFormat="1" applyFont="1" applyFill="1" applyBorder="1" applyAlignment="1">
      <alignment horizontal="right" vertical="center" wrapText="1" indent="1"/>
    </xf>
    <xf numFmtId="3" fontId="10" fillId="4" borderId="1" xfId="0" applyNumberFormat="1" applyFont="1" applyFill="1" applyBorder="1" applyAlignment="1">
      <alignment horizontal="right" vertical="center" wrapText="1" indent="2"/>
    </xf>
    <xf numFmtId="3" fontId="10" fillId="4" borderId="1" xfId="0" applyNumberFormat="1" applyFont="1" applyFill="1" applyBorder="1" applyAlignment="1">
      <alignment horizontal="right" vertical="center" wrapText="1" indent="3"/>
    </xf>
    <xf numFmtId="3" fontId="10" fillId="4" borderId="1" xfId="0" applyNumberFormat="1" applyFont="1" applyFill="1" applyBorder="1" applyAlignment="1">
      <alignment horizontal="right" vertical="center" wrapText="1" indent="4"/>
    </xf>
    <xf numFmtId="0" fontId="19" fillId="3" borderId="1" xfId="3" applyFont="1" applyFill="1" applyBorder="1" applyAlignment="1">
      <alignment horizontal="center" vertical="center" wrapText="1"/>
    </xf>
    <xf numFmtId="0" fontId="18" fillId="3" borderId="1" xfId="3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 wrapText="1"/>
    </xf>
    <xf numFmtId="2" fontId="10" fillId="4" borderId="1" xfId="3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21" fillId="0" borderId="0" xfId="7" applyFont="1"/>
    <xf numFmtId="0" fontId="16" fillId="0" borderId="0" xfId="7" applyFont="1" applyAlignment="1">
      <alignment wrapText="1"/>
    </xf>
    <xf numFmtId="3" fontId="2" fillId="0" borderId="0" xfId="0" applyNumberFormat="1" applyFont="1" applyFill="1" applyBorder="1" applyAlignment="1">
      <alignment horizontal="right" vertical="center" wrapText="1" indent="1"/>
    </xf>
    <xf numFmtId="4" fontId="3" fillId="0" borderId="0" xfId="0" applyNumberFormat="1" applyFont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165" fontId="2" fillId="0" borderId="7" xfId="1" applyNumberFormat="1" applyFont="1" applyFill="1" applyBorder="1" applyAlignment="1">
      <alignment horizontal="center" vertical="center" wrapText="1"/>
    </xf>
    <xf numFmtId="0" fontId="10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3" fillId="3" borderId="1" xfId="0" applyNumberFormat="1" applyFont="1" applyFill="1" applyBorder="1" applyAlignment="1">
      <alignment horizontal="center" vertical="center" wrapText="1"/>
    </xf>
    <xf numFmtId="4" fontId="11" fillId="6" borderId="6" xfId="0" applyNumberFormat="1" applyFont="1" applyFill="1" applyBorder="1" applyAlignment="1">
      <alignment horizontal="center" vertical="center"/>
    </xf>
    <xf numFmtId="0" fontId="22" fillId="5" borderId="0" xfId="11" applyFont="1" applyFill="1" applyAlignment="1">
      <alignment horizontal="left"/>
    </xf>
    <xf numFmtId="49" fontId="26" fillId="5" borderId="0" xfId="11" applyNumberFormat="1" applyFont="1" applyFill="1" applyAlignment="1">
      <alignment horizontal="center" vertical="center"/>
    </xf>
    <xf numFmtId="0" fontId="24" fillId="0" borderId="0" xfId="11"/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2" fontId="10" fillId="4" borderId="1" xfId="10" applyNumberFormat="1" applyFont="1" applyFill="1" applyBorder="1" applyAlignment="1">
      <alignment horizontal="center" vertical="center" wrapText="1"/>
    </xf>
    <xf numFmtId="3" fontId="10" fillId="4" borderId="1" xfId="3" applyNumberFormat="1" applyFont="1" applyFill="1" applyBorder="1" applyAlignment="1">
      <alignment horizontal="center" vertical="center" wrapText="1"/>
    </xf>
    <xf numFmtId="0" fontId="25" fillId="7" borderId="0" xfId="11" applyFont="1" applyFill="1" applyBorder="1" applyAlignment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4" fontId="2" fillId="0" borderId="0" xfId="0" applyNumberFormat="1" applyFont="1"/>
    <xf numFmtId="3" fontId="2" fillId="0" borderId="1" xfId="0" applyNumberFormat="1" applyFont="1" applyBorder="1" applyAlignment="1">
      <alignment horizontal="center" vertical="center"/>
    </xf>
    <xf numFmtId="0" fontId="27" fillId="0" borderId="0" xfId="7" applyFont="1"/>
    <xf numFmtId="3" fontId="2" fillId="5" borderId="1" xfId="0" applyNumberFormat="1" applyFont="1" applyFill="1" applyBorder="1" applyAlignment="1">
      <alignment horizontal="center" vertical="center"/>
    </xf>
    <xf numFmtId="0" fontId="2" fillId="0" borderId="0" xfId="7" applyFont="1" applyAlignment="1">
      <alignment horizontal="justify" vertical="center" wrapText="1"/>
    </xf>
    <xf numFmtId="0" fontId="2" fillId="0" borderId="0" xfId="7" applyFont="1" applyAlignment="1">
      <alignment horizontal="left" vertical="center" wrapText="1" indent="3"/>
    </xf>
    <xf numFmtId="0" fontId="2" fillId="0" borderId="0" xfId="7" applyFont="1" applyAlignment="1">
      <alignment horizontal="left" vertical="center" wrapText="1" indent="5"/>
    </xf>
    <xf numFmtId="0" fontId="3" fillId="0" borderId="0" xfId="0" applyFont="1" applyBorder="1" applyAlignment="1">
      <alignment vertical="center"/>
    </xf>
    <xf numFmtId="3" fontId="21" fillId="0" borderId="0" xfId="7" applyNumberFormat="1" applyFont="1"/>
    <xf numFmtId="0" fontId="29" fillId="0" borderId="0" xfId="0" applyFont="1"/>
    <xf numFmtId="0" fontId="2" fillId="0" borderId="0" xfId="0" applyFont="1"/>
    <xf numFmtId="0" fontId="30" fillId="0" borderId="0" xfId="3" applyNumberFormat="1" applyFont="1" applyAlignment="1">
      <alignment horizontal="justify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10" fillId="4" borderId="10" xfId="0" applyNumberFormat="1" applyFont="1" applyFill="1" applyBorder="1" applyAlignment="1">
      <alignment horizontal="center" vertical="center" wrapText="1"/>
    </xf>
    <xf numFmtId="0" fontId="10" fillId="4" borderId="7" xfId="0" applyNumberFormat="1" applyFont="1" applyFill="1" applyBorder="1" applyAlignment="1">
      <alignment horizontal="center" vertical="center" wrapText="1"/>
    </xf>
    <xf numFmtId="0" fontId="10" fillId="4" borderId="11" xfId="0" applyNumberFormat="1" applyFont="1" applyFill="1" applyBorder="1" applyAlignment="1">
      <alignment horizontal="center" vertical="center" wrapText="1"/>
    </xf>
    <xf numFmtId="0" fontId="18" fillId="3" borderId="2" xfId="0" applyNumberFormat="1" applyFont="1" applyFill="1" applyBorder="1" applyAlignment="1">
      <alignment horizontal="center" vertical="center" wrapText="1"/>
    </xf>
    <xf numFmtId="0" fontId="18" fillId="3" borderId="3" xfId="0" applyNumberFormat="1" applyFont="1" applyFill="1" applyBorder="1" applyAlignment="1">
      <alignment horizontal="center" vertical="center" wrapText="1"/>
    </xf>
    <xf numFmtId="0" fontId="18" fillId="3" borderId="1" xfId="0" applyNumberFormat="1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/>
    </xf>
    <xf numFmtId="0" fontId="17" fillId="3" borderId="5" xfId="0" applyFont="1" applyFill="1" applyBorder="1" applyAlignment="1">
      <alignment horizontal="center" vertical="center"/>
    </xf>
    <xf numFmtId="0" fontId="18" fillId="3" borderId="8" xfId="0" applyNumberFormat="1" applyFont="1" applyFill="1" applyBorder="1" applyAlignment="1">
      <alignment horizontal="center" vertical="center" wrapText="1"/>
    </xf>
    <xf numFmtId="0" fontId="18" fillId="3" borderId="12" xfId="0" applyNumberFormat="1" applyFont="1" applyFill="1" applyBorder="1" applyAlignment="1">
      <alignment horizontal="center" vertical="center" wrapText="1"/>
    </xf>
    <xf numFmtId="0" fontId="18" fillId="3" borderId="4" xfId="0" applyNumberFormat="1" applyFont="1" applyFill="1" applyBorder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10" fillId="4" borderId="9" xfId="0" applyNumberFormat="1" applyFont="1" applyFill="1" applyBorder="1" applyAlignment="1">
      <alignment horizontal="center" vertical="center" wrapText="1"/>
    </xf>
    <xf numFmtId="0" fontId="10" fillId="4" borderId="0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/>
    </xf>
    <xf numFmtId="0" fontId="17" fillId="3" borderId="2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7" fillId="3" borderId="13" xfId="0" applyFont="1" applyFill="1" applyBorder="1" applyAlignment="1">
      <alignment horizontal="center" vertical="center"/>
    </xf>
    <xf numFmtId="0" fontId="2" fillId="0" borderId="0" xfId="3" applyAlignment="1">
      <alignment horizontal="center"/>
    </xf>
    <xf numFmtId="0" fontId="18" fillId="3" borderId="1" xfId="3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  <xf numFmtId="49" fontId="12" fillId="0" borderId="0" xfId="3" applyNumberFormat="1" applyFont="1" applyAlignment="1">
      <alignment horizontal="left" vertical="center" wrapText="1" indent="1"/>
    </xf>
    <xf numFmtId="49" fontId="12" fillId="0" borderId="0" xfId="3" applyNumberFormat="1" applyFont="1" applyFill="1" applyAlignment="1">
      <alignment horizontal="left" vertical="center" wrapText="1" indent="1"/>
    </xf>
    <xf numFmtId="0" fontId="10" fillId="4" borderId="1" xfId="0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">
    <cellStyle name="Čiarka" xfId="1" builtinId="3"/>
    <cellStyle name="Normálna" xfId="0" builtinId="0"/>
    <cellStyle name="Normálna 3" xfId="11"/>
    <cellStyle name="normálne 2" xfId="2"/>
    <cellStyle name="normálne 2 2" xfId="3"/>
    <cellStyle name="normálne 2_Občprav. veci 2012" xfId="4"/>
    <cellStyle name="normálne 3" xfId="5"/>
    <cellStyle name="normálne 4" xfId="6"/>
    <cellStyle name="normálne 4 2" xfId="7"/>
    <cellStyle name="normálne 4_Občprav. veci 2012" xfId="8"/>
    <cellStyle name="normální_14.A-Obchod.spory" xfId="9"/>
    <cellStyle name="Percentá" xfId="10" builtinId="5"/>
  </cellStyles>
  <dxfs count="0"/>
  <tableStyles count="0" defaultTableStyle="TableStyleMedium9" defaultPivotStyle="PivotStyleLight16"/>
  <colors>
    <mruColors>
      <color rgb="FF00C7E1"/>
      <color rgb="FF0B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/>
  <cols>
    <col min="1" max="1" width="120.5703125" style="91" customWidth="1"/>
    <col min="2" max="16384" width="9.140625" style="91"/>
  </cols>
  <sheetData>
    <row r="1" spans="1:1" s="89" customFormat="1" ht="67.150000000000006" customHeight="1">
      <c r="A1" s="96"/>
    </row>
    <row r="2" spans="1:1" s="89" customFormat="1" ht="268.14999999999998" customHeight="1"/>
    <row r="3" spans="1:1" s="89" customFormat="1" ht="83.1" customHeight="1">
      <c r="A3" s="90" t="s">
        <v>178</v>
      </c>
    </row>
    <row r="4" spans="1:1" s="89" customFormat="1" ht="375.95" customHeight="1"/>
    <row r="5" spans="1:1" s="89" customFormat="1" ht="71.45" customHeight="1">
      <c r="A5" s="96"/>
    </row>
    <row r="6" spans="1:1" s="89" customFormat="1" ht="28.7" customHeight="1"/>
  </sheetData>
  <pageMargins left="0" right="0" top="0" bottom="0" header="0" footer="0"/>
  <pageSetup paperSize="9" scale="97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tabColor rgb="FF00B050"/>
    <pageSetUpPr fitToPage="1"/>
  </sheetPr>
  <dimension ref="A1:Q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17" s="23" customFormat="1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41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992</v>
      </c>
      <c r="C5" s="64">
        <v>681</v>
      </c>
      <c r="D5" s="65">
        <f>C5/$Q5*100</f>
        <v>63.82380506091846</v>
      </c>
      <c r="E5" s="64">
        <v>105</v>
      </c>
      <c r="F5" s="65">
        <f>E5/$Q5*100</f>
        <v>9.8406747891283981</v>
      </c>
      <c r="G5" s="64">
        <v>38</v>
      </c>
      <c r="H5" s="65">
        <f>G5/$Q5*100</f>
        <v>3.5613870665417062</v>
      </c>
      <c r="I5" s="64">
        <v>134</v>
      </c>
      <c r="J5" s="65">
        <f>I5/$Q5*100</f>
        <v>12.558575445173384</v>
      </c>
      <c r="K5" s="64">
        <v>27</v>
      </c>
      <c r="L5" s="65">
        <f>K5/$Q5*100</f>
        <v>2.5304592314901591</v>
      </c>
      <c r="M5" s="64">
        <v>28</v>
      </c>
      <c r="N5" s="65">
        <f>M5/$Q5*100</f>
        <v>2.6241799437675724</v>
      </c>
      <c r="O5" s="64">
        <v>54</v>
      </c>
      <c r="P5" s="65">
        <f>O5/$Q5*100</f>
        <v>5.0609184629803181</v>
      </c>
      <c r="Q5" s="64">
        <v>1067</v>
      </c>
    </row>
    <row r="6" spans="1:17" ht="30" customHeight="1">
      <c r="A6" s="57" t="s">
        <v>72</v>
      </c>
      <c r="B6" s="64">
        <v>60</v>
      </c>
      <c r="C6" s="64">
        <v>27</v>
      </c>
      <c r="D6" s="65">
        <f>C6/$Q6*100</f>
        <v>36.486486486486484</v>
      </c>
      <c r="E6" s="64">
        <v>20</v>
      </c>
      <c r="F6" s="65">
        <f>E6/$Q6*100</f>
        <v>27.027027027027028</v>
      </c>
      <c r="G6" s="64">
        <v>11</v>
      </c>
      <c r="H6" s="65">
        <f>G6/$Q6*100</f>
        <v>14.864864864864865</v>
      </c>
      <c r="I6" s="64">
        <v>10</v>
      </c>
      <c r="J6" s="65">
        <f>I6/$Q6*100</f>
        <v>13.513513513513514</v>
      </c>
      <c r="K6" s="64">
        <v>4</v>
      </c>
      <c r="L6" s="65">
        <f>K6/$Q6*100</f>
        <v>5.4054054054054053</v>
      </c>
      <c r="M6" s="64">
        <v>2</v>
      </c>
      <c r="N6" s="65">
        <f>M6/$Q6*100</f>
        <v>2.7027027027027026</v>
      </c>
      <c r="O6" s="64">
        <v>0</v>
      </c>
      <c r="P6" s="65">
        <f>O6/$Q6*100</f>
        <v>0</v>
      </c>
      <c r="Q6" s="64">
        <v>74</v>
      </c>
    </row>
    <row r="7" spans="1:17" ht="30" customHeight="1">
      <c r="A7" s="57" t="s">
        <v>73</v>
      </c>
      <c r="B7" s="64">
        <v>295</v>
      </c>
      <c r="C7" s="64">
        <v>164</v>
      </c>
      <c r="D7" s="65">
        <f t="shared" ref="D7:D11" si="0">C7/$Q7*100</f>
        <v>51.572327044025158</v>
      </c>
      <c r="E7" s="64">
        <v>57</v>
      </c>
      <c r="F7" s="65">
        <f t="shared" ref="F7:F11" si="1">E7/$Q7*100</f>
        <v>17.924528301886792</v>
      </c>
      <c r="G7" s="64">
        <v>50</v>
      </c>
      <c r="H7" s="65">
        <f t="shared" ref="H7:H11" si="2">G7/$Q7*100</f>
        <v>15.723270440251572</v>
      </c>
      <c r="I7" s="64">
        <v>36</v>
      </c>
      <c r="J7" s="65">
        <f t="shared" ref="J7:J11" si="3">I7/$Q7*100</f>
        <v>11.320754716981133</v>
      </c>
      <c r="K7" s="64">
        <v>8</v>
      </c>
      <c r="L7" s="65">
        <f t="shared" ref="L7:L11" si="4">K7/$Q7*100</f>
        <v>2.5157232704402519</v>
      </c>
      <c r="M7" s="64">
        <v>1</v>
      </c>
      <c r="N7" s="65">
        <f t="shared" ref="N7:N11" si="5">M7/$Q7*100</f>
        <v>0.31446540880503149</v>
      </c>
      <c r="O7" s="64">
        <v>2</v>
      </c>
      <c r="P7" s="65">
        <f t="shared" ref="P7:P11" si="6">O7/$Q7*100</f>
        <v>0.62893081761006298</v>
      </c>
      <c r="Q7" s="64">
        <v>318</v>
      </c>
    </row>
    <row r="8" spans="1:17" ht="30" customHeight="1">
      <c r="A8" s="57" t="s">
        <v>79</v>
      </c>
      <c r="B8" s="64">
        <v>3153</v>
      </c>
      <c r="C8" s="64">
        <v>4232</v>
      </c>
      <c r="D8" s="65">
        <f t="shared" si="0"/>
        <v>56.729222520107236</v>
      </c>
      <c r="E8" s="64">
        <v>908</v>
      </c>
      <c r="F8" s="65">
        <f t="shared" si="1"/>
        <v>12.171581769436997</v>
      </c>
      <c r="G8" s="64">
        <v>207</v>
      </c>
      <c r="H8" s="65">
        <f t="shared" si="2"/>
        <v>2.7747989276139409</v>
      </c>
      <c r="I8" s="64">
        <v>1490</v>
      </c>
      <c r="J8" s="65">
        <f t="shared" si="3"/>
        <v>19.973190348525467</v>
      </c>
      <c r="K8" s="64">
        <v>421</v>
      </c>
      <c r="L8" s="65">
        <f t="shared" si="4"/>
        <v>5.6434316353887395</v>
      </c>
      <c r="M8" s="64">
        <v>137</v>
      </c>
      <c r="N8" s="65">
        <f t="shared" si="5"/>
        <v>1.836461126005362</v>
      </c>
      <c r="O8" s="64">
        <v>65</v>
      </c>
      <c r="P8" s="65">
        <f t="shared" si="6"/>
        <v>0.87131367292225204</v>
      </c>
      <c r="Q8" s="64">
        <v>7460</v>
      </c>
    </row>
    <row r="9" spans="1:17" ht="30" customHeight="1">
      <c r="A9" s="57" t="s">
        <v>76</v>
      </c>
      <c r="B9" s="64">
        <v>651</v>
      </c>
      <c r="C9" s="64">
        <v>2458</v>
      </c>
      <c r="D9" s="65">
        <f t="shared" si="0"/>
        <v>63.203908459758296</v>
      </c>
      <c r="E9" s="64">
        <v>171</v>
      </c>
      <c r="F9" s="65">
        <f t="shared" si="1"/>
        <v>4.3970172280791973</v>
      </c>
      <c r="G9" s="64">
        <v>85</v>
      </c>
      <c r="H9" s="65">
        <f t="shared" si="2"/>
        <v>2.1856518385188992</v>
      </c>
      <c r="I9" s="64">
        <v>778</v>
      </c>
      <c r="J9" s="65">
        <f t="shared" si="3"/>
        <v>20.005142710208279</v>
      </c>
      <c r="K9" s="64">
        <v>308</v>
      </c>
      <c r="L9" s="65">
        <f t="shared" si="4"/>
        <v>7.9197737207508361</v>
      </c>
      <c r="M9" s="64">
        <v>54</v>
      </c>
      <c r="N9" s="65">
        <f t="shared" si="5"/>
        <v>1.3885317562355362</v>
      </c>
      <c r="O9" s="64">
        <v>35</v>
      </c>
      <c r="P9" s="65">
        <f t="shared" si="6"/>
        <v>0.8999742864489586</v>
      </c>
      <c r="Q9" s="64">
        <v>3889</v>
      </c>
    </row>
    <row r="10" spans="1:17" ht="30" customHeight="1">
      <c r="A10" s="61" t="s">
        <v>77</v>
      </c>
      <c r="B10" s="64">
        <v>145</v>
      </c>
      <c r="C10" s="64">
        <v>83</v>
      </c>
      <c r="D10" s="65">
        <f t="shared" si="0"/>
        <v>40.487804878048784</v>
      </c>
      <c r="E10" s="64">
        <v>65</v>
      </c>
      <c r="F10" s="65">
        <f t="shared" si="1"/>
        <v>31.707317073170731</v>
      </c>
      <c r="G10" s="64">
        <v>11</v>
      </c>
      <c r="H10" s="65">
        <f t="shared" si="2"/>
        <v>5.3658536585365857</v>
      </c>
      <c r="I10" s="64">
        <v>25</v>
      </c>
      <c r="J10" s="65">
        <f t="shared" si="3"/>
        <v>12.195121951219512</v>
      </c>
      <c r="K10" s="64">
        <v>14</v>
      </c>
      <c r="L10" s="65">
        <f t="shared" si="4"/>
        <v>6.8292682926829276</v>
      </c>
      <c r="M10" s="64">
        <v>4</v>
      </c>
      <c r="N10" s="65">
        <f t="shared" si="5"/>
        <v>1.9512195121951219</v>
      </c>
      <c r="O10" s="64">
        <v>3</v>
      </c>
      <c r="P10" s="65">
        <f t="shared" si="6"/>
        <v>1.4634146341463417</v>
      </c>
      <c r="Q10" s="64">
        <v>205</v>
      </c>
    </row>
    <row r="11" spans="1:17" ht="30" customHeight="1">
      <c r="A11" s="61" t="s">
        <v>74</v>
      </c>
      <c r="B11" s="64">
        <v>102</v>
      </c>
      <c r="C11" s="64">
        <v>81</v>
      </c>
      <c r="D11" s="65">
        <f t="shared" si="0"/>
        <v>49.693251533742334</v>
      </c>
      <c r="E11" s="64">
        <v>13</v>
      </c>
      <c r="F11" s="65">
        <f t="shared" si="1"/>
        <v>7.9754601226993866</v>
      </c>
      <c r="G11" s="64">
        <v>38</v>
      </c>
      <c r="H11" s="65">
        <f t="shared" si="2"/>
        <v>23.312883435582819</v>
      </c>
      <c r="I11" s="64">
        <v>11</v>
      </c>
      <c r="J11" s="65">
        <f t="shared" si="3"/>
        <v>6.7484662576687118</v>
      </c>
      <c r="K11" s="64">
        <v>9</v>
      </c>
      <c r="L11" s="65">
        <f t="shared" si="4"/>
        <v>5.5214723926380369</v>
      </c>
      <c r="M11" s="64">
        <v>6</v>
      </c>
      <c r="N11" s="65">
        <f t="shared" si="5"/>
        <v>3.6809815950920246</v>
      </c>
      <c r="O11" s="64">
        <v>5</v>
      </c>
      <c r="P11" s="65">
        <f t="shared" si="6"/>
        <v>3.0674846625766872</v>
      </c>
      <c r="Q11" s="64">
        <v>163</v>
      </c>
    </row>
    <row r="12" spans="1:17" ht="30" customHeight="1">
      <c r="A12" s="57" t="s">
        <v>75</v>
      </c>
      <c r="B12" s="64">
        <v>0</v>
      </c>
      <c r="C12" s="64">
        <v>0</v>
      </c>
      <c r="D12" s="65">
        <v>0</v>
      </c>
      <c r="E12" s="64">
        <v>0</v>
      </c>
      <c r="F12" s="65">
        <v>0</v>
      </c>
      <c r="G12" s="64">
        <v>0</v>
      </c>
      <c r="H12" s="65">
        <v>0</v>
      </c>
      <c r="I12" s="64">
        <v>0</v>
      </c>
      <c r="J12" s="65">
        <v>0</v>
      </c>
      <c r="K12" s="64">
        <v>0</v>
      </c>
      <c r="L12" s="65">
        <v>0</v>
      </c>
      <c r="M12" s="64">
        <v>0</v>
      </c>
      <c r="N12" s="65">
        <v>0</v>
      </c>
      <c r="O12" s="64">
        <v>0</v>
      </c>
      <c r="P12" s="65">
        <v>0</v>
      </c>
      <c r="Q12" s="64">
        <v>0</v>
      </c>
    </row>
    <row r="13" spans="1:17" ht="16.5" customHeight="1">
      <c r="D13" s="1"/>
      <c r="F13" s="1"/>
      <c r="H13" s="1"/>
      <c r="J13" s="1"/>
      <c r="K13" s="18"/>
      <c r="L13" s="1"/>
      <c r="M13" s="1"/>
      <c r="N13" s="1"/>
      <c r="O13" s="18"/>
      <c r="P13" s="1"/>
    </row>
    <row r="14" spans="1:17" ht="16.5" customHeight="1">
      <c r="K14" s="29"/>
      <c r="L14" s="29"/>
    </row>
    <row r="15" spans="1:17" ht="16.5" customHeight="1">
      <c r="K15" s="29"/>
      <c r="L15" s="29"/>
      <c r="M15" s="29"/>
      <c r="N15" s="29"/>
    </row>
    <row r="16" spans="1:17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tabColor rgb="FF00B050"/>
    <pageSetUpPr fitToPage="1"/>
  </sheetPr>
  <dimension ref="A1:Q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17" s="23" customFormat="1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42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531</v>
      </c>
      <c r="C5" s="64">
        <v>394</v>
      </c>
      <c r="D5" s="65">
        <f>C5/$Q5*100</f>
        <v>67.931034482758619</v>
      </c>
      <c r="E5" s="64">
        <v>52</v>
      </c>
      <c r="F5" s="65">
        <f>E5/$Q5*100</f>
        <v>8.9655172413793096</v>
      </c>
      <c r="G5" s="64">
        <v>23</v>
      </c>
      <c r="H5" s="65">
        <f>G5/$Q5*100</f>
        <v>3.9655172413793105</v>
      </c>
      <c r="I5" s="64">
        <v>79</v>
      </c>
      <c r="J5" s="65">
        <f>I5/$Q5*100</f>
        <v>13.620689655172413</v>
      </c>
      <c r="K5" s="64">
        <v>12</v>
      </c>
      <c r="L5" s="65">
        <f>K5/$Q5*100</f>
        <v>2.0689655172413794</v>
      </c>
      <c r="M5" s="64">
        <v>19</v>
      </c>
      <c r="N5" s="65">
        <f>M5/$Q5*100</f>
        <v>3.2758620689655173</v>
      </c>
      <c r="O5" s="64">
        <v>1</v>
      </c>
      <c r="P5" s="65">
        <f>O5/$Q5*100</f>
        <v>0.17241379310344829</v>
      </c>
      <c r="Q5" s="64">
        <v>580</v>
      </c>
    </row>
    <row r="6" spans="1:17" ht="30" customHeight="1">
      <c r="A6" s="57" t="s">
        <v>72</v>
      </c>
      <c r="B6" s="64">
        <v>44</v>
      </c>
      <c r="C6" s="64">
        <v>11</v>
      </c>
      <c r="D6" s="65">
        <f>C6/$Q6*100</f>
        <v>22.448979591836736</v>
      </c>
      <c r="E6" s="64">
        <v>8</v>
      </c>
      <c r="F6" s="65">
        <f>E6/$Q6*100</f>
        <v>16.326530612244898</v>
      </c>
      <c r="G6" s="64">
        <v>12</v>
      </c>
      <c r="H6" s="65">
        <f>G6/$Q6*100</f>
        <v>24.489795918367346</v>
      </c>
      <c r="I6" s="64">
        <v>16</v>
      </c>
      <c r="J6" s="65">
        <f>I6/$Q6*100</f>
        <v>32.653061224489797</v>
      </c>
      <c r="K6" s="64">
        <v>2</v>
      </c>
      <c r="L6" s="65">
        <f>K6/$Q6*100</f>
        <v>4.0816326530612246</v>
      </c>
      <c r="M6" s="64">
        <v>0</v>
      </c>
      <c r="N6" s="65">
        <f>M6/$Q6*100</f>
        <v>0</v>
      </c>
      <c r="O6" s="64">
        <v>0</v>
      </c>
      <c r="P6" s="65">
        <f>O6/$Q6*100</f>
        <v>0</v>
      </c>
      <c r="Q6" s="64">
        <v>49</v>
      </c>
    </row>
    <row r="7" spans="1:17" ht="30" customHeight="1">
      <c r="A7" s="57" t="s">
        <v>73</v>
      </c>
      <c r="B7" s="64">
        <v>345</v>
      </c>
      <c r="C7" s="64">
        <v>217</v>
      </c>
      <c r="D7" s="65">
        <f t="shared" ref="D7:D12" si="0">C7/$Q7*100</f>
        <v>60.110803324099727</v>
      </c>
      <c r="E7" s="64">
        <v>32</v>
      </c>
      <c r="F7" s="65">
        <f t="shared" ref="F7:F12" si="1">E7/$Q7*100</f>
        <v>8.86426592797784</v>
      </c>
      <c r="G7" s="64">
        <v>50</v>
      </c>
      <c r="H7" s="65">
        <f t="shared" ref="H7:H12" si="2">G7/$Q7*100</f>
        <v>13.850415512465375</v>
      </c>
      <c r="I7" s="64">
        <v>52</v>
      </c>
      <c r="J7" s="65">
        <f t="shared" ref="J7:J12" si="3">I7/$Q7*100</f>
        <v>14.40443213296399</v>
      </c>
      <c r="K7" s="64">
        <v>8</v>
      </c>
      <c r="L7" s="65">
        <f t="shared" ref="L7:L12" si="4">K7/$Q7*100</f>
        <v>2.21606648199446</v>
      </c>
      <c r="M7" s="64">
        <v>1</v>
      </c>
      <c r="N7" s="65">
        <f t="shared" ref="N7:N12" si="5">M7/$Q7*100</f>
        <v>0.2770083102493075</v>
      </c>
      <c r="O7" s="64">
        <v>1</v>
      </c>
      <c r="P7" s="65">
        <f t="shared" ref="P7:P12" si="6">O7/$Q7*100</f>
        <v>0.2770083102493075</v>
      </c>
      <c r="Q7" s="64">
        <v>361</v>
      </c>
    </row>
    <row r="8" spans="1:17" ht="30" customHeight="1">
      <c r="A8" s="57" t="s">
        <v>79</v>
      </c>
      <c r="B8" s="64">
        <v>4720</v>
      </c>
      <c r="C8" s="64">
        <v>3419</v>
      </c>
      <c r="D8" s="65">
        <f t="shared" si="0"/>
        <v>50.719477822281554</v>
      </c>
      <c r="E8" s="64">
        <v>1442</v>
      </c>
      <c r="F8" s="65">
        <f t="shared" si="1"/>
        <v>21.391484942886812</v>
      </c>
      <c r="G8" s="64">
        <v>139</v>
      </c>
      <c r="H8" s="65">
        <f t="shared" si="2"/>
        <v>2.0620086040646788</v>
      </c>
      <c r="I8" s="64">
        <v>1266</v>
      </c>
      <c r="J8" s="65">
        <f t="shared" si="3"/>
        <v>18.780596350689809</v>
      </c>
      <c r="K8" s="64">
        <v>265</v>
      </c>
      <c r="L8" s="65">
        <f t="shared" si="4"/>
        <v>3.9311674825693519</v>
      </c>
      <c r="M8" s="64">
        <v>159</v>
      </c>
      <c r="N8" s="65">
        <f t="shared" si="5"/>
        <v>2.358700489541611</v>
      </c>
      <c r="O8" s="64">
        <v>51</v>
      </c>
      <c r="P8" s="65">
        <f t="shared" si="6"/>
        <v>0.75656430796617713</v>
      </c>
      <c r="Q8" s="64">
        <v>6741</v>
      </c>
    </row>
    <row r="9" spans="1:17" ht="30" customHeight="1">
      <c r="A9" s="57" t="s">
        <v>76</v>
      </c>
      <c r="B9" s="64">
        <v>366</v>
      </c>
      <c r="C9" s="64">
        <v>1026</v>
      </c>
      <c r="D9" s="65">
        <f t="shared" si="0"/>
        <v>66.666666666666657</v>
      </c>
      <c r="E9" s="64">
        <v>54</v>
      </c>
      <c r="F9" s="65">
        <f t="shared" si="1"/>
        <v>3.5087719298245612</v>
      </c>
      <c r="G9" s="64">
        <v>56</v>
      </c>
      <c r="H9" s="65">
        <f t="shared" si="2"/>
        <v>3.6387264457439894</v>
      </c>
      <c r="I9" s="64">
        <v>315</v>
      </c>
      <c r="J9" s="65">
        <f t="shared" si="3"/>
        <v>20.467836257309941</v>
      </c>
      <c r="K9" s="64">
        <v>85</v>
      </c>
      <c r="L9" s="65">
        <f t="shared" si="4"/>
        <v>5.523066926575698</v>
      </c>
      <c r="M9" s="64">
        <v>3</v>
      </c>
      <c r="N9" s="65">
        <f t="shared" si="5"/>
        <v>0.19493177387914229</v>
      </c>
      <c r="O9" s="64">
        <v>0</v>
      </c>
      <c r="P9" s="65">
        <f t="shared" si="6"/>
        <v>0</v>
      </c>
      <c r="Q9" s="64">
        <v>1539</v>
      </c>
    </row>
    <row r="10" spans="1:17" ht="30" customHeight="1">
      <c r="A10" s="61" t="s">
        <v>77</v>
      </c>
      <c r="B10" s="64">
        <v>179</v>
      </c>
      <c r="C10" s="64">
        <v>92</v>
      </c>
      <c r="D10" s="65">
        <f t="shared" si="0"/>
        <v>30.463576158940398</v>
      </c>
      <c r="E10" s="64">
        <v>117</v>
      </c>
      <c r="F10" s="65">
        <f t="shared" si="1"/>
        <v>38.741721854304636</v>
      </c>
      <c r="G10" s="64">
        <v>18</v>
      </c>
      <c r="H10" s="65">
        <f t="shared" si="2"/>
        <v>5.9602649006622519</v>
      </c>
      <c r="I10" s="64">
        <v>62</v>
      </c>
      <c r="J10" s="65">
        <f t="shared" si="3"/>
        <v>20.52980132450331</v>
      </c>
      <c r="K10" s="64">
        <v>13</v>
      </c>
      <c r="L10" s="65">
        <f t="shared" si="4"/>
        <v>4.3046357615894042</v>
      </c>
      <c r="M10" s="64">
        <v>0</v>
      </c>
      <c r="N10" s="65">
        <f t="shared" si="5"/>
        <v>0</v>
      </c>
      <c r="O10" s="64">
        <v>0</v>
      </c>
      <c r="P10" s="65">
        <f t="shared" si="6"/>
        <v>0</v>
      </c>
      <c r="Q10" s="64">
        <v>302</v>
      </c>
    </row>
    <row r="11" spans="1:17" ht="30" customHeight="1">
      <c r="A11" s="61" t="s">
        <v>74</v>
      </c>
      <c r="B11" s="64">
        <v>91</v>
      </c>
      <c r="C11" s="64">
        <v>84</v>
      </c>
      <c r="D11" s="65">
        <f t="shared" si="0"/>
        <v>72.41379310344827</v>
      </c>
      <c r="E11" s="64">
        <v>4</v>
      </c>
      <c r="F11" s="65">
        <f t="shared" si="1"/>
        <v>3.4482758620689653</v>
      </c>
      <c r="G11" s="64">
        <v>10</v>
      </c>
      <c r="H11" s="65">
        <f t="shared" si="2"/>
        <v>8.6206896551724146</v>
      </c>
      <c r="I11" s="64">
        <v>10</v>
      </c>
      <c r="J11" s="65">
        <f t="shared" si="3"/>
        <v>8.6206896551724146</v>
      </c>
      <c r="K11" s="64">
        <v>7</v>
      </c>
      <c r="L11" s="65">
        <f t="shared" si="4"/>
        <v>6.0344827586206895</v>
      </c>
      <c r="M11" s="64">
        <v>1</v>
      </c>
      <c r="N11" s="65">
        <f t="shared" si="5"/>
        <v>0.86206896551724133</v>
      </c>
      <c r="O11" s="64">
        <v>0</v>
      </c>
      <c r="P11" s="65">
        <f t="shared" si="6"/>
        <v>0</v>
      </c>
      <c r="Q11" s="64">
        <v>116</v>
      </c>
    </row>
    <row r="12" spans="1:17" ht="30" customHeight="1">
      <c r="A12" s="57" t="s">
        <v>75</v>
      </c>
      <c r="B12" s="64">
        <v>53</v>
      </c>
      <c r="C12" s="64">
        <v>37</v>
      </c>
      <c r="D12" s="65">
        <f t="shared" si="0"/>
        <v>43.529411764705884</v>
      </c>
      <c r="E12" s="64">
        <v>4</v>
      </c>
      <c r="F12" s="65">
        <f t="shared" si="1"/>
        <v>4.7058823529411766</v>
      </c>
      <c r="G12" s="64">
        <v>14</v>
      </c>
      <c r="H12" s="65">
        <f t="shared" si="2"/>
        <v>16.470588235294116</v>
      </c>
      <c r="I12" s="64">
        <v>22</v>
      </c>
      <c r="J12" s="65">
        <f t="shared" si="3"/>
        <v>25.882352941176475</v>
      </c>
      <c r="K12" s="64">
        <v>7</v>
      </c>
      <c r="L12" s="65">
        <f t="shared" si="4"/>
        <v>8.235294117647058</v>
      </c>
      <c r="M12" s="64">
        <v>1</v>
      </c>
      <c r="N12" s="65">
        <f t="shared" si="5"/>
        <v>1.1764705882352942</v>
      </c>
      <c r="O12" s="64">
        <v>0</v>
      </c>
      <c r="P12" s="65">
        <f t="shared" si="6"/>
        <v>0</v>
      </c>
      <c r="Q12" s="64">
        <v>85</v>
      </c>
    </row>
    <row r="13" spans="1:17" ht="16.5" customHeight="1">
      <c r="K13" s="18"/>
      <c r="L13" s="18"/>
      <c r="M13" s="1"/>
      <c r="N13" s="1"/>
      <c r="O13" s="18"/>
    </row>
    <row r="14" spans="1:17" ht="16.5" customHeight="1">
      <c r="K14" s="29"/>
      <c r="L14" s="29"/>
    </row>
    <row r="15" spans="1:17" ht="16.5" customHeight="1">
      <c r="K15" s="29"/>
      <c r="L15" s="29"/>
      <c r="M15" s="29"/>
      <c r="N15" s="29"/>
    </row>
    <row r="16" spans="1:17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tabColor rgb="FF00B050"/>
    <pageSetUpPr fitToPage="1"/>
  </sheetPr>
  <dimension ref="A1:Q29"/>
  <sheetViews>
    <sheetView showGridLines="0" zoomScale="70" zoomScaleNormal="70" zoomScaleSheetLayoutView="100" workbookViewId="0">
      <selection activeCell="C2" sqref="C2:P2"/>
    </sheetView>
  </sheetViews>
  <sheetFormatPr defaultRowHeight="12.75"/>
  <cols>
    <col min="1" max="1" width="30.7109375" customWidth="1"/>
    <col min="2" max="17" width="8.7109375" customWidth="1"/>
    <col min="19" max="19" width="11.42578125" bestFit="1" customWidth="1"/>
  </cols>
  <sheetData>
    <row r="1" spans="1:17" s="23" customFormat="1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43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731</v>
      </c>
      <c r="C5" s="64">
        <v>560</v>
      </c>
      <c r="D5" s="65">
        <f>C5/$Q5*100</f>
        <v>70.087609511889866</v>
      </c>
      <c r="E5" s="64">
        <v>55</v>
      </c>
      <c r="F5" s="65">
        <f>E5/$Q5*100</f>
        <v>6.8836045056320403</v>
      </c>
      <c r="G5" s="64">
        <v>55</v>
      </c>
      <c r="H5" s="65">
        <f>G5/$Q5*100</f>
        <v>6.8836045056320403</v>
      </c>
      <c r="I5" s="64">
        <v>89</v>
      </c>
      <c r="J5" s="65">
        <f>I5/$Q5*100</f>
        <v>11.13892365456821</v>
      </c>
      <c r="K5" s="64">
        <v>26</v>
      </c>
      <c r="L5" s="65">
        <f>K5/$Q5*100</f>
        <v>3.2540675844806008</v>
      </c>
      <c r="M5" s="64">
        <v>12</v>
      </c>
      <c r="N5" s="65">
        <f>M5/$Q5*100</f>
        <v>1.5018773466833542</v>
      </c>
      <c r="O5" s="64">
        <v>2</v>
      </c>
      <c r="P5" s="65">
        <f>O5/$Q5*100</f>
        <v>0.25031289111389238</v>
      </c>
      <c r="Q5" s="64">
        <v>799</v>
      </c>
    </row>
    <row r="6" spans="1:17" ht="30" customHeight="1">
      <c r="A6" s="57" t="s">
        <v>72</v>
      </c>
      <c r="B6" s="64">
        <v>59</v>
      </c>
      <c r="C6" s="64">
        <v>38</v>
      </c>
      <c r="D6" s="65">
        <f>C6/$Q6*100</f>
        <v>55.882352941176471</v>
      </c>
      <c r="E6" s="64">
        <v>10</v>
      </c>
      <c r="F6" s="65">
        <f>E6/$Q6*100</f>
        <v>14.705882352941178</v>
      </c>
      <c r="G6" s="64">
        <v>2</v>
      </c>
      <c r="H6" s="65">
        <f>G6/$Q6*100</f>
        <v>2.9411764705882351</v>
      </c>
      <c r="I6" s="64">
        <v>11</v>
      </c>
      <c r="J6" s="65">
        <f>I6/$Q6*100</f>
        <v>16.176470588235293</v>
      </c>
      <c r="K6" s="64">
        <v>4</v>
      </c>
      <c r="L6" s="65">
        <f>K6/$Q6*100</f>
        <v>5.8823529411764701</v>
      </c>
      <c r="M6" s="64">
        <v>3</v>
      </c>
      <c r="N6" s="65">
        <f>M6/$Q6*100</f>
        <v>4.4117647058823533</v>
      </c>
      <c r="O6" s="64">
        <v>0</v>
      </c>
      <c r="P6" s="65">
        <f>O6/$Q6*100</f>
        <v>0</v>
      </c>
      <c r="Q6" s="64">
        <v>68</v>
      </c>
    </row>
    <row r="7" spans="1:17" ht="30" customHeight="1">
      <c r="A7" s="57" t="s">
        <v>73</v>
      </c>
      <c r="B7" s="64">
        <v>276</v>
      </c>
      <c r="C7" s="64">
        <v>197</v>
      </c>
      <c r="D7" s="65">
        <f t="shared" ref="D7" si="0">C7/$Q7*100</f>
        <v>65.448504983388702</v>
      </c>
      <c r="E7" s="64">
        <v>35</v>
      </c>
      <c r="F7" s="65">
        <f t="shared" ref="F7" si="1">E7/$Q7*100</f>
        <v>11.627906976744185</v>
      </c>
      <c r="G7" s="64">
        <v>24</v>
      </c>
      <c r="H7" s="65">
        <f t="shared" ref="H7" si="2">G7/$Q7*100</f>
        <v>7.9734219269102988</v>
      </c>
      <c r="I7" s="64">
        <v>39</v>
      </c>
      <c r="J7" s="65">
        <f t="shared" ref="J7" si="3">I7/$Q7*100</f>
        <v>12.956810631229235</v>
      </c>
      <c r="K7" s="64">
        <v>3</v>
      </c>
      <c r="L7" s="65">
        <f t="shared" ref="L7" si="4">K7/$Q7*100</f>
        <v>0.99667774086378735</v>
      </c>
      <c r="M7" s="64">
        <v>3</v>
      </c>
      <c r="N7" s="65">
        <f t="shared" ref="N7" si="5">M7/$Q7*100</f>
        <v>0.99667774086378735</v>
      </c>
      <c r="O7" s="64">
        <v>0</v>
      </c>
      <c r="P7" s="65">
        <f t="shared" ref="P7" si="6">O7/$Q7*100</f>
        <v>0</v>
      </c>
      <c r="Q7" s="64">
        <v>301</v>
      </c>
    </row>
    <row r="8" spans="1:17" ht="30" customHeight="1">
      <c r="A8" s="57" t="s">
        <v>79</v>
      </c>
      <c r="B8" s="64">
        <v>5292</v>
      </c>
      <c r="C8" s="64">
        <v>5167</v>
      </c>
      <c r="D8" s="65">
        <f>C8/$Q8*100</f>
        <v>49.060007595898213</v>
      </c>
      <c r="E8" s="64">
        <v>2171</v>
      </c>
      <c r="F8" s="65">
        <f>E8/$Q8*100</f>
        <v>20.613368780858337</v>
      </c>
      <c r="G8" s="64">
        <v>187</v>
      </c>
      <c r="H8" s="65">
        <f>G8/$Q8*100</f>
        <v>1.7755412077478161</v>
      </c>
      <c r="I8" s="64">
        <v>1946</v>
      </c>
      <c r="J8" s="65">
        <f>I8/$Q8*100</f>
        <v>18.477022407899735</v>
      </c>
      <c r="K8" s="64">
        <v>706</v>
      </c>
      <c r="L8" s="65">
        <f>K8/$Q8*100</f>
        <v>6.7033801747056589</v>
      </c>
      <c r="M8" s="64">
        <v>106</v>
      </c>
      <c r="N8" s="65">
        <f>M8/$Q8*100</f>
        <v>1.0064565134827195</v>
      </c>
      <c r="O8" s="64">
        <v>249</v>
      </c>
      <c r="P8" s="65">
        <f>O8/$Q8*100</f>
        <v>2.36422331940752</v>
      </c>
      <c r="Q8" s="64">
        <v>10532</v>
      </c>
    </row>
    <row r="9" spans="1:17" ht="30" customHeight="1">
      <c r="A9" s="57" t="s">
        <v>76</v>
      </c>
      <c r="B9" s="64">
        <v>373</v>
      </c>
      <c r="C9" s="64">
        <v>3052</v>
      </c>
      <c r="D9" s="65">
        <f>C9/$Q9*100</f>
        <v>75.694444444444443</v>
      </c>
      <c r="E9" s="64">
        <v>35</v>
      </c>
      <c r="F9" s="65">
        <f>E9/$Q9*100</f>
        <v>0.86805555555555558</v>
      </c>
      <c r="G9" s="64">
        <v>105</v>
      </c>
      <c r="H9" s="65">
        <f>G9/$Q9*100</f>
        <v>2.604166666666667</v>
      </c>
      <c r="I9" s="64">
        <v>632</v>
      </c>
      <c r="J9" s="65">
        <f>I9/$Q9*100</f>
        <v>15.674603174603174</v>
      </c>
      <c r="K9" s="64">
        <v>188</v>
      </c>
      <c r="L9" s="65">
        <f>K9/$Q9*100</f>
        <v>4.662698412698413</v>
      </c>
      <c r="M9" s="64">
        <v>4</v>
      </c>
      <c r="N9" s="65">
        <f>M9/$Q9*100</f>
        <v>9.9206349206349201E-2</v>
      </c>
      <c r="O9" s="64">
        <v>16</v>
      </c>
      <c r="P9" s="65">
        <f>O9/$Q9*100</f>
        <v>0.3968253968253968</v>
      </c>
      <c r="Q9" s="64">
        <v>4032</v>
      </c>
    </row>
    <row r="10" spans="1:17" ht="30" customHeight="1">
      <c r="A10" s="61" t="s">
        <v>77</v>
      </c>
      <c r="B10" s="64">
        <v>213</v>
      </c>
      <c r="C10" s="64">
        <v>72</v>
      </c>
      <c r="D10" s="65">
        <f>C10/$Q10*100</f>
        <v>25.263157894736842</v>
      </c>
      <c r="E10" s="64">
        <v>127</v>
      </c>
      <c r="F10" s="65">
        <f>E10/$Q10*100</f>
        <v>44.561403508771932</v>
      </c>
      <c r="G10" s="64">
        <v>4</v>
      </c>
      <c r="H10" s="65">
        <f>G10/$Q10*100</f>
        <v>1.4035087719298245</v>
      </c>
      <c r="I10" s="64">
        <v>64</v>
      </c>
      <c r="J10" s="65">
        <f>I10/$Q10*100</f>
        <v>22.456140350877192</v>
      </c>
      <c r="K10" s="64">
        <v>8</v>
      </c>
      <c r="L10" s="65">
        <f>K10/$Q10*100</f>
        <v>2.807017543859649</v>
      </c>
      <c r="M10" s="64">
        <v>4</v>
      </c>
      <c r="N10" s="65">
        <f>M10/$Q10*100</f>
        <v>1.4035087719298245</v>
      </c>
      <c r="O10" s="64">
        <v>6</v>
      </c>
      <c r="P10" s="65">
        <f>O10/$Q10*100</f>
        <v>2.1052631578947367</v>
      </c>
      <c r="Q10" s="64">
        <v>285</v>
      </c>
    </row>
    <row r="11" spans="1:17" ht="30" customHeight="1">
      <c r="A11" s="61" t="s">
        <v>74</v>
      </c>
      <c r="B11" s="64">
        <v>86</v>
      </c>
      <c r="C11" s="64">
        <v>90</v>
      </c>
      <c r="D11" s="65">
        <f>C11/$Q11*100</f>
        <v>40</v>
      </c>
      <c r="E11" s="64">
        <v>15</v>
      </c>
      <c r="F11" s="65">
        <f>E11/$Q11*100</f>
        <v>6.666666666666667</v>
      </c>
      <c r="G11" s="64">
        <v>6</v>
      </c>
      <c r="H11" s="65">
        <f>G11/$Q11*100</f>
        <v>2.666666666666667</v>
      </c>
      <c r="I11" s="64">
        <v>106</v>
      </c>
      <c r="J11" s="65">
        <f>I11/$Q11*100</f>
        <v>47.111111111111107</v>
      </c>
      <c r="K11" s="64">
        <v>4</v>
      </c>
      <c r="L11" s="65">
        <f>K11/$Q11*100</f>
        <v>1.7777777777777777</v>
      </c>
      <c r="M11" s="64">
        <v>1</v>
      </c>
      <c r="N11" s="65">
        <f>M11/$Q11*100</f>
        <v>0.44444444444444442</v>
      </c>
      <c r="O11" s="64">
        <v>3</v>
      </c>
      <c r="P11" s="65">
        <f>O11/$Q11*100</f>
        <v>1.3333333333333335</v>
      </c>
      <c r="Q11" s="64">
        <v>225</v>
      </c>
    </row>
    <row r="12" spans="1:17" ht="30" customHeight="1">
      <c r="A12" s="57" t="s">
        <v>75</v>
      </c>
      <c r="B12" s="64">
        <v>0</v>
      </c>
      <c r="C12" s="64">
        <v>0</v>
      </c>
      <c r="D12" s="65">
        <v>0</v>
      </c>
      <c r="E12" s="64">
        <v>0</v>
      </c>
      <c r="F12" s="65">
        <v>0</v>
      </c>
      <c r="G12" s="64">
        <v>0</v>
      </c>
      <c r="H12" s="65">
        <v>0</v>
      </c>
      <c r="I12" s="64">
        <v>0</v>
      </c>
      <c r="J12" s="65">
        <v>0</v>
      </c>
      <c r="K12" s="64">
        <v>0</v>
      </c>
      <c r="L12" s="65">
        <v>0</v>
      </c>
      <c r="M12" s="64">
        <v>0</v>
      </c>
      <c r="N12" s="65">
        <v>0</v>
      </c>
      <c r="O12" s="64">
        <v>0</v>
      </c>
      <c r="P12" s="65">
        <v>0</v>
      </c>
      <c r="Q12" s="64">
        <v>0</v>
      </c>
    </row>
    <row r="13" spans="1:17" ht="16.5" customHeight="1">
      <c r="B13" s="1"/>
      <c r="K13" s="18"/>
      <c r="M13" s="1"/>
      <c r="O13" s="18"/>
    </row>
    <row r="14" spans="1:17" ht="16.5" customHeight="1">
      <c r="K14" s="29"/>
      <c r="L14" s="29"/>
    </row>
    <row r="15" spans="1:17" ht="16.5" customHeight="1">
      <c r="K15" s="29"/>
      <c r="L15" s="29"/>
      <c r="M15" s="29"/>
      <c r="N15" s="29"/>
    </row>
    <row r="16" spans="1:17" ht="16.5" customHeight="1"/>
    <row r="17" spans="1:17" ht="16.5" customHeight="1"/>
    <row r="18" spans="1:17" ht="16.5" customHeight="1"/>
    <row r="19" spans="1:17" ht="16.5" customHeight="1"/>
    <row r="20" spans="1:17">
      <c r="K20" s="29"/>
      <c r="L20" s="29"/>
      <c r="M20" s="29"/>
      <c r="N20" s="29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</sheetData>
  <mergeCells count="12">
    <mergeCell ref="A2:A3"/>
    <mergeCell ref="A1:Q1"/>
    <mergeCell ref="G3:H3"/>
    <mergeCell ref="I3:J3"/>
    <mergeCell ref="O3:P3"/>
    <mergeCell ref="Q2:Q4"/>
    <mergeCell ref="C2:P2"/>
    <mergeCell ref="K3:L3"/>
    <mergeCell ref="B2:B4"/>
    <mergeCell ref="C3:D3"/>
    <mergeCell ref="E3:F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tabColor rgb="FF00B050"/>
    <pageSetUpPr fitToPage="1"/>
  </sheetPr>
  <dimension ref="A1:Q30"/>
  <sheetViews>
    <sheetView showGridLines="0" zoomScale="76" zoomScaleNormal="76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17" s="23" customFormat="1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44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654</v>
      </c>
      <c r="C5" s="64">
        <v>541</v>
      </c>
      <c r="D5" s="65">
        <f>C5/$Q5*100</f>
        <v>73.505434782608688</v>
      </c>
      <c r="E5" s="64">
        <v>45</v>
      </c>
      <c r="F5" s="65">
        <f>E5/$Q5*100</f>
        <v>6.1141304347826084</v>
      </c>
      <c r="G5" s="64">
        <v>26</v>
      </c>
      <c r="H5" s="65">
        <f>G5/$Q5*100</f>
        <v>3.5326086956521738</v>
      </c>
      <c r="I5" s="64">
        <v>75</v>
      </c>
      <c r="J5" s="65">
        <f>I5/$Q5*100</f>
        <v>10.190217391304348</v>
      </c>
      <c r="K5" s="64">
        <v>27</v>
      </c>
      <c r="L5" s="65">
        <f>K5/$Q5*100</f>
        <v>3.6684782608695654</v>
      </c>
      <c r="M5" s="64">
        <v>11</v>
      </c>
      <c r="N5" s="65">
        <f>M5/$Q5*100</f>
        <v>1.4945652173913044</v>
      </c>
      <c r="O5" s="64">
        <v>11</v>
      </c>
      <c r="P5" s="65">
        <f>O5/$Q5*100</f>
        <v>1.4945652173913044</v>
      </c>
      <c r="Q5" s="64">
        <v>736</v>
      </c>
    </row>
    <row r="6" spans="1:17" ht="30" customHeight="1">
      <c r="A6" s="57" t="s">
        <v>72</v>
      </c>
      <c r="B6" s="64">
        <v>137</v>
      </c>
      <c r="C6" s="64">
        <v>39</v>
      </c>
      <c r="D6" s="65">
        <f>C6/$Q6*100</f>
        <v>26.174496644295303</v>
      </c>
      <c r="E6" s="64">
        <v>24</v>
      </c>
      <c r="F6" s="65">
        <f>E6/$Q6*100</f>
        <v>16.107382550335569</v>
      </c>
      <c r="G6" s="64">
        <v>12</v>
      </c>
      <c r="H6" s="65">
        <f>G6/$Q6*100</f>
        <v>8.0536912751677843</v>
      </c>
      <c r="I6" s="64">
        <v>40</v>
      </c>
      <c r="J6" s="65">
        <f>I6/$Q6*100</f>
        <v>26.845637583892618</v>
      </c>
      <c r="K6" s="64">
        <v>24</v>
      </c>
      <c r="L6" s="65">
        <f>K6/$Q6*100</f>
        <v>16.107382550335569</v>
      </c>
      <c r="M6" s="64">
        <v>10</v>
      </c>
      <c r="N6" s="65">
        <f>M6/$Q6*100</f>
        <v>6.7114093959731544</v>
      </c>
      <c r="O6" s="64">
        <v>0</v>
      </c>
      <c r="P6" s="65">
        <f>O6/$Q6*100</f>
        <v>0</v>
      </c>
      <c r="Q6" s="64">
        <v>149</v>
      </c>
    </row>
    <row r="7" spans="1:17" ht="30" customHeight="1">
      <c r="A7" s="57" t="s">
        <v>73</v>
      </c>
      <c r="B7" s="64">
        <v>356</v>
      </c>
      <c r="C7" s="64">
        <v>251</v>
      </c>
      <c r="D7" s="65">
        <f t="shared" ref="D7:D12" si="0">C7/$Q7*100</f>
        <v>65.879265091863516</v>
      </c>
      <c r="E7" s="64">
        <v>27</v>
      </c>
      <c r="F7" s="65">
        <f t="shared" ref="F7:N12" si="1">E7/$Q7*100</f>
        <v>7.0866141732283463</v>
      </c>
      <c r="G7" s="64">
        <v>45</v>
      </c>
      <c r="H7" s="65">
        <f t="shared" si="1"/>
        <v>11.811023622047244</v>
      </c>
      <c r="I7" s="64">
        <v>52</v>
      </c>
      <c r="J7" s="65">
        <f t="shared" si="1"/>
        <v>13.648293963254593</v>
      </c>
      <c r="K7" s="64">
        <v>4</v>
      </c>
      <c r="L7" s="65">
        <f t="shared" si="1"/>
        <v>1.0498687664041995</v>
      </c>
      <c r="M7" s="64">
        <v>0</v>
      </c>
      <c r="N7" s="65">
        <f t="shared" si="1"/>
        <v>0</v>
      </c>
      <c r="O7" s="64">
        <v>2</v>
      </c>
      <c r="P7" s="65">
        <f t="shared" ref="P7:P12" si="2">O7/$Q7*100</f>
        <v>0.52493438320209973</v>
      </c>
      <c r="Q7" s="64">
        <v>381</v>
      </c>
    </row>
    <row r="8" spans="1:17" ht="30" customHeight="1">
      <c r="A8" s="57" t="s">
        <v>79</v>
      </c>
      <c r="B8" s="64">
        <v>7603</v>
      </c>
      <c r="C8" s="64">
        <v>5000</v>
      </c>
      <c r="D8" s="65">
        <f t="shared" si="0"/>
        <v>39.466414081616549</v>
      </c>
      <c r="E8" s="64">
        <v>1897</v>
      </c>
      <c r="F8" s="65">
        <f t="shared" si="1"/>
        <v>14.973557502565315</v>
      </c>
      <c r="G8" s="64">
        <v>412</v>
      </c>
      <c r="H8" s="65">
        <f t="shared" si="1"/>
        <v>3.2520325203252036</v>
      </c>
      <c r="I8" s="64">
        <v>1683</v>
      </c>
      <c r="J8" s="65">
        <f t="shared" si="1"/>
        <v>13.284394979872131</v>
      </c>
      <c r="K8" s="64">
        <v>3052</v>
      </c>
      <c r="L8" s="65">
        <f t="shared" si="1"/>
        <v>24.090299155418737</v>
      </c>
      <c r="M8" s="64">
        <v>575</v>
      </c>
      <c r="N8" s="65">
        <f t="shared" si="1"/>
        <v>4.5386376193859022</v>
      </c>
      <c r="O8" s="64">
        <v>50</v>
      </c>
      <c r="P8" s="65">
        <f t="shared" si="2"/>
        <v>0.39466414081616547</v>
      </c>
      <c r="Q8" s="64">
        <v>12669</v>
      </c>
    </row>
    <row r="9" spans="1:17" ht="30" customHeight="1">
      <c r="A9" s="57" t="s">
        <v>76</v>
      </c>
      <c r="B9" s="64">
        <v>457</v>
      </c>
      <c r="C9" s="64">
        <v>408</v>
      </c>
      <c r="D9" s="65">
        <f t="shared" si="0"/>
        <v>23.570190641247834</v>
      </c>
      <c r="E9" s="64">
        <v>105</v>
      </c>
      <c r="F9" s="65">
        <f t="shared" si="1"/>
        <v>6.0658578856152516</v>
      </c>
      <c r="G9" s="64">
        <v>61</v>
      </c>
      <c r="H9" s="65">
        <f t="shared" si="1"/>
        <v>3.5239745811669554</v>
      </c>
      <c r="I9" s="64">
        <v>531</v>
      </c>
      <c r="J9" s="65">
        <f t="shared" si="1"/>
        <v>30.675909878682845</v>
      </c>
      <c r="K9" s="64">
        <v>591</v>
      </c>
      <c r="L9" s="65">
        <f t="shared" si="1"/>
        <v>34.142114384748702</v>
      </c>
      <c r="M9" s="64">
        <v>20</v>
      </c>
      <c r="N9" s="65">
        <f t="shared" si="1"/>
        <v>1.1554015020219526</v>
      </c>
      <c r="O9" s="64">
        <v>15</v>
      </c>
      <c r="P9" s="65">
        <f t="shared" si="2"/>
        <v>0.86655112651646449</v>
      </c>
      <c r="Q9" s="64">
        <v>1731</v>
      </c>
    </row>
    <row r="10" spans="1:17" ht="30" customHeight="1">
      <c r="A10" s="61" t="s">
        <v>77</v>
      </c>
      <c r="B10" s="64">
        <v>300</v>
      </c>
      <c r="C10" s="64">
        <v>158</v>
      </c>
      <c r="D10" s="65">
        <f t="shared" si="0"/>
        <v>31.225296442687743</v>
      </c>
      <c r="E10" s="64">
        <v>122</v>
      </c>
      <c r="F10" s="65">
        <f t="shared" si="1"/>
        <v>24.110671936758894</v>
      </c>
      <c r="G10" s="64">
        <v>13</v>
      </c>
      <c r="H10" s="65">
        <f t="shared" si="1"/>
        <v>2.5691699604743086</v>
      </c>
      <c r="I10" s="64">
        <v>150</v>
      </c>
      <c r="J10" s="65">
        <f t="shared" si="1"/>
        <v>29.644268774703558</v>
      </c>
      <c r="K10" s="64">
        <v>58</v>
      </c>
      <c r="L10" s="65">
        <f t="shared" si="1"/>
        <v>11.462450592885375</v>
      </c>
      <c r="M10" s="64">
        <v>2</v>
      </c>
      <c r="N10" s="65">
        <f t="shared" si="1"/>
        <v>0.39525691699604742</v>
      </c>
      <c r="O10" s="64">
        <v>3</v>
      </c>
      <c r="P10" s="65">
        <f t="shared" si="2"/>
        <v>0.59288537549407105</v>
      </c>
      <c r="Q10" s="64">
        <v>506</v>
      </c>
    </row>
    <row r="11" spans="1:17" ht="30" customHeight="1">
      <c r="A11" s="61" t="s">
        <v>74</v>
      </c>
      <c r="B11" s="64">
        <v>210</v>
      </c>
      <c r="C11" s="64">
        <v>173</v>
      </c>
      <c r="D11" s="65">
        <f t="shared" si="0"/>
        <v>50.882352941176464</v>
      </c>
      <c r="E11" s="64">
        <v>59</v>
      </c>
      <c r="F11" s="65">
        <f t="shared" si="1"/>
        <v>17.352941176470587</v>
      </c>
      <c r="G11" s="64">
        <v>10</v>
      </c>
      <c r="H11" s="65">
        <f t="shared" si="1"/>
        <v>2.9411764705882351</v>
      </c>
      <c r="I11" s="64">
        <v>24</v>
      </c>
      <c r="J11" s="65">
        <f t="shared" si="1"/>
        <v>7.0588235294117645</v>
      </c>
      <c r="K11" s="64">
        <v>61</v>
      </c>
      <c r="L11" s="65">
        <f t="shared" si="1"/>
        <v>17.941176470588236</v>
      </c>
      <c r="M11" s="64">
        <v>10</v>
      </c>
      <c r="N11" s="65">
        <f t="shared" si="1"/>
        <v>2.9411764705882351</v>
      </c>
      <c r="O11" s="64">
        <v>3</v>
      </c>
      <c r="P11" s="65">
        <f t="shared" si="2"/>
        <v>0.88235294117647056</v>
      </c>
      <c r="Q11" s="64">
        <v>340</v>
      </c>
    </row>
    <row r="12" spans="1:17" ht="30" customHeight="1">
      <c r="A12" s="57" t="s">
        <v>75</v>
      </c>
      <c r="B12" s="64">
        <v>27</v>
      </c>
      <c r="C12" s="64">
        <v>17</v>
      </c>
      <c r="D12" s="65">
        <f t="shared" si="0"/>
        <v>62.962962962962962</v>
      </c>
      <c r="E12" s="64">
        <v>4</v>
      </c>
      <c r="F12" s="65">
        <f t="shared" si="1"/>
        <v>14.814814814814813</v>
      </c>
      <c r="G12" s="64">
        <v>0</v>
      </c>
      <c r="H12" s="65">
        <f t="shared" si="1"/>
        <v>0</v>
      </c>
      <c r="I12" s="64">
        <v>3</v>
      </c>
      <c r="J12" s="65">
        <f t="shared" si="1"/>
        <v>11.111111111111111</v>
      </c>
      <c r="K12" s="64">
        <v>3</v>
      </c>
      <c r="L12" s="65">
        <f t="shared" si="1"/>
        <v>11.111111111111111</v>
      </c>
      <c r="M12" s="64">
        <v>0</v>
      </c>
      <c r="N12" s="65">
        <f t="shared" si="1"/>
        <v>0</v>
      </c>
      <c r="O12" s="64">
        <v>0</v>
      </c>
      <c r="P12" s="65">
        <f t="shared" si="2"/>
        <v>0</v>
      </c>
      <c r="Q12" s="64">
        <v>27</v>
      </c>
    </row>
    <row r="13" spans="1:17" ht="16.5" customHeight="1">
      <c r="B13" s="1"/>
      <c r="K13" s="18"/>
      <c r="M13" s="1"/>
      <c r="O13" s="18"/>
    </row>
    <row r="14" spans="1:17" ht="16.5" customHeight="1">
      <c r="K14" s="29"/>
      <c r="L14" s="29"/>
      <c r="O14" s="18"/>
    </row>
    <row r="15" spans="1:17" ht="16.5" customHeight="1">
      <c r="K15" s="29"/>
      <c r="L15" s="29"/>
      <c r="M15" s="29"/>
      <c r="N15" s="29"/>
    </row>
    <row r="16" spans="1:17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tabColor rgb="FF00B050"/>
    <pageSetUpPr fitToPage="1"/>
  </sheetPr>
  <dimension ref="A1:Y14"/>
  <sheetViews>
    <sheetView showGridLines="0" zoomScale="76" zoomScaleNormal="76" zoomScaleSheetLayoutView="100" workbookViewId="0">
      <selection sqref="A1:M1"/>
    </sheetView>
  </sheetViews>
  <sheetFormatPr defaultRowHeight="12.75"/>
  <cols>
    <col min="1" max="1" width="6.7109375" customWidth="1"/>
    <col min="2" max="6" width="9.7109375" customWidth="1"/>
    <col min="7" max="7" width="11.5703125" customWidth="1"/>
    <col min="8" max="8" width="10.7109375" customWidth="1"/>
    <col min="9" max="13" width="9.7109375" customWidth="1"/>
  </cols>
  <sheetData>
    <row r="1" spans="1:25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25" ht="20.100000000000001" customHeight="1">
      <c r="A2" s="125" t="s">
        <v>143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25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  <c r="K3" s="125"/>
      <c r="L3" s="125"/>
      <c r="M3" s="125"/>
    </row>
    <row r="4" spans="1:25" ht="16.5" customHeight="1">
      <c r="A4" s="125"/>
      <c r="B4" s="129" t="s">
        <v>16</v>
      </c>
      <c r="C4" s="129" t="s">
        <v>159</v>
      </c>
      <c r="D4" s="129" t="s">
        <v>46</v>
      </c>
      <c r="E4" s="129"/>
      <c r="F4" s="129" t="s">
        <v>86</v>
      </c>
      <c r="G4" s="129" t="s">
        <v>47</v>
      </c>
      <c r="H4" s="129"/>
      <c r="I4" s="129" t="s">
        <v>85</v>
      </c>
      <c r="J4" s="129"/>
      <c r="K4" s="129"/>
      <c r="L4" s="129"/>
      <c r="M4" s="129" t="s">
        <v>81</v>
      </c>
    </row>
    <row r="5" spans="1:25" ht="81.75" customHeight="1">
      <c r="A5" s="125"/>
      <c r="B5" s="129"/>
      <c r="C5" s="129"/>
      <c r="D5" s="63" t="s">
        <v>130</v>
      </c>
      <c r="E5" s="63" t="s">
        <v>131</v>
      </c>
      <c r="F5" s="129"/>
      <c r="G5" s="63" t="s">
        <v>48</v>
      </c>
      <c r="H5" s="63" t="s">
        <v>84</v>
      </c>
      <c r="I5" s="63" t="s">
        <v>82</v>
      </c>
      <c r="J5" s="63" t="s">
        <v>83</v>
      </c>
      <c r="K5" s="63" t="s">
        <v>49</v>
      </c>
      <c r="L5" s="63" t="s">
        <v>80</v>
      </c>
      <c r="M5" s="129"/>
    </row>
    <row r="6" spans="1:25" ht="20.100000000000001" customHeight="1">
      <c r="A6" s="62" t="s">
        <v>4</v>
      </c>
      <c r="B6" s="64">
        <v>2329</v>
      </c>
      <c r="C6" s="64">
        <v>2506</v>
      </c>
      <c r="D6" s="64">
        <v>160</v>
      </c>
      <c r="E6" s="64">
        <v>3</v>
      </c>
      <c r="F6" s="64">
        <v>646</v>
      </c>
      <c r="G6" s="64">
        <v>1485</v>
      </c>
      <c r="H6" s="64">
        <v>207</v>
      </c>
      <c r="I6" s="64">
        <v>2</v>
      </c>
      <c r="J6" s="64">
        <v>0</v>
      </c>
      <c r="K6" s="64">
        <v>0</v>
      </c>
      <c r="L6" s="64">
        <v>0</v>
      </c>
      <c r="M6" s="64">
        <v>0</v>
      </c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</row>
    <row r="7" spans="1:25" ht="20.100000000000001" customHeight="1">
      <c r="A7" s="62" t="s">
        <v>5</v>
      </c>
      <c r="B7" s="64">
        <v>448</v>
      </c>
      <c r="C7" s="64">
        <v>526</v>
      </c>
      <c r="D7" s="64">
        <v>2</v>
      </c>
      <c r="E7" s="64">
        <v>0</v>
      </c>
      <c r="F7" s="64">
        <v>123</v>
      </c>
      <c r="G7" s="64">
        <v>345</v>
      </c>
      <c r="H7" s="64">
        <v>53</v>
      </c>
      <c r="I7" s="64">
        <v>3</v>
      </c>
      <c r="J7" s="64">
        <v>0</v>
      </c>
      <c r="K7" s="64">
        <v>0</v>
      </c>
      <c r="L7" s="64">
        <v>0</v>
      </c>
      <c r="M7" s="64">
        <v>0</v>
      </c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</row>
    <row r="8" spans="1:25" ht="20.100000000000001" customHeight="1">
      <c r="A8" s="62" t="s">
        <v>6</v>
      </c>
      <c r="B8" s="64">
        <v>374</v>
      </c>
      <c r="C8" s="64">
        <v>476</v>
      </c>
      <c r="D8" s="64">
        <v>9</v>
      </c>
      <c r="E8" s="64">
        <v>3</v>
      </c>
      <c r="F8" s="64">
        <v>180</v>
      </c>
      <c r="G8" s="64">
        <v>263</v>
      </c>
      <c r="H8" s="64">
        <v>15</v>
      </c>
      <c r="I8" s="64">
        <v>0</v>
      </c>
      <c r="J8" s="64">
        <v>0</v>
      </c>
      <c r="K8" s="64">
        <v>0</v>
      </c>
      <c r="L8" s="64">
        <v>0</v>
      </c>
      <c r="M8" s="64">
        <v>0</v>
      </c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</row>
    <row r="9" spans="1:25" ht="20.100000000000001" customHeight="1">
      <c r="A9" s="62" t="s">
        <v>7</v>
      </c>
      <c r="B9" s="64">
        <v>838</v>
      </c>
      <c r="C9" s="64">
        <v>903</v>
      </c>
      <c r="D9" s="64">
        <v>7</v>
      </c>
      <c r="E9" s="64">
        <v>0</v>
      </c>
      <c r="F9" s="64">
        <v>542</v>
      </c>
      <c r="G9" s="64">
        <v>332</v>
      </c>
      <c r="H9" s="64">
        <v>19</v>
      </c>
      <c r="I9" s="64">
        <v>2</v>
      </c>
      <c r="J9" s="64">
        <v>0</v>
      </c>
      <c r="K9" s="64">
        <v>0</v>
      </c>
      <c r="L9" s="64">
        <v>0</v>
      </c>
      <c r="M9" s="64">
        <v>0</v>
      </c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25" ht="20.100000000000001" customHeight="1">
      <c r="A10" s="62" t="s">
        <v>8</v>
      </c>
      <c r="B10" s="64">
        <v>992</v>
      </c>
      <c r="C10" s="64">
        <v>1067</v>
      </c>
      <c r="D10" s="64">
        <v>5</v>
      </c>
      <c r="E10" s="64">
        <v>0</v>
      </c>
      <c r="F10" s="64">
        <v>284</v>
      </c>
      <c r="G10" s="64">
        <v>684</v>
      </c>
      <c r="H10" s="64">
        <v>84</v>
      </c>
      <c r="I10" s="64">
        <v>6</v>
      </c>
      <c r="J10" s="64">
        <v>0</v>
      </c>
      <c r="K10" s="64">
        <v>0</v>
      </c>
      <c r="L10" s="64">
        <v>0</v>
      </c>
      <c r="M10" s="64">
        <v>0</v>
      </c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</row>
    <row r="11" spans="1:25" ht="20.100000000000001" customHeight="1">
      <c r="A11" s="62" t="s">
        <v>9</v>
      </c>
      <c r="B11" s="64">
        <v>531</v>
      </c>
      <c r="C11" s="64">
        <v>580</v>
      </c>
      <c r="D11" s="64">
        <v>0</v>
      </c>
      <c r="E11" s="64">
        <v>0</v>
      </c>
      <c r="F11" s="64">
        <v>240</v>
      </c>
      <c r="G11" s="64">
        <v>306</v>
      </c>
      <c r="H11" s="64">
        <v>31</v>
      </c>
      <c r="I11" s="64">
        <v>0</v>
      </c>
      <c r="J11" s="64">
        <v>0</v>
      </c>
      <c r="K11" s="64">
        <v>1</v>
      </c>
      <c r="L11" s="64">
        <v>0</v>
      </c>
      <c r="M11" s="64">
        <v>0</v>
      </c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</row>
    <row r="12" spans="1:25" ht="20.100000000000001" customHeight="1">
      <c r="A12" s="62" t="s">
        <v>1</v>
      </c>
      <c r="B12" s="64">
        <v>731</v>
      </c>
      <c r="C12" s="64">
        <v>799</v>
      </c>
      <c r="D12" s="64">
        <v>9</v>
      </c>
      <c r="E12" s="64">
        <v>1</v>
      </c>
      <c r="F12" s="64">
        <v>228</v>
      </c>
      <c r="G12" s="64">
        <v>518</v>
      </c>
      <c r="H12" s="64">
        <v>39</v>
      </c>
      <c r="I12" s="64">
        <v>0</v>
      </c>
      <c r="J12" s="64">
        <v>0</v>
      </c>
      <c r="K12" s="64">
        <v>0</v>
      </c>
      <c r="L12" s="64">
        <v>0</v>
      </c>
      <c r="M12" s="64">
        <v>1</v>
      </c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</row>
    <row r="13" spans="1:25" ht="20.100000000000001" customHeight="1">
      <c r="A13" s="62" t="s">
        <v>2</v>
      </c>
      <c r="B13" s="64">
        <v>654</v>
      </c>
      <c r="C13" s="64">
        <v>736</v>
      </c>
      <c r="D13" s="64">
        <v>4</v>
      </c>
      <c r="E13" s="64">
        <v>8</v>
      </c>
      <c r="F13" s="64">
        <v>356</v>
      </c>
      <c r="G13" s="64">
        <v>267</v>
      </c>
      <c r="H13" s="64">
        <v>95</v>
      </c>
      <c r="I13" s="64">
        <v>1</v>
      </c>
      <c r="J13" s="64">
        <v>0</v>
      </c>
      <c r="K13" s="64">
        <v>4</v>
      </c>
      <c r="L13" s="64">
        <v>0</v>
      </c>
      <c r="M13" s="64">
        <v>1</v>
      </c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</row>
    <row r="14" spans="1:25" ht="20.100000000000001" customHeight="1">
      <c r="A14" s="97" t="s">
        <v>3</v>
      </c>
      <c r="B14" s="69">
        <f>SUM(B6:B13)</f>
        <v>6897</v>
      </c>
      <c r="C14" s="69">
        <f>SUM(C6:C13)</f>
        <v>7593</v>
      </c>
      <c r="D14" s="70">
        <f t="shared" ref="D14:M14" si="0">SUM(D6:D13)</f>
        <v>196</v>
      </c>
      <c r="E14" s="70">
        <f t="shared" si="0"/>
        <v>15</v>
      </c>
      <c r="F14" s="69">
        <f t="shared" si="0"/>
        <v>2599</v>
      </c>
      <c r="G14" s="69">
        <f t="shared" si="0"/>
        <v>4200</v>
      </c>
      <c r="H14" s="69">
        <f t="shared" si="0"/>
        <v>543</v>
      </c>
      <c r="I14" s="70">
        <f t="shared" si="0"/>
        <v>14</v>
      </c>
      <c r="J14" s="70">
        <f t="shared" si="0"/>
        <v>0</v>
      </c>
      <c r="K14" s="70">
        <f t="shared" si="0"/>
        <v>5</v>
      </c>
      <c r="L14" s="70">
        <f t="shared" si="0"/>
        <v>0</v>
      </c>
      <c r="M14" s="70">
        <f t="shared" si="0"/>
        <v>2</v>
      </c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</row>
  </sheetData>
  <mergeCells count="12">
    <mergeCell ref="A1:M1"/>
    <mergeCell ref="G4:H4"/>
    <mergeCell ref="M4:M5"/>
    <mergeCell ref="A2:M2"/>
    <mergeCell ref="A3:A5"/>
    <mergeCell ref="B3:C3"/>
    <mergeCell ref="D3:M3"/>
    <mergeCell ref="B4:B5"/>
    <mergeCell ref="F4:F5"/>
    <mergeCell ref="I4:L4"/>
    <mergeCell ref="C4:C5"/>
    <mergeCell ref="D4:E4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tabColor rgb="FF00B050"/>
    <pageSetUpPr fitToPage="1"/>
  </sheetPr>
  <dimension ref="A1:AI20"/>
  <sheetViews>
    <sheetView showGridLines="0" zoomScale="76" zoomScaleNormal="76" zoomScaleSheetLayoutView="100" workbookViewId="0">
      <selection sqref="A1:R1"/>
    </sheetView>
  </sheetViews>
  <sheetFormatPr defaultRowHeight="12.75"/>
  <cols>
    <col min="1" max="1" width="5.42578125" customWidth="1"/>
    <col min="2" max="10" width="8.7109375" customWidth="1"/>
    <col min="11" max="11" width="8.5703125" customWidth="1"/>
    <col min="12" max="12" width="8.7109375" customWidth="1"/>
    <col min="13" max="13" width="10.28515625" customWidth="1"/>
    <col min="14" max="18" width="8.7109375" customWidth="1"/>
  </cols>
  <sheetData>
    <row r="1" spans="1:35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</row>
    <row r="2" spans="1:35" ht="20.100000000000001" customHeight="1">
      <c r="A2" s="125" t="s">
        <v>132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</row>
    <row r="3" spans="1:35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  <c r="K3" s="125"/>
      <c r="L3" s="125"/>
      <c r="M3" s="125"/>
      <c r="N3" s="125"/>
      <c r="O3" s="125"/>
      <c r="P3" s="125"/>
      <c r="Q3" s="125"/>
      <c r="R3" s="125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2"/>
      <c r="AG3" s="1"/>
      <c r="AH3" s="1"/>
    </row>
    <row r="4" spans="1:35" ht="20.100000000000001" customHeight="1">
      <c r="A4" s="125"/>
      <c r="B4" s="129" t="s">
        <v>16</v>
      </c>
      <c r="C4" s="129" t="s">
        <v>159</v>
      </c>
      <c r="D4" s="129" t="s">
        <v>126</v>
      </c>
      <c r="E4" s="129"/>
      <c r="F4" s="129"/>
      <c r="G4" s="129" t="s">
        <v>92</v>
      </c>
      <c r="H4" s="129" t="s">
        <v>91</v>
      </c>
      <c r="I4" s="129"/>
      <c r="J4" s="129" t="s">
        <v>51</v>
      </c>
      <c r="K4" s="129"/>
      <c r="L4" s="129"/>
      <c r="M4" s="129"/>
      <c r="N4" s="129" t="s">
        <v>87</v>
      </c>
      <c r="O4" s="129"/>
      <c r="P4" s="129"/>
      <c r="Q4" s="129"/>
      <c r="R4" s="129"/>
      <c r="S4" s="13"/>
      <c r="T4" s="13"/>
      <c r="U4" s="13"/>
      <c r="V4" s="1"/>
      <c r="W4" s="13"/>
      <c r="X4" s="1"/>
      <c r="Y4" s="13"/>
      <c r="Z4" s="13"/>
      <c r="AA4" s="13"/>
      <c r="AB4" s="13"/>
      <c r="AC4" s="13"/>
      <c r="AD4" s="13"/>
      <c r="AE4" s="13"/>
      <c r="AF4" s="12"/>
      <c r="AG4" s="1"/>
      <c r="AH4" s="1"/>
    </row>
    <row r="5" spans="1:35" ht="15" customHeight="1">
      <c r="A5" s="125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 t="s">
        <v>50</v>
      </c>
      <c r="O5" s="129" t="s">
        <v>57</v>
      </c>
      <c r="P5" s="129"/>
      <c r="Q5" s="129"/>
      <c r="R5" s="129"/>
      <c r="S5" s="13"/>
      <c r="T5" s="13"/>
      <c r="U5" s="13"/>
      <c r="V5" s="1"/>
      <c r="W5" s="13"/>
      <c r="X5" s="1"/>
      <c r="Y5" s="13"/>
      <c r="Z5" s="13"/>
      <c r="AA5" s="13"/>
      <c r="AB5" s="13"/>
      <c r="AC5" s="13"/>
      <c r="AD5" s="13"/>
      <c r="AE5" s="13"/>
      <c r="AF5" s="12"/>
      <c r="AG5" s="1"/>
      <c r="AH5" s="1"/>
    </row>
    <row r="6" spans="1:35" ht="20.100000000000001" customHeight="1">
      <c r="A6" s="125"/>
      <c r="B6" s="129"/>
      <c r="C6" s="129"/>
      <c r="D6" s="129" t="s">
        <v>52</v>
      </c>
      <c r="E6" s="129" t="s">
        <v>53</v>
      </c>
      <c r="F6" s="129" t="s">
        <v>54</v>
      </c>
      <c r="G6" s="129"/>
      <c r="H6" s="129"/>
      <c r="I6" s="129"/>
      <c r="J6" s="129" t="s">
        <v>50</v>
      </c>
      <c r="K6" s="129" t="s">
        <v>57</v>
      </c>
      <c r="L6" s="129"/>
      <c r="M6" s="129"/>
      <c r="N6" s="129"/>
      <c r="O6" s="129" t="s">
        <v>94</v>
      </c>
      <c r="P6" s="130" t="s">
        <v>88</v>
      </c>
      <c r="Q6" s="130"/>
      <c r="R6" s="130"/>
      <c r="S6" s="13"/>
      <c r="T6" s="1"/>
      <c r="U6" s="13"/>
      <c r="V6" s="13"/>
      <c r="W6" s="13"/>
      <c r="X6" s="1"/>
      <c r="Y6" s="13"/>
      <c r="Z6" s="1"/>
      <c r="AA6" s="13"/>
      <c r="AB6" s="1"/>
      <c r="AC6" s="13"/>
      <c r="AD6" s="13"/>
      <c r="AE6" s="13"/>
      <c r="AF6" s="12"/>
      <c r="AG6" s="1"/>
      <c r="AH6" s="1"/>
    </row>
    <row r="7" spans="1:35" ht="39" customHeight="1">
      <c r="A7" s="125"/>
      <c r="B7" s="129"/>
      <c r="C7" s="129"/>
      <c r="D7" s="129"/>
      <c r="E7" s="129"/>
      <c r="F7" s="129"/>
      <c r="G7" s="129"/>
      <c r="H7" s="63" t="s">
        <v>127</v>
      </c>
      <c r="I7" s="63" t="s">
        <v>93</v>
      </c>
      <c r="J7" s="129"/>
      <c r="K7" s="63" t="s">
        <v>139</v>
      </c>
      <c r="L7" s="63" t="s">
        <v>140</v>
      </c>
      <c r="M7" s="93" t="s">
        <v>160</v>
      </c>
      <c r="N7" s="129"/>
      <c r="O7" s="129"/>
      <c r="P7" s="63" t="s">
        <v>141</v>
      </c>
      <c r="Q7" s="63" t="s">
        <v>89</v>
      </c>
      <c r="R7" s="63" t="s">
        <v>90</v>
      </c>
      <c r="S7" s="13"/>
      <c r="T7" s="13"/>
      <c r="U7" s="13"/>
      <c r="V7" s="13"/>
      <c r="W7" s="13"/>
      <c r="X7" s="13"/>
      <c r="Y7" s="13"/>
      <c r="Z7" s="13"/>
      <c r="AA7" s="13"/>
      <c r="AB7" s="1"/>
      <c r="AC7" s="13"/>
      <c r="AD7" s="1"/>
      <c r="AE7" s="13"/>
      <c r="AF7" s="12"/>
      <c r="AG7" s="1"/>
      <c r="AH7" s="1"/>
    </row>
    <row r="8" spans="1:35" ht="20.100000000000001" customHeight="1">
      <c r="A8" s="62" t="s">
        <v>4</v>
      </c>
      <c r="B8" s="64">
        <v>157</v>
      </c>
      <c r="C8" s="64">
        <v>224</v>
      </c>
      <c r="D8" s="64">
        <v>14</v>
      </c>
      <c r="E8" s="64">
        <v>1</v>
      </c>
      <c r="F8" s="64">
        <v>4</v>
      </c>
      <c r="G8" s="64">
        <v>2</v>
      </c>
      <c r="H8" s="64">
        <v>8</v>
      </c>
      <c r="I8" s="64">
        <v>0</v>
      </c>
      <c r="J8" s="64">
        <v>77</v>
      </c>
      <c r="K8" s="64">
        <v>29</v>
      </c>
      <c r="L8" s="64">
        <v>0</v>
      </c>
      <c r="M8" s="64">
        <v>7</v>
      </c>
      <c r="N8" s="64">
        <v>65</v>
      </c>
      <c r="O8" s="64">
        <v>56</v>
      </c>
      <c r="P8" s="64">
        <v>0</v>
      </c>
      <c r="Q8" s="64">
        <v>1</v>
      </c>
      <c r="R8" s="64">
        <v>0</v>
      </c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</row>
    <row r="9" spans="1:35" ht="20.100000000000001" customHeight="1">
      <c r="A9" s="62" t="s">
        <v>5</v>
      </c>
      <c r="B9" s="64">
        <v>60</v>
      </c>
      <c r="C9" s="64">
        <v>64</v>
      </c>
      <c r="D9" s="64">
        <v>1</v>
      </c>
      <c r="E9" s="64">
        <v>0</v>
      </c>
      <c r="F9" s="64">
        <v>1</v>
      </c>
      <c r="G9" s="64">
        <v>2</v>
      </c>
      <c r="H9" s="64">
        <v>3</v>
      </c>
      <c r="I9" s="64">
        <v>2</v>
      </c>
      <c r="J9" s="64">
        <v>15</v>
      </c>
      <c r="K9" s="64">
        <v>5</v>
      </c>
      <c r="L9" s="64">
        <v>0</v>
      </c>
      <c r="M9" s="64">
        <v>2</v>
      </c>
      <c r="N9" s="64">
        <v>12</v>
      </c>
      <c r="O9" s="64">
        <v>11</v>
      </c>
      <c r="P9" s="64">
        <v>0</v>
      </c>
      <c r="Q9" s="64">
        <v>0</v>
      </c>
      <c r="R9" s="64">
        <v>0</v>
      </c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</row>
    <row r="10" spans="1:35" ht="20.100000000000001" customHeight="1">
      <c r="A10" s="62" t="s">
        <v>6</v>
      </c>
      <c r="B10" s="64">
        <v>66</v>
      </c>
      <c r="C10" s="64">
        <v>72</v>
      </c>
      <c r="D10" s="64">
        <v>4</v>
      </c>
      <c r="E10" s="64">
        <v>0</v>
      </c>
      <c r="F10" s="64">
        <v>2</v>
      </c>
      <c r="G10" s="64">
        <v>1</v>
      </c>
      <c r="H10" s="64">
        <v>9</v>
      </c>
      <c r="I10" s="64">
        <v>4</v>
      </c>
      <c r="J10" s="64">
        <v>10</v>
      </c>
      <c r="K10" s="64">
        <v>5</v>
      </c>
      <c r="L10" s="64">
        <v>0</v>
      </c>
      <c r="M10" s="64">
        <v>1</v>
      </c>
      <c r="N10" s="64">
        <v>29</v>
      </c>
      <c r="O10" s="64">
        <v>20</v>
      </c>
      <c r="P10" s="64">
        <v>1</v>
      </c>
      <c r="Q10" s="64">
        <v>6</v>
      </c>
      <c r="R10" s="64">
        <v>0</v>
      </c>
      <c r="S10" s="50"/>
      <c r="T10" s="50"/>
      <c r="U10" s="50"/>
      <c r="V10" s="50"/>
      <c r="W10" s="50"/>
      <c r="X10" s="50"/>
      <c r="Y10" s="50"/>
      <c r="Z10" s="50"/>
      <c r="AA10" s="50"/>
      <c r="AB10" s="50"/>
      <c r="AC10" s="50"/>
      <c r="AD10" s="50"/>
      <c r="AE10" s="50"/>
      <c r="AF10" s="50"/>
      <c r="AG10" s="50"/>
      <c r="AH10" s="50"/>
      <c r="AI10" s="50"/>
    </row>
    <row r="11" spans="1:35" ht="20.100000000000001" customHeight="1">
      <c r="A11" s="62" t="s">
        <v>7</v>
      </c>
      <c r="B11" s="64">
        <v>44</v>
      </c>
      <c r="C11" s="64">
        <v>46</v>
      </c>
      <c r="D11" s="64">
        <v>3</v>
      </c>
      <c r="E11" s="64">
        <v>1</v>
      </c>
      <c r="F11" s="64">
        <v>1</v>
      </c>
      <c r="G11" s="64">
        <v>0</v>
      </c>
      <c r="H11" s="64">
        <v>7</v>
      </c>
      <c r="I11" s="64">
        <v>2</v>
      </c>
      <c r="J11" s="64">
        <v>12</v>
      </c>
      <c r="K11" s="64">
        <v>4</v>
      </c>
      <c r="L11" s="64">
        <v>0</v>
      </c>
      <c r="M11" s="64">
        <v>1</v>
      </c>
      <c r="N11" s="64">
        <v>12</v>
      </c>
      <c r="O11" s="64">
        <v>8</v>
      </c>
      <c r="P11" s="64">
        <v>0</v>
      </c>
      <c r="Q11" s="64">
        <v>3</v>
      </c>
      <c r="R11" s="64">
        <v>0</v>
      </c>
      <c r="S11" s="50"/>
      <c r="T11" s="50"/>
      <c r="U11" s="50"/>
      <c r="V11" s="50"/>
      <c r="W11" s="50"/>
      <c r="X11" s="50"/>
      <c r="Y11" s="50"/>
      <c r="Z11" s="50"/>
      <c r="AA11" s="50"/>
      <c r="AB11" s="50"/>
      <c r="AC11" s="50"/>
      <c r="AD11" s="50"/>
      <c r="AE11" s="50"/>
      <c r="AF11" s="50"/>
      <c r="AG11" s="50"/>
      <c r="AH11" s="50"/>
      <c r="AI11" s="50"/>
    </row>
    <row r="12" spans="1:35" ht="20.100000000000001" customHeight="1">
      <c r="A12" s="62" t="s">
        <v>8</v>
      </c>
      <c r="B12" s="64">
        <v>60</v>
      </c>
      <c r="C12" s="64">
        <v>74</v>
      </c>
      <c r="D12" s="64">
        <v>7</v>
      </c>
      <c r="E12" s="64">
        <v>0</v>
      </c>
      <c r="F12" s="64">
        <v>3</v>
      </c>
      <c r="G12" s="64">
        <v>0</v>
      </c>
      <c r="H12" s="64">
        <v>8</v>
      </c>
      <c r="I12" s="64">
        <v>2</v>
      </c>
      <c r="J12" s="64">
        <v>20</v>
      </c>
      <c r="K12" s="64">
        <v>10</v>
      </c>
      <c r="L12" s="64">
        <v>0</v>
      </c>
      <c r="M12" s="64">
        <v>0</v>
      </c>
      <c r="N12" s="64">
        <v>27</v>
      </c>
      <c r="O12" s="64">
        <v>23</v>
      </c>
      <c r="P12" s="64">
        <v>1</v>
      </c>
      <c r="Q12" s="64">
        <v>2</v>
      </c>
      <c r="R12" s="64">
        <v>1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</row>
    <row r="13" spans="1:35" ht="20.100000000000001" customHeight="1">
      <c r="A13" s="62" t="s">
        <v>9</v>
      </c>
      <c r="B13" s="64">
        <v>44</v>
      </c>
      <c r="C13" s="64">
        <v>49</v>
      </c>
      <c r="D13" s="64">
        <v>1</v>
      </c>
      <c r="E13" s="64">
        <v>0</v>
      </c>
      <c r="F13" s="64">
        <v>1</v>
      </c>
      <c r="G13" s="64">
        <v>0</v>
      </c>
      <c r="H13" s="64"/>
      <c r="I13" s="64">
        <v>0</v>
      </c>
      <c r="J13" s="64">
        <v>18</v>
      </c>
      <c r="K13" s="64">
        <v>6</v>
      </c>
      <c r="L13" s="64">
        <v>0</v>
      </c>
      <c r="M13" s="64">
        <v>1</v>
      </c>
      <c r="N13" s="64">
        <v>13</v>
      </c>
      <c r="O13" s="64">
        <v>10</v>
      </c>
      <c r="P13" s="64">
        <v>0</v>
      </c>
      <c r="Q13" s="64">
        <v>2</v>
      </c>
      <c r="R13" s="64">
        <v>1</v>
      </c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</row>
    <row r="14" spans="1:35" ht="20.100000000000001" customHeight="1">
      <c r="A14" s="62" t="s">
        <v>1</v>
      </c>
      <c r="B14" s="64">
        <v>59</v>
      </c>
      <c r="C14" s="64">
        <v>68</v>
      </c>
      <c r="D14" s="64">
        <v>2</v>
      </c>
      <c r="E14" s="64">
        <v>0</v>
      </c>
      <c r="F14" s="64">
        <v>0</v>
      </c>
      <c r="G14" s="64">
        <v>1</v>
      </c>
      <c r="H14" s="64">
        <v>4</v>
      </c>
      <c r="I14" s="64">
        <v>0</v>
      </c>
      <c r="J14" s="64">
        <v>26</v>
      </c>
      <c r="K14" s="64">
        <v>14</v>
      </c>
      <c r="L14" s="64">
        <v>0</v>
      </c>
      <c r="M14" s="64">
        <v>0</v>
      </c>
      <c r="N14" s="64">
        <v>15</v>
      </c>
      <c r="O14" s="64">
        <v>10</v>
      </c>
      <c r="P14" s="64">
        <v>0</v>
      </c>
      <c r="Q14" s="64">
        <v>1</v>
      </c>
      <c r="R14" s="64">
        <v>0</v>
      </c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0"/>
      <c r="AD14" s="50"/>
      <c r="AE14" s="50"/>
      <c r="AF14" s="50"/>
      <c r="AG14" s="50"/>
      <c r="AH14" s="50"/>
      <c r="AI14" s="50"/>
    </row>
    <row r="15" spans="1:35" ht="20.100000000000001" customHeight="1">
      <c r="A15" s="62" t="s">
        <v>2</v>
      </c>
      <c r="B15" s="64">
        <v>137</v>
      </c>
      <c r="C15" s="64">
        <v>149</v>
      </c>
      <c r="D15" s="64">
        <v>8</v>
      </c>
      <c r="E15" s="64">
        <v>1</v>
      </c>
      <c r="F15" s="64">
        <v>3</v>
      </c>
      <c r="G15" s="64">
        <v>0</v>
      </c>
      <c r="H15" s="64">
        <v>10</v>
      </c>
      <c r="I15" s="64">
        <v>2</v>
      </c>
      <c r="J15" s="64">
        <v>56</v>
      </c>
      <c r="K15" s="64">
        <v>14</v>
      </c>
      <c r="L15" s="64">
        <v>0</v>
      </c>
      <c r="M15" s="64">
        <v>2</v>
      </c>
      <c r="N15" s="64">
        <v>38</v>
      </c>
      <c r="O15" s="64">
        <v>30</v>
      </c>
      <c r="P15" s="64">
        <v>1</v>
      </c>
      <c r="Q15" s="64">
        <v>3</v>
      </c>
      <c r="R15" s="64">
        <v>0</v>
      </c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</row>
    <row r="16" spans="1:35" ht="20.100000000000001" customHeight="1">
      <c r="A16" s="97" t="s">
        <v>3</v>
      </c>
      <c r="B16" s="69">
        <f>SUM(B8:B15)</f>
        <v>627</v>
      </c>
      <c r="C16" s="69">
        <f t="shared" ref="C16:R16" si="0">SUM(C8:C15)</f>
        <v>746</v>
      </c>
      <c r="D16" s="70">
        <f t="shared" si="0"/>
        <v>40</v>
      </c>
      <c r="E16" s="70">
        <f t="shared" si="0"/>
        <v>3</v>
      </c>
      <c r="F16" s="70">
        <f t="shared" si="0"/>
        <v>15</v>
      </c>
      <c r="G16" s="69">
        <f t="shared" si="0"/>
        <v>6</v>
      </c>
      <c r="H16" s="69">
        <f t="shared" si="0"/>
        <v>49</v>
      </c>
      <c r="I16" s="69">
        <f t="shared" si="0"/>
        <v>12</v>
      </c>
      <c r="J16" s="70">
        <f t="shared" si="0"/>
        <v>234</v>
      </c>
      <c r="K16" s="70">
        <f t="shared" si="0"/>
        <v>87</v>
      </c>
      <c r="L16" s="70">
        <f t="shared" si="0"/>
        <v>0</v>
      </c>
      <c r="M16" s="70">
        <f t="shared" si="0"/>
        <v>14</v>
      </c>
      <c r="N16" s="70">
        <f t="shared" si="0"/>
        <v>211</v>
      </c>
      <c r="O16" s="60">
        <f t="shared" si="0"/>
        <v>168</v>
      </c>
      <c r="P16" s="60">
        <f t="shared" si="0"/>
        <v>3</v>
      </c>
      <c r="Q16" s="60">
        <f t="shared" si="0"/>
        <v>18</v>
      </c>
      <c r="R16" s="60">
        <f t="shared" si="0"/>
        <v>2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</row>
    <row r="17" spans="11:34">
      <c r="K17" s="84"/>
      <c r="O17" s="1"/>
      <c r="P17" s="1"/>
      <c r="Q17" s="1"/>
      <c r="R17" s="1"/>
      <c r="S17" s="50"/>
      <c r="T17" s="1"/>
      <c r="U17" s="13"/>
      <c r="V17" s="13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1:34">
      <c r="R18" s="1"/>
      <c r="S18" s="1"/>
      <c r="T18" s="1"/>
      <c r="U18" s="13"/>
      <c r="V18" s="13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1:34">
      <c r="V19" s="13"/>
    </row>
    <row r="20" spans="11:34">
      <c r="V20" s="13"/>
    </row>
  </sheetData>
  <mergeCells count="21">
    <mergeCell ref="A1:R1"/>
    <mergeCell ref="J6:J7"/>
    <mergeCell ref="F6:F7"/>
    <mergeCell ref="E6:E7"/>
    <mergeCell ref="A2:R2"/>
    <mergeCell ref="D4:F5"/>
    <mergeCell ref="N5:N7"/>
    <mergeCell ref="D6:D7"/>
    <mergeCell ref="J4:M5"/>
    <mergeCell ref="A3:A7"/>
    <mergeCell ref="D3:R3"/>
    <mergeCell ref="B3:C3"/>
    <mergeCell ref="C4:C7"/>
    <mergeCell ref="O5:R5"/>
    <mergeCell ref="P6:R6"/>
    <mergeCell ref="B4:B7"/>
    <mergeCell ref="O6:O7"/>
    <mergeCell ref="H4:I6"/>
    <mergeCell ref="G4:G7"/>
    <mergeCell ref="N4:R4"/>
    <mergeCell ref="K6:M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6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tabColor rgb="FF00B050"/>
    <pageSetUpPr fitToPage="1"/>
  </sheetPr>
  <dimension ref="A1:U15"/>
  <sheetViews>
    <sheetView showGridLines="0" zoomScale="76" zoomScaleNormal="76" zoomScaleSheetLayoutView="100" workbookViewId="0">
      <selection sqref="A1:K1"/>
    </sheetView>
  </sheetViews>
  <sheetFormatPr defaultRowHeight="12.75"/>
  <cols>
    <col min="1" max="11" width="11.7109375" customWidth="1"/>
  </cols>
  <sheetData>
    <row r="1" spans="1:21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6"/>
      <c r="M1" s="16"/>
      <c r="N1" s="16"/>
      <c r="O1" s="16"/>
      <c r="P1" s="16"/>
      <c r="Q1" s="16"/>
    </row>
    <row r="2" spans="1:21" ht="20.100000000000001" customHeight="1">
      <c r="A2" s="125" t="s">
        <v>133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21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  <c r="K3" s="125"/>
    </row>
    <row r="4" spans="1:21" ht="16.5" customHeight="1">
      <c r="A4" s="125"/>
      <c r="B4" s="129" t="s">
        <v>16</v>
      </c>
      <c r="C4" s="129" t="s">
        <v>159</v>
      </c>
      <c r="D4" s="129" t="s">
        <v>122</v>
      </c>
      <c r="E4" s="129" t="s">
        <v>121</v>
      </c>
      <c r="F4" s="129" t="s">
        <v>123</v>
      </c>
      <c r="G4" s="129" t="s">
        <v>95</v>
      </c>
      <c r="H4" s="129"/>
      <c r="I4" s="129"/>
      <c r="J4" s="129"/>
      <c r="K4" s="129"/>
    </row>
    <row r="5" spans="1:21" ht="16.5" customHeight="1">
      <c r="A5" s="125"/>
      <c r="B5" s="129"/>
      <c r="C5" s="129"/>
      <c r="D5" s="129"/>
      <c r="E5" s="129"/>
      <c r="F5" s="129"/>
      <c r="G5" s="129" t="s">
        <v>50</v>
      </c>
      <c r="H5" s="129" t="s">
        <v>57</v>
      </c>
      <c r="I5" s="129"/>
      <c r="J5" s="129"/>
      <c r="K5" s="129"/>
    </row>
    <row r="6" spans="1:21" ht="71.25" customHeight="1">
      <c r="A6" s="125"/>
      <c r="B6" s="129"/>
      <c r="C6" s="129"/>
      <c r="D6" s="129"/>
      <c r="E6" s="129"/>
      <c r="F6" s="129"/>
      <c r="G6" s="129"/>
      <c r="H6" s="63" t="s">
        <v>96</v>
      </c>
      <c r="I6" s="63" t="s">
        <v>97</v>
      </c>
      <c r="J6" s="63" t="s">
        <v>98</v>
      </c>
      <c r="K6" s="63" t="s">
        <v>99</v>
      </c>
    </row>
    <row r="7" spans="1:21" ht="20.100000000000001" customHeight="1">
      <c r="A7" s="62" t="s">
        <v>4</v>
      </c>
      <c r="B7" s="64">
        <v>213</v>
      </c>
      <c r="C7" s="64">
        <v>221</v>
      </c>
      <c r="D7" s="64">
        <v>13</v>
      </c>
      <c r="E7" s="64">
        <v>6</v>
      </c>
      <c r="F7" s="64">
        <v>4</v>
      </c>
      <c r="G7" s="64">
        <v>197</v>
      </c>
      <c r="H7" s="64">
        <v>77</v>
      </c>
      <c r="I7" s="64">
        <v>4</v>
      </c>
      <c r="J7" s="64">
        <v>0</v>
      </c>
      <c r="K7" s="64">
        <v>116</v>
      </c>
      <c r="L7" s="18"/>
      <c r="M7" s="18"/>
      <c r="N7" s="18"/>
      <c r="O7" s="18"/>
      <c r="P7" s="18"/>
      <c r="Q7" s="18"/>
      <c r="R7" s="18"/>
      <c r="S7" s="18"/>
      <c r="T7" s="18"/>
      <c r="U7" s="18"/>
    </row>
    <row r="8" spans="1:21" ht="20.100000000000001" customHeight="1">
      <c r="A8" s="62" t="s">
        <v>5</v>
      </c>
      <c r="B8" s="64">
        <v>267</v>
      </c>
      <c r="C8" s="64">
        <v>284</v>
      </c>
      <c r="D8" s="64">
        <v>10</v>
      </c>
      <c r="E8" s="64">
        <v>11</v>
      </c>
      <c r="F8" s="64">
        <v>4</v>
      </c>
      <c r="G8" s="64">
        <v>259</v>
      </c>
      <c r="H8" s="64">
        <v>81</v>
      </c>
      <c r="I8" s="64">
        <v>3</v>
      </c>
      <c r="J8" s="64">
        <v>0</v>
      </c>
      <c r="K8" s="64">
        <v>175</v>
      </c>
      <c r="L8" s="18"/>
      <c r="M8" s="18"/>
      <c r="N8" s="18"/>
      <c r="O8" s="18"/>
      <c r="P8" s="18"/>
      <c r="Q8" s="18"/>
      <c r="R8" s="18"/>
      <c r="S8" s="18"/>
      <c r="T8" s="18"/>
      <c r="U8" s="18"/>
    </row>
    <row r="9" spans="1:21" ht="20.100000000000001" customHeight="1">
      <c r="A9" s="62" t="s">
        <v>6</v>
      </c>
      <c r="B9" s="64">
        <v>272</v>
      </c>
      <c r="C9" s="64">
        <v>298</v>
      </c>
      <c r="D9" s="64">
        <v>12</v>
      </c>
      <c r="E9" s="64">
        <v>14</v>
      </c>
      <c r="F9" s="64">
        <v>7</v>
      </c>
      <c r="G9" s="64">
        <v>264</v>
      </c>
      <c r="H9" s="64">
        <v>103</v>
      </c>
      <c r="I9" s="64">
        <v>9</v>
      </c>
      <c r="J9" s="64">
        <v>0</v>
      </c>
      <c r="K9" s="64">
        <v>152</v>
      </c>
      <c r="L9" s="18"/>
      <c r="M9" s="18"/>
      <c r="N9" s="18"/>
      <c r="O9" s="18"/>
      <c r="P9" s="18"/>
      <c r="Q9" s="18"/>
      <c r="R9" s="18"/>
      <c r="S9" s="18"/>
      <c r="T9" s="18"/>
      <c r="U9" s="18"/>
    </row>
    <row r="10" spans="1:21" ht="20.100000000000001" customHeight="1">
      <c r="A10" s="62" t="s">
        <v>7</v>
      </c>
      <c r="B10" s="64">
        <v>324</v>
      </c>
      <c r="C10" s="64">
        <v>345</v>
      </c>
      <c r="D10" s="64">
        <v>14</v>
      </c>
      <c r="E10" s="64">
        <v>14</v>
      </c>
      <c r="F10" s="64">
        <v>3</v>
      </c>
      <c r="G10" s="64">
        <v>313</v>
      </c>
      <c r="H10" s="64">
        <v>121</v>
      </c>
      <c r="I10" s="64">
        <v>8</v>
      </c>
      <c r="J10" s="64">
        <v>3</v>
      </c>
      <c r="K10" s="64">
        <v>181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</row>
    <row r="11" spans="1:21" ht="20.100000000000001" customHeight="1">
      <c r="A11" s="62" t="s">
        <v>8</v>
      </c>
      <c r="B11" s="64">
        <v>295</v>
      </c>
      <c r="C11" s="64">
        <v>318</v>
      </c>
      <c r="D11" s="64">
        <v>22</v>
      </c>
      <c r="E11" s="64">
        <v>9</v>
      </c>
      <c r="F11" s="64">
        <v>7</v>
      </c>
      <c r="G11" s="64">
        <v>280</v>
      </c>
      <c r="H11" s="64">
        <v>123</v>
      </c>
      <c r="I11" s="64">
        <v>11</v>
      </c>
      <c r="J11" s="64">
        <v>1</v>
      </c>
      <c r="K11" s="64">
        <v>145</v>
      </c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1" ht="20.100000000000001" customHeight="1">
      <c r="A12" s="62" t="s">
        <v>9</v>
      </c>
      <c r="B12" s="64">
        <v>345</v>
      </c>
      <c r="C12" s="64">
        <v>361</v>
      </c>
      <c r="D12" s="64">
        <v>45</v>
      </c>
      <c r="E12" s="64">
        <v>17</v>
      </c>
      <c r="F12" s="64">
        <v>3</v>
      </c>
      <c r="G12" s="64">
        <v>296</v>
      </c>
      <c r="H12" s="64">
        <v>109</v>
      </c>
      <c r="I12" s="64">
        <v>5</v>
      </c>
      <c r="J12" s="64">
        <v>0</v>
      </c>
      <c r="K12" s="64">
        <v>182</v>
      </c>
      <c r="L12" s="18"/>
      <c r="M12" s="18"/>
      <c r="N12" s="18"/>
      <c r="O12" s="18"/>
      <c r="P12" s="18"/>
      <c r="Q12" s="18"/>
      <c r="R12" s="18"/>
      <c r="S12" s="18"/>
      <c r="T12" s="18"/>
      <c r="U12" s="18"/>
    </row>
    <row r="13" spans="1:21" ht="20.100000000000001" customHeight="1">
      <c r="A13" s="62" t="s">
        <v>1</v>
      </c>
      <c r="B13" s="64">
        <v>276</v>
      </c>
      <c r="C13" s="64">
        <v>301</v>
      </c>
      <c r="D13" s="64">
        <v>36</v>
      </c>
      <c r="E13" s="64">
        <v>10</v>
      </c>
      <c r="F13" s="64">
        <v>1</v>
      </c>
      <c r="G13" s="64">
        <v>254</v>
      </c>
      <c r="H13" s="64">
        <v>111</v>
      </c>
      <c r="I13" s="64">
        <v>5</v>
      </c>
      <c r="J13" s="64">
        <v>0</v>
      </c>
      <c r="K13" s="64">
        <v>138</v>
      </c>
      <c r="L13" s="18"/>
      <c r="M13" s="18"/>
      <c r="N13" s="18"/>
      <c r="O13" s="18"/>
      <c r="P13" s="18"/>
      <c r="Q13" s="18"/>
      <c r="R13" s="18"/>
      <c r="S13" s="18"/>
      <c r="T13" s="18"/>
      <c r="U13" s="18"/>
    </row>
    <row r="14" spans="1:21" ht="20.100000000000001" customHeight="1">
      <c r="A14" s="62" t="s">
        <v>2</v>
      </c>
      <c r="B14" s="64">
        <v>356</v>
      </c>
      <c r="C14" s="64">
        <v>381</v>
      </c>
      <c r="D14" s="64">
        <v>51</v>
      </c>
      <c r="E14" s="64">
        <v>6</v>
      </c>
      <c r="F14" s="64">
        <v>2</v>
      </c>
      <c r="G14" s="64">
        <v>321</v>
      </c>
      <c r="H14" s="64">
        <v>108</v>
      </c>
      <c r="I14" s="64">
        <v>7</v>
      </c>
      <c r="J14" s="64">
        <v>1</v>
      </c>
      <c r="K14" s="64">
        <v>205</v>
      </c>
      <c r="L14" s="18"/>
      <c r="M14" s="18"/>
      <c r="N14" s="18"/>
      <c r="O14" s="18"/>
      <c r="P14" s="18"/>
      <c r="Q14" s="18"/>
      <c r="R14" s="18"/>
      <c r="S14" s="18"/>
      <c r="T14" s="18"/>
      <c r="U14" s="18"/>
    </row>
    <row r="15" spans="1:21" ht="20.100000000000001" customHeight="1">
      <c r="A15" s="97" t="s">
        <v>3</v>
      </c>
      <c r="B15" s="60">
        <f>SUM(B7:B14)</f>
        <v>2348</v>
      </c>
      <c r="C15" s="60">
        <f t="shared" ref="C15:K15" si="0">SUM(C7:C14)</f>
        <v>2509</v>
      </c>
      <c r="D15" s="60">
        <f t="shared" si="0"/>
        <v>203</v>
      </c>
      <c r="E15" s="60">
        <f t="shared" si="0"/>
        <v>87</v>
      </c>
      <c r="F15" s="60">
        <f t="shared" si="0"/>
        <v>31</v>
      </c>
      <c r="G15" s="60">
        <f t="shared" si="0"/>
        <v>2184</v>
      </c>
      <c r="H15" s="60">
        <f t="shared" si="0"/>
        <v>833</v>
      </c>
      <c r="I15" s="60">
        <f t="shared" si="0"/>
        <v>52</v>
      </c>
      <c r="J15" s="60">
        <f t="shared" si="0"/>
        <v>5</v>
      </c>
      <c r="K15" s="60">
        <f t="shared" si="0"/>
        <v>1294</v>
      </c>
      <c r="L15" s="18"/>
      <c r="M15" s="18"/>
      <c r="N15" s="18"/>
      <c r="O15" s="18"/>
      <c r="P15" s="18"/>
      <c r="Q15" s="18"/>
      <c r="R15" s="18"/>
      <c r="S15" s="18"/>
      <c r="T15" s="18"/>
      <c r="U15" s="18"/>
    </row>
  </sheetData>
  <mergeCells count="13">
    <mergeCell ref="A1:K1"/>
    <mergeCell ref="A2:K2"/>
    <mergeCell ref="A3:A6"/>
    <mergeCell ref="B3:C3"/>
    <mergeCell ref="D3:K3"/>
    <mergeCell ref="B4:B6"/>
    <mergeCell ref="H5:K5"/>
    <mergeCell ref="G5:G6"/>
    <mergeCell ref="G4:K4"/>
    <mergeCell ref="C4:C6"/>
    <mergeCell ref="D4:D6"/>
    <mergeCell ref="E4:E6"/>
    <mergeCell ref="F4:F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tabColor rgb="FF00B050"/>
    <pageSetUpPr fitToPage="1"/>
  </sheetPr>
  <dimension ref="A1:O13"/>
  <sheetViews>
    <sheetView showGridLines="0" zoomScale="76" zoomScaleNormal="76" zoomScaleSheetLayoutView="100" workbookViewId="0">
      <selection sqref="A1:H1"/>
    </sheetView>
  </sheetViews>
  <sheetFormatPr defaultRowHeight="12.75"/>
  <cols>
    <col min="1" max="1" width="11.7109375" customWidth="1"/>
    <col min="2" max="8" width="12.7109375" customWidth="1"/>
  </cols>
  <sheetData>
    <row r="1" spans="1:15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6"/>
      <c r="J1" s="16"/>
      <c r="K1" s="16"/>
      <c r="L1" s="16"/>
      <c r="M1" s="16"/>
    </row>
    <row r="2" spans="1:15" ht="20.100000000000001" customHeight="1">
      <c r="A2" s="125" t="s">
        <v>134</v>
      </c>
      <c r="B2" s="125"/>
      <c r="C2" s="125"/>
      <c r="D2" s="125"/>
      <c r="E2" s="125"/>
      <c r="F2" s="125"/>
      <c r="G2" s="125"/>
      <c r="H2" s="125"/>
    </row>
    <row r="3" spans="1:15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</row>
    <row r="4" spans="1:15" ht="67.5" customHeight="1">
      <c r="A4" s="125"/>
      <c r="B4" s="63" t="s">
        <v>16</v>
      </c>
      <c r="C4" s="63" t="s">
        <v>159</v>
      </c>
      <c r="D4" s="63" t="s">
        <v>100</v>
      </c>
      <c r="E4" s="63" t="s">
        <v>153</v>
      </c>
      <c r="F4" s="63" t="s">
        <v>154</v>
      </c>
      <c r="G4" s="63" t="s">
        <v>155</v>
      </c>
      <c r="H4" s="63" t="s">
        <v>101</v>
      </c>
    </row>
    <row r="5" spans="1:15" ht="20.100000000000001" customHeight="1">
      <c r="A5" s="62" t="s">
        <v>4</v>
      </c>
      <c r="B5" s="64">
        <v>8803</v>
      </c>
      <c r="C5" s="58">
        <v>10721</v>
      </c>
      <c r="D5" s="64">
        <v>132</v>
      </c>
      <c r="E5" s="64">
        <v>129</v>
      </c>
      <c r="F5" s="64">
        <v>5</v>
      </c>
      <c r="G5" s="64">
        <v>95</v>
      </c>
      <c r="H5" s="64">
        <v>119</v>
      </c>
      <c r="I5" s="27"/>
      <c r="J5" s="27"/>
      <c r="K5" s="27"/>
      <c r="L5" s="27"/>
      <c r="M5" s="27"/>
      <c r="N5" s="27"/>
      <c r="O5" s="27"/>
    </row>
    <row r="6" spans="1:15" ht="20.100000000000001" customHeight="1">
      <c r="A6" s="62" t="s">
        <v>5</v>
      </c>
      <c r="B6" s="64">
        <v>4622</v>
      </c>
      <c r="C6" s="58">
        <v>5566</v>
      </c>
      <c r="D6" s="64">
        <v>69</v>
      </c>
      <c r="E6" s="64">
        <v>205</v>
      </c>
      <c r="F6" s="64">
        <v>12</v>
      </c>
      <c r="G6" s="64">
        <v>99</v>
      </c>
      <c r="H6" s="64">
        <v>40</v>
      </c>
      <c r="I6" s="27"/>
      <c r="J6" s="27"/>
      <c r="K6" s="27"/>
      <c r="L6" s="27"/>
      <c r="M6" s="27"/>
      <c r="N6" s="27"/>
      <c r="O6" s="27"/>
    </row>
    <row r="7" spans="1:15" ht="20.100000000000001" customHeight="1">
      <c r="A7" s="62" t="s">
        <v>6</v>
      </c>
      <c r="B7" s="64">
        <v>2763</v>
      </c>
      <c r="C7" s="58">
        <v>4270</v>
      </c>
      <c r="D7" s="64">
        <v>65</v>
      </c>
      <c r="E7" s="64">
        <v>8</v>
      </c>
      <c r="F7" s="64">
        <v>13</v>
      </c>
      <c r="G7" s="64">
        <v>13</v>
      </c>
      <c r="H7" s="64">
        <v>63</v>
      </c>
      <c r="I7" s="27"/>
      <c r="J7" s="27"/>
      <c r="K7" s="27"/>
      <c r="L7" s="27"/>
      <c r="M7" s="27"/>
      <c r="N7" s="27"/>
      <c r="O7" s="27"/>
    </row>
    <row r="8" spans="1:15" ht="20.100000000000001" customHeight="1">
      <c r="A8" s="62" t="s">
        <v>7</v>
      </c>
      <c r="B8" s="64">
        <v>3861</v>
      </c>
      <c r="C8" s="58">
        <v>5696</v>
      </c>
      <c r="D8" s="64">
        <v>83</v>
      </c>
      <c r="E8" s="64">
        <v>187</v>
      </c>
      <c r="F8" s="64">
        <v>18</v>
      </c>
      <c r="G8" s="64">
        <v>74</v>
      </c>
      <c r="H8" s="64">
        <v>106</v>
      </c>
      <c r="I8" s="27"/>
      <c r="J8" s="27"/>
      <c r="K8" s="27"/>
      <c r="L8" s="27"/>
      <c r="M8" s="27"/>
      <c r="N8" s="27"/>
      <c r="O8" s="27"/>
    </row>
    <row r="9" spans="1:15" ht="20.100000000000001" customHeight="1">
      <c r="A9" s="62" t="s">
        <v>8</v>
      </c>
      <c r="B9" s="64">
        <v>3153</v>
      </c>
      <c r="C9" s="58">
        <v>7460</v>
      </c>
      <c r="D9" s="64">
        <v>31</v>
      </c>
      <c r="E9" s="64">
        <v>5</v>
      </c>
      <c r="F9" s="64">
        <v>7</v>
      </c>
      <c r="G9" s="64">
        <v>57</v>
      </c>
      <c r="H9" s="64">
        <v>546</v>
      </c>
      <c r="I9" s="27"/>
      <c r="J9" s="27"/>
      <c r="K9" s="27"/>
      <c r="L9" s="27"/>
      <c r="M9" s="27"/>
      <c r="N9" s="27"/>
      <c r="O9" s="27"/>
    </row>
    <row r="10" spans="1:15" ht="20.100000000000001" customHeight="1">
      <c r="A10" s="62" t="s">
        <v>9</v>
      </c>
      <c r="B10" s="64">
        <v>4720</v>
      </c>
      <c r="C10" s="58">
        <v>6741</v>
      </c>
      <c r="D10" s="64">
        <v>41</v>
      </c>
      <c r="E10" s="64">
        <v>30</v>
      </c>
      <c r="F10" s="64">
        <v>11</v>
      </c>
      <c r="G10" s="64">
        <v>44</v>
      </c>
      <c r="H10" s="64">
        <v>87</v>
      </c>
      <c r="I10" s="27"/>
      <c r="J10" s="27"/>
      <c r="K10" s="27"/>
      <c r="L10" s="27"/>
      <c r="M10" s="27"/>
      <c r="N10" s="27"/>
      <c r="O10" s="27"/>
    </row>
    <row r="11" spans="1:15" ht="20.100000000000001" customHeight="1">
      <c r="A11" s="62" t="s">
        <v>1</v>
      </c>
      <c r="B11" s="64">
        <v>5292</v>
      </c>
      <c r="C11" s="58">
        <v>10532</v>
      </c>
      <c r="D11" s="64">
        <v>102</v>
      </c>
      <c r="E11" s="64">
        <v>35</v>
      </c>
      <c r="F11" s="64">
        <v>7</v>
      </c>
      <c r="G11" s="64">
        <v>54</v>
      </c>
      <c r="H11" s="64">
        <v>465</v>
      </c>
      <c r="I11" s="27"/>
      <c r="J11" s="27"/>
      <c r="K11" s="27"/>
      <c r="L11" s="27"/>
      <c r="M11" s="27"/>
      <c r="N11" s="27"/>
      <c r="O11" s="27"/>
    </row>
    <row r="12" spans="1:15" ht="20.100000000000001" customHeight="1">
      <c r="A12" s="62" t="s">
        <v>2</v>
      </c>
      <c r="B12" s="64">
        <v>7603</v>
      </c>
      <c r="C12" s="58">
        <v>12669</v>
      </c>
      <c r="D12" s="64">
        <v>54</v>
      </c>
      <c r="E12" s="64">
        <v>156</v>
      </c>
      <c r="F12" s="64">
        <v>18</v>
      </c>
      <c r="G12" s="64">
        <v>144</v>
      </c>
      <c r="H12" s="64">
        <v>167</v>
      </c>
      <c r="I12" s="27"/>
      <c r="J12" s="27"/>
      <c r="K12" s="27"/>
      <c r="L12" s="27"/>
      <c r="M12" s="27"/>
      <c r="N12" s="27"/>
      <c r="O12" s="27"/>
    </row>
    <row r="13" spans="1:15" ht="20.100000000000001" customHeight="1">
      <c r="A13" s="97" t="s">
        <v>3</v>
      </c>
      <c r="B13" s="60">
        <f t="shared" ref="B13:H13" si="0">SUM(B5:B12)</f>
        <v>40817</v>
      </c>
      <c r="C13" s="60">
        <f t="shared" si="0"/>
        <v>63655</v>
      </c>
      <c r="D13" s="60">
        <f t="shared" si="0"/>
        <v>577</v>
      </c>
      <c r="E13" s="60">
        <f t="shared" si="0"/>
        <v>755</v>
      </c>
      <c r="F13" s="60">
        <f t="shared" si="0"/>
        <v>91</v>
      </c>
      <c r="G13" s="60">
        <f t="shared" si="0"/>
        <v>580</v>
      </c>
      <c r="H13" s="60">
        <f t="shared" si="0"/>
        <v>1593</v>
      </c>
      <c r="I13" s="27"/>
      <c r="J13" s="27"/>
      <c r="K13" s="27"/>
      <c r="L13" s="27"/>
      <c r="M13" s="27"/>
      <c r="N13" s="27"/>
      <c r="O13" s="27"/>
    </row>
  </sheetData>
  <mergeCells count="5">
    <mergeCell ref="A1:H1"/>
    <mergeCell ref="A2:H2"/>
    <mergeCell ref="A3:A4"/>
    <mergeCell ref="B3:C3"/>
    <mergeCell ref="D3:H3"/>
  </mergeCells>
  <phoneticPr fontId="5" type="noConversion"/>
  <printOptions horizontalCentered="1"/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tabColor rgb="FF00B050"/>
    <pageSetUpPr fitToPage="1"/>
  </sheetPr>
  <dimension ref="A1:Y25"/>
  <sheetViews>
    <sheetView showGridLines="0" zoomScale="74" zoomScaleNormal="74" zoomScaleSheetLayoutView="100" workbookViewId="0">
      <selection sqref="A1:M1"/>
    </sheetView>
  </sheetViews>
  <sheetFormatPr defaultRowHeight="12.75"/>
  <cols>
    <col min="1" max="1" width="6.7109375" customWidth="1"/>
    <col min="2" max="13" width="10.7109375" customWidth="1"/>
  </cols>
  <sheetData>
    <row r="1" spans="1:25" s="24" customFormat="1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25"/>
    </row>
    <row r="2" spans="1:25" s="24" customFormat="1" ht="20.100000000000001" customHeight="1">
      <c r="A2" s="125" t="s">
        <v>135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25" ht="20.25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  <c r="K3" s="125"/>
      <c r="L3" s="125"/>
      <c r="M3" s="125"/>
    </row>
    <row r="4" spans="1:25" ht="20.100000000000001" customHeight="1">
      <c r="A4" s="125"/>
      <c r="B4" s="129" t="s">
        <v>16</v>
      </c>
      <c r="C4" s="129" t="s">
        <v>159</v>
      </c>
      <c r="D4" s="129" t="s">
        <v>124</v>
      </c>
      <c r="E4" s="129" t="s">
        <v>61</v>
      </c>
      <c r="F4" s="129" t="s">
        <v>161</v>
      </c>
      <c r="G4" s="129" t="s">
        <v>105</v>
      </c>
      <c r="H4" s="129" t="s">
        <v>60</v>
      </c>
      <c r="I4" s="129"/>
      <c r="J4" s="129"/>
      <c r="K4" s="129"/>
      <c r="L4" s="129"/>
      <c r="M4" s="129"/>
    </row>
    <row r="5" spans="1:25" ht="20.100000000000001" customHeight="1">
      <c r="A5" s="125"/>
      <c r="B5" s="129"/>
      <c r="C5" s="129"/>
      <c r="D5" s="129"/>
      <c r="E5" s="129"/>
      <c r="F5" s="129"/>
      <c r="G5" s="129"/>
      <c r="H5" s="129" t="s">
        <v>50</v>
      </c>
      <c r="I5" s="129" t="s">
        <v>57</v>
      </c>
      <c r="J5" s="129"/>
      <c r="K5" s="129"/>
      <c r="L5" s="129"/>
      <c r="M5" s="129"/>
    </row>
    <row r="6" spans="1:25" ht="66.75" customHeight="1">
      <c r="A6" s="125"/>
      <c r="B6" s="129"/>
      <c r="C6" s="129"/>
      <c r="D6" s="129"/>
      <c r="E6" s="129"/>
      <c r="F6" s="129"/>
      <c r="G6" s="129"/>
      <c r="H6" s="129"/>
      <c r="I6" s="63" t="s">
        <v>129</v>
      </c>
      <c r="J6" s="63" t="s">
        <v>102</v>
      </c>
      <c r="K6" s="63" t="s">
        <v>103</v>
      </c>
      <c r="L6" s="63" t="s">
        <v>104</v>
      </c>
      <c r="M6" s="63" t="s">
        <v>106</v>
      </c>
    </row>
    <row r="7" spans="1:25" ht="20.100000000000001" customHeight="1">
      <c r="A7" s="62" t="s">
        <v>4</v>
      </c>
      <c r="B7" s="64">
        <v>362</v>
      </c>
      <c r="C7" s="58">
        <v>955</v>
      </c>
      <c r="D7" s="64">
        <v>68</v>
      </c>
      <c r="E7" s="64">
        <v>229</v>
      </c>
      <c r="F7" s="64">
        <v>10</v>
      </c>
      <c r="G7" s="64">
        <v>159</v>
      </c>
      <c r="H7" s="58">
        <v>181</v>
      </c>
      <c r="I7" s="64">
        <v>52</v>
      </c>
      <c r="J7" s="64">
        <v>2</v>
      </c>
      <c r="K7" s="64">
        <v>1</v>
      </c>
      <c r="L7" s="64">
        <v>123</v>
      </c>
      <c r="M7" s="64">
        <v>3</v>
      </c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</row>
    <row r="8" spans="1:25" ht="20.100000000000001" customHeight="1">
      <c r="A8" s="62" t="s">
        <v>5</v>
      </c>
      <c r="B8" s="64">
        <v>315</v>
      </c>
      <c r="C8" s="58">
        <v>751</v>
      </c>
      <c r="D8" s="64">
        <v>14</v>
      </c>
      <c r="E8" s="64">
        <v>257</v>
      </c>
      <c r="F8" s="64">
        <v>2</v>
      </c>
      <c r="G8" s="64">
        <v>204</v>
      </c>
      <c r="H8" s="58">
        <v>123</v>
      </c>
      <c r="I8" s="64">
        <v>48</v>
      </c>
      <c r="J8" s="64">
        <v>4</v>
      </c>
      <c r="K8" s="64">
        <v>4</v>
      </c>
      <c r="L8" s="64">
        <v>59</v>
      </c>
      <c r="M8" s="64">
        <v>8</v>
      </c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</row>
    <row r="9" spans="1:25" ht="20.100000000000001" customHeight="1">
      <c r="A9" s="62" t="s">
        <v>6</v>
      </c>
      <c r="B9" s="64">
        <v>376</v>
      </c>
      <c r="C9" s="58">
        <v>1456</v>
      </c>
      <c r="D9" s="64">
        <v>17</v>
      </c>
      <c r="E9" s="64">
        <v>694</v>
      </c>
      <c r="F9" s="64">
        <v>11</v>
      </c>
      <c r="G9" s="64">
        <v>406</v>
      </c>
      <c r="H9" s="58">
        <v>145</v>
      </c>
      <c r="I9" s="64">
        <v>61</v>
      </c>
      <c r="J9" s="64">
        <v>2</v>
      </c>
      <c r="K9" s="64">
        <v>1</v>
      </c>
      <c r="L9" s="64">
        <v>75</v>
      </c>
      <c r="M9" s="64">
        <v>6</v>
      </c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</row>
    <row r="10" spans="1:25" ht="20.100000000000001" customHeight="1">
      <c r="A10" s="62" t="s">
        <v>7</v>
      </c>
      <c r="B10" s="64">
        <v>320</v>
      </c>
      <c r="C10" s="58">
        <v>1056</v>
      </c>
      <c r="D10" s="64">
        <v>16</v>
      </c>
      <c r="E10" s="64">
        <v>714</v>
      </c>
      <c r="F10" s="64">
        <v>10</v>
      </c>
      <c r="G10" s="64">
        <v>97</v>
      </c>
      <c r="H10" s="58">
        <v>99</v>
      </c>
      <c r="I10" s="64">
        <v>44</v>
      </c>
      <c r="J10" s="64">
        <v>0</v>
      </c>
      <c r="K10" s="64">
        <v>0</v>
      </c>
      <c r="L10" s="64">
        <v>46</v>
      </c>
      <c r="M10" s="64">
        <v>9</v>
      </c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</row>
    <row r="11" spans="1:25" ht="20.100000000000001" customHeight="1">
      <c r="A11" s="62" t="s">
        <v>8</v>
      </c>
      <c r="B11" s="64">
        <v>651</v>
      </c>
      <c r="C11" s="58">
        <v>3889</v>
      </c>
      <c r="D11" s="64">
        <v>27</v>
      </c>
      <c r="E11" s="64">
        <v>2027</v>
      </c>
      <c r="F11" s="64">
        <v>6</v>
      </c>
      <c r="G11" s="64">
        <v>1404</v>
      </c>
      <c r="H11" s="58">
        <v>165</v>
      </c>
      <c r="I11" s="64">
        <v>48</v>
      </c>
      <c r="J11" s="64">
        <v>0</v>
      </c>
      <c r="K11" s="64">
        <v>1</v>
      </c>
      <c r="L11" s="64">
        <v>105</v>
      </c>
      <c r="M11" s="64">
        <v>11</v>
      </c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</row>
    <row r="12" spans="1:25" ht="20.100000000000001" customHeight="1">
      <c r="A12" s="62" t="s">
        <v>9</v>
      </c>
      <c r="B12" s="64">
        <v>366</v>
      </c>
      <c r="C12" s="58">
        <v>1539</v>
      </c>
      <c r="D12" s="64">
        <v>39</v>
      </c>
      <c r="E12" s="64">
        <v>635</v>
      </c>
      <c r="F12" s="64">
        <v>66</v>
      </c>
      <c r="G12" s="64">
        <v>509</v>
      </c>
      <c r="H12" s="58">
        <v>114</v>
      </c>
      <c r="I12" s="64">
        <v>36</v>
      </c>
      <c r="J12" s="64">
        <v>2</v>
      </c>
      <c r="K12" s="64">
        <v>0</v>
      </c>
      <c r="L12" s="64">
        <v>69</v>
      </c>
      <c r="M12" s="64">
        <v>7</v>
      </c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</row>
    <row r="13" spans="1:25" ht="20.100000000000001" customHeight="1">
      <c r="A13" s="62" t="s">
        <v>1</v>
      </c>
      <c r="B13" s="64">
        <v>373</v>
      </c>
      <c r="C13" s="58">
        <v>4032</v>
      </c>
      <c r="D13" s="64">
        <v>19</v>
      </c>
      <c r="E13" s="64">
        <v>3287</v>
      </c>
      <c r="F13" s="64">
        <v>30</v>
      </c>
      <c r="G13" s="64">
        <v>227</v>
      </c>
      <c r="H13" s="58">
        <v>136</v>
      </c>
      <c r="I13" s="64">
        <v>68</v>
      </c>
      <c r="J13" s="64">
        <v>1</v>
      </c>
      <c r="K13" s="64">
        <v>1</v>
      </c>
      <c r="L13" s="64">
        <v>60</v>
      </c>
      <c r="M13" s="64">
        <v>6</v>
      </c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</row>
    <row r="14" spans="1:25" ht="20.100000000000001" customHeight="1">
      <c r="A14" s="62" t="s">
        <v>2</v>
      </c>
      <c r="B14" s="64">
        <v>457</v>
      </c>
      <c r="C14" s="58">
        <v>1731</v>
      </c>
      <c r="D14" s="64">
        <v>31</v>
      </c>
      <c r="E14" s="64">
        <v>658</v>
      </c>
      <c r="F14" s="64">
        <v>23</v>
      </c>
      <c r="G14" s="64">
        <v>187</v>
      </c>
      <c r="H14" s="58">
        <v>168</v>
      </c>
      <c r="I14" s="64">
        <v>75</v>
      </c>
      <c r="J14" s="64">
        <v>1</v>
      </c>
      <c r="K14" s="64">
        <v>0</v>
      </c>
      <c r="L14" s="64">
        <v>86</v>
      </c>
      <c r="M14" s="64">
        <v>6</v>
      </c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</row>
    <row r="15" spans="1:25" ht="20.100000000000001" customHeight="1">
      <c r="A15" s="97" t="s">
        <v>3</v>
      </c>
      <c r="B15" s="60">
        <f t="shared" ref="B15:M15" si="0">SUM(B7:B14)</f>
        <v>3220</v>
      </c>
      <c r="C15" s="60">
        <f t="shared" si="0"/>
        <v>15409</v>
      </c>
      <c r="D15" s="60">
        <f t="shared" si="0"/>
        <v>231</v>
      </c>
      <c r="E15" s="60">
        <f t="shared" si="0"/>
        <v>8501</v>
      </c>
      <c r="F15" s="60">
        <f t="shared" si="0"/>
        <v>158</v>
      </c>
      <c r="G15" s="60">
        <f t="shared" si="0"/>
        <v>3193</v>
      </c>
      <c r="H15" s="60">
        <f t="shared" si="0"/>
        <v>1131</v>
      </c>
      <c r="I15" s="60">
        <f t="shared" si="0"/>
        <v>432</v>
      </c>
      <c r="J15" s="60">
        <f t="shared" si="0"/>
        <v>12</v>
      </c>
      <c r="K15" s="60">
        <f t="shared" si="0"/>
        <v>8</v>
      </c>
      <c r="L15" s="60">
        <f t="shared" si="0"/>
        <v>623</v>
      </c>
      <c r="M15" s="60">
        <f t="shared" si="0"/>
        <v>56</v>
      </c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</row>
    <row r="18" spans="1:2">
      <c r="A18" s="18"/>
      <c r="B18" s="18"/>
    </row>
    <row r="19" spans="1:2">
      <c r="A19" s="18"/>
      <c r="B19" s="18"/>
    </row>
    <row r="20" spans="1:2">
      <c r="A20" s="18"/>
      <c r="B20" s="18"/>
    </row>
    <row r="21" spans="1:2">
      <c r="A21" s="18"/>
      <c r="B21" s="18"/>
    </row>
    <row r="22" spans="1:2">
      <c r="A22" s="18"/>
      <c r="B22" s="18"/>
    </row>
    <row r="23" spans="1:2">
      <c r="A23" s="18"/>
      <c r="B23" s="18"/>
    </row>
    <row r="24" spans="1:2">
      <c r="A24" s="18"/>
      <c r="B24" s="18"/>
    </row>
    <row r="25" spans="1:2">
      <c r="A25" s="18"/>
      <c r="B25" s="18"/>
    </row>
  </sheetData>
  <mergeCells count="14">
    <mergeCell ref="A1:M1"/>
    <mergeCell ref="A2:M2"/>
    <mergeCell ref="E4:E6"/>
    <mergeCell ref="F4:F6"/>
    <mergeCell ref="G4:G6"/>
    <mergeCell ref="B3:C3"/>
    <mergeCell ref="D4:D6"/>
    <mergeCell ref="D3:M3"/>
    <mergeCell ref="H5:H6"/>
    <mergeCell ref="A3:A6"/>
    <mergeCell ref="H4:M4"/>
    <mergeCell ref="I5:M5"/>
    <mergeCell ref="B4:B6"/>
    <mergeCell ref="C4:C6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tabColor rgb="FF00B050"/>
    <pageSetUpPr fitToPage="1"/>
  </sheetPr>
  <dimension ref="A1:N16"/>
  <sheetViews>
    <sheetView showGridLines="0" zoomScale="76" zoomScaleNormal="76" zoomScaleSheetLayoutView="100" workbookViewId="0">
      <selection sqref="A1:K1"/>
    </sheetView>
  </sheetViews>
  <sheetFormatPr defaultRowHeight="12.75"/>
  <cols>
    <col min="1" max="1" width="6.7109375" customWidth="1"/>
    <col min="2" max="7" width="10.7109375" customWidth="1"/>
    <col min="8" max="9" width="20.7109375" customWidth="1"/>
    <col min="10" max="11" width="10.7109375" customWidth="1"/>
  </cols>
  <sheetData>
    <row r="1" spans="1:14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"/>
      <c r="M1" s="15"/>
      <c r="N1" s="15"/>
    </row>
    <row r="2" spans="1:14" ht="20.100000000000001" customHeight="1">
      <c r="A2" s="125" t="s">
        <v>136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</row>
    <row r="3" spans="1:14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  <c r="K3" s="125"/>
    </row>
    <row r="4" spans="1:14" ht="20.100000000000001" customHeight="1">
      <c r="A4" s="125"/>
      <c r="B4" s="129" t="s">
        <v>16</v>
      </c>
      <c r="C4" s="129" t="s">
        <v>159</v>
      </c>
      <c r="D4" s="129" t="s">
        <v>55</v>
      </c>
      <c r="E4" s="129"/>
      <c r="F4" s="129"/>
      <c r="G4" s="129" t="s">
        <v>56</v>
      </c>
      <c r="H4" s="129"/>
      <c r="I4" s="129"/>
      <c r="J4" s="129"/>
      <c r="K4" s="129"/>
    </row>
    <row r="5" spans="1:14" ht="20.100000000000001" customHeight="1">
      <c r="A5" s="125"/>
      <c r="B5" s="129"/>
      <c r="C5" s="129"/>
      <c r="D5" s="129" t="s">
        <v>50</v>
      </c>
      <c r="E5" s="129" t="s">
        <v>57</v>
      </c>
      <c r="F5" s="129"/>
      <c r="G5" s="129" t="s">
        <v>50</v>
      </c>
      <c r="H5" s="129" t="s">
        <v>57</v>
      </c>
      <c r="I5" s="129"/>
      <c r="J5" s="129" t="s">
        <v>57</v>
      </c>
      <c r="K5" s="129"/>
    </row>
    <row r="6" spans="1:14" ht="28.5" customHeight="1">
      <c r="A6" s="125"/>
      <c r="B6" s="129"/>
      <c r="C6" s="129"/>
      <c r="D6" s="129"/>
      <c r="E6" s="129" t="s">
        <v>58</v>
      </c>
      <c r="F6" s="129" t="s">
        <v>70</v>
      </c>
      <c r="G6" s="129"/>
      <c r="H6" s="129" t="s">
        <v>107</v>
      </c>
      <c r="I6" s="129" t="s">
        <v>108</v>
      </c>
      <c r="J6" s="129" t="s">
        <v>109</v>
      </c>
      <c r="K6" s="129" t="s">
        <v>125</v>
      </c>
    </row>
    <row r="7" spans="1:14" ht="55.5" customHeight="1">
      <c r="A7" s="125"/>
      <c r="B7" s="129"/>
      <c r="C7" s="129"/>
      <c r="D7" s="129"/>
      <c r="E7" s="129"/>
      <c r="F7" s="129"/>
      <c r="G7" s="129"/>
      <c r="H7" s="129"/>
      <c r="I7" s="129"/>
      <c r="J7" s="129"/>
      <c r="K7" s="129"/>
    </row>
    <row r="8" spans="1:14" ht="20.100000000000001" customHeight="1">
      <c r="A8" s="62" t="s">
        <v>4</v>
      </c>
      <c r="B8" s="64">
        <v>382</v>
      </c>
      <c r="C8" s="58">
        <v>541</v>
      </c>
      <c r="D8" s="64">
        <v>100</v>
      </c>
      <c r="E8" s="64">
        <v>51</v>
      </c>
      <c r="F8" s="64">
        <v>4</v>
      </c>
      <c r="G8" s="64">
        <v>310</v>
      </c>
      <c r="H8" s="58">
        <v>2</v>
      </c>
      <c r="I8" s="64">
        <v>0</v>
      </c>
      <c r="J8" s="64">
        <v>128</v>
      </c>
      <c r="K8" s="64">
        <v>150</v>
      </c>
    </row>
    <row r="9" spans="1:14" ht="20.100000000000001" customHeight="1">
      <c r="A9" s="62" t="s">
        <v>5</v>
      </c>
      <c r="B9" s="64">
        <v>118</v>
      </c>
      <c r="C9" s="58">
        <v>164</v>
      </c>
      <c r="D9" s="64">
        <v>52</v>
      </c>
      <c r="E9" s="64">
        <v>24</v>
      </c>
      <c r="F9" s="64">
        <v>6</v>
      </c>
      <c r="G9" s="64">
        <v>48</v>
      </c>
      <c r="H9" s="58">
        <v>0</v>
      </c>
      <c r="I9" s="64">
        <v>0</v>
      </c>
      <c r="J9" s="64">
        <v>27</v>
      </c>
      <c r="K9" s="64">
        <v>15</v>
      </c>
    </row>
    <row r="10" spans="1:14" ht="20.100000000000001" customHeight="1">
      <c r="A10" s="62" t="s">
        <v>6</v>
      </c>
      <c r="B10" s="64">
        <v>106</v>
      </c>
      <c r="C10" s="58">
        <v>182</v>
      </c>
      <c r="D10" s="64">
        <v>81</v>
      </c>
      <c r="E10" s="64">
        <v>57</v>
      </c>
      <c r="F10" s="64">
        <v>3</v>
      </c>
      <c r="G10" s="64">
        <v>76</v>
      </c>
      <c r="H10" s="58">
        <v>0</v>
      </c>
      <c r="I10" s="64">
        <v>0</v>
      </c>
      <c r="J10" s="64">
        <v>61</v>
      </c>
      <c r="K10" s="64">
        <v>5</v>
      </c>
    </row>
    <row r="11" spans="1:14" ht="20.100000000000001" customHeight="1">
      <c r="A11" s="62" t="s">
        <v>7</v>
      </c>
      <c r="B11" s="64">
        <v>128</v>
      </c>
      <c r="C11" s="58">
        <v>183</v>
      </c>
      <c r="D11" s="64">
        <v>98</v>
      </c>
      <c r="E11" s="64">
        <v>55</v>
      </c>
      <c r="F11" s="64">
        <v>10</v>
      </c>
      <c r="G11" s="64">
        <v>41</v>
      </c>
      <c r="H11" s="58">
        <v>0</v>
      </c>
      <c r="I11" s="64">
        <v>0</v>
      </c>
      <c r="J11" s="64">
        <v>17</v>
      </c>
      <c r="K11" s="64">
        <v>15</v>
      </c>
    </row>
    <row r="12" spans="1:14" ht="20.100000000000001" customHeight="1">
      <c r="A12" s="62" t="s">
        <v>8</v>
      </c>
      <c r="B12" s="64">
        <v>145</v>
      </c>
      <c r="C12" s="58">
        <v>205</v>
      </c>
      <c r="D12" s="64">
        <v>104</v>
      </c>
      <c r="E12" s="64">
        <v>62</v>
      </c>
      <c r="F12" s="64">
        <v>2</v>
      </c>
      <c r="G12" s="64">
        <v>75</v>
      </c>
      <c r="H12" s="58">
        <v>0</v>
      </c>
      <c r="I12" s="64">
        <v>1</v>
      </c>
      <c r="J12" s="64">
        <v>44</v>
      </c>
      <c r="K12" s="64">
        <v>14</v>
      </c>
    </row>
    <row r="13" spans="1:14" ht="20.100000000000001" customHeight="1">
      <c r="A13" s="62" t="s">
        <v>9</v>
      </c>
      <c r="B13" s="64">
        <v>179</v>
      </c>
      <c r="C13" s="58">
        <v>302</v>
      </c>
      <c r="D13" s="64">
        <v>132</v>
      </c>
      <c r="E13" s="64">
        <v>91</v>
      </c>
      <c r="F13" s="64">
        <v>1</v>
      </c>
      <c r="G13" s="64">
        <v>115</v>
      </c>
      <c r="H13" s="58">
        <v>0</v>
      </c>
      <c r="I13" s="64">
        <v>0</v>
      </c>
      <c r="J13" s="64">
        <v>68</v>
      </c>
      <c r="K13" s="64">
        <v>37</v>
      </c>
    </row>
    <row r="14" spans="1:14" ht="20.100000000000001" customHeight="1">
      <c r="A14" s="62" t="s">
        <v>1</v>
      </c>
      <c r="B14" s="64">
        <v>213</v>
      </c>
      <c r="C14" s="58">
        <v>285</v>
      </c>
      <c r="D14" s="64">
        <v>104</v>
      </c>
      <c r="E14" s="64">
        <v>54</v>
      </c>
      <c r="F14" s="64">
        <v>5</v>
      </c>
      <c r="G14" s="64">
        <v>162</v>
      </c>
      <c r="H14" s="58">
        <v>0</v>
      </c>
      <c r="I14" s="64">
        <v>0</v>
      </c>
      <c r="J14" s="64">
        <v>65</v>
      </c>
      <c r="K14" s="64">
        <v>88</v>
      </c>
    </row>
    <row r="15" spans="1:14" ht="20.100000000000001" customHeight="1">
      <c r="A15" s="62" t="s">
        <v>2</v>
      </c>
      <c r="B15" s="64">
        <v>300</v>
      </c>
      <c r="C15" s="58">
        <v>506</v>
      </c>
      <c r="D15" s="64">
        <v>184</v>
      </c>
      <c r="E15" s="64">
        <v>71</v>
      </c>
      <c r="F15" s="64">
        <v>6</v>
      </c>
      <c r="G15" s="64">
        <v>200</v>
      </c>
      <c r="H15" s="58">
        <v>4</v>
      </c>
      <c r="I15" s="64">
        <v>0</v>
      </c>
      <c r="J15" s="64">
        <v>106</v>
      </c>
      <c r="K15" s="64">
        <v>66</v>
      </c>
    </row>
    <row r="16" spans="1:14" ht="20.100000000000001" customHeight="1">
      <c r="A16" s="97" t="s">
        <v>3</v>
      </c>
      <c r="B16" s="60">
        <f>SUM(B8:B15)</f>
        <v>1571</v>
      </c>
      <c r="C16" s="60">
        <f t="shared" ref="C16:K16" si="0">SUM(C8:C15)</f>
        <v>2368</v>
      </c>
      <c r="D16" s="60">
        <f>SUM(D8:D15)</f>
        <v>855</v>
      </c>
      <c r="E16" s="60">
        <f t="shared" si="0"/>
        <v>465</v>
      </c>
      <c r="F16" s="60">
        <f t="shared" si="0"/>
        <v>37</v>
      </c>
      <c r="G16" s="60">
        <f t="shared" si="0"/>
        <v>1027</v>
      </c>
      <c r="H16" s="60">
        <f t="shared" si="0"/>
        <v>6</v>
      </c>
      <c r="I16" s="60">
        <f t="shared" si="0"/>
        <v>1</v>
      </c>
      <c r="J16" s="60">
        <f t="shared" si="0"/>
        <v>516</v>
      </c>
      <c r="K16" s="60">
        <f t="shared" si="0"/>
        <v>390</v>
      </c>
    </row>
  </sheetData>
  <mergeCells count="19">
    <mergeCell ref="G5:G7"/>
    <mergeCell ref="H5:K5"/>
    <mergeCell ref="H6:H7"/>
    <mergeCell ref="I6:I7"/>
    <mergeCell ref="J6:J7"/>
    <mergeCell ref="K6:K7"/>
    <mergeCell ref="A2:K2"/>
    <mergeCell ref="B3:C3"/>
    <mergeCell ref="D3:K3"/>
    <mergeCell ref="A1:K1"/>
    <mergeCell ref="G4:K4"/>
    <mergeCell ref="F6:F7"/>
    <mergeCell ref="A3:A7"/>
    <mergeCell ref="E6:E7"/>
    <mergeCell ref="B4:B7"/>
    <mergeCell ref="C4:C7"/>
    <mergeCell ref="D4:F4"/>
    <mergeCell ref="E5:F5"/>
    <mergeCell ref="D5:D7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E1"/>
  </sheetPr>
  <dimension ref="A1:D29"/>
  <sheetViews>
    <sheetView zoomScaleNormal="100" workbookViewId="0">
      <selection activeCell="A14" sqref="A14"/>
    </sheetView>
  </sheetViews>
  <sheetFormatPr defaultColWidth="9.140625" defaultRowHeight="12.75"/>
  <cols>
    <col min="1" max="1" width="130.7109375" style="79" customWidth="1"/>
    <col min="2" max="16384" width="9.140625" style="79"/>
  </cols>
  <sheetData>
    <row r="1" spans="1:4">
      <c r="A1" s="102" t="s">
        <v>144</v>
      </c>
    </row>
    <row r="2" spans="1:4" ht="6" customHeight="1">
      <c r="A2" s="102"/>
    </row>
    <row r="3" spans="1:4">
      <c r="A3" s="103" t="s">
        <v>187</v>
      </c>
    </row>
    <row r="4" spans="1:4">
      <c r="A4" s="103" t="s">
        <v>188</v>
      </c>
    </row>
    <row r="5" spans="1:4">
      <c r="A5" s="103" t="s">
        <v>189</v>
      </c>
    </row>
    <row r="6" spans="1:4">
      <c r="A6" s="103" t="s">
        <v>190</v>
      </c>
    </row>
    <row r="7" spans="1:4">
      <c r="A7" s="104" t="s">
        <v>147</v>
      </c>
    </row>
    <row r="8" spans="1:4">
      <c r="A8" s="104" t="s">
        <v>148</v>
      </c>
    </row>
    <row r="9" spans="1:4">
      <c r="A9" s="104" t="s">
        <v>77</v>
      </c>
    </row>
    <row r="10" spans="1:4">
      <c r="A10" s="104" t="s">
        <v>149</v>
      </c>
    </row>
    <row r="11" spans="1:4" ht="6" customHeight="1">
      <c r="A11" s="102"/>
    </row>
    <row r="12" spans="1:4">
      <c r="A12" s="103" t="s">
        <v>191</v>
      </c>
    </row>
    <row r="13" spans="1:4" ht="6" customHeight="1">
      <c r="A13" s="54"/>
    </row>
    <row r="14" spans="1:4" ht="29.25" customHeight="1">
      <c r="A14" s="102" t="s">
        <v>192</v>
      </c>
      <c r="D14" s="106"/>
    </row>
    <row r="15" spans="1:4" ht="47.25" customHeight="1">
      <c r="A15" s="102" t="s">
        <v>193</v>
      </c>
    </row>
    <row r="16" spans="1:4" ht="54" customHeight="1">
      <c r="A16" s="102" t="s">
        <v>194</v>
      </c>
    </row>
    <row r="17" spans="1:1" ht="57.75" customHeight="1">
      <c r="A17" s="102" t="s">
        <v>195</v>
      </c>
    </row>
    <row r="18" spans="1:1" ht="38.25">
      <c r="A18" s="102" t="s">
        <v>196</v>
      </c>
    </row>
    <row r="19" spans="1:1" ht="19.5" customHeight="1">
      <c r="A19" s="102" t="s">
        <v>197</v>
      </c>
    </row>
    <row r="20" spans="1:1" ht="38.25">
      <c r="A20" s="102" t="s">
        <v>198</v>
      </c>
    </row>
    <row r="21" spans="1:1" ht="67.5" customHeight="1">
      <c r="A21" s="102" t="s">
        <v>199</v>
      </c>
    </row>
    <row r="22" spans="1:1" ht="67.5" customHeight="1">
      <c r="A22" s="102" t="s">
        <v>200</v>
      </c>
    </row>
    <row r="23" spans="1:1" ht="65.25" customHeight="1">
      <c r="A23" s="102" t="s">
        <v>201</v>
      </c>
    </row>
    <row r="24" spans="1:1">
      <c r="A24" s="80"/>
    </row>
    <row r="25" spans="1:1">
      <c r="A25" s="107" t="s">
        <v>165</v>
      </c>
    </row>
    <row r="26" spans="1:1">
      <c r="A26" s="108"/>
    </row>
    <row r="27" spans="1:1">
      <c r="A27" s="109" t="s">
        <v>166</v>
      </c>
    </row>
    <row r="28" spans="1:1" ht="25.5">
      <c r="A28" s="109" t="s">
        <v>175</v>
      </c>
    </row>
    <row r="29" spans="1:1">
      <c r="A29" s="100"/>
    </row>
  </sheetData>
  <phoneticPr fontId="0" type="noConversion"/>
  <printOptions horizontalCentered="1"/>
  <pageMargins left="0.98425196850393704" right="0.98425196850393704" top="0.78740157480314965" bottom="0.78740157480314965" header="0.31496062992125984" footer="0.31496062992125984"/>
  <pageSetup paperSize="9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tabColor rgb="FF00B050"/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RowHeight="12.75"/>
  <cols>
    <col min="1" max="7" width="17.7109375" style="14" customWidth="1"/>
  </cols>
  <sheetData>
    <row r="1" spans="1:8" ht="30" customHeight="1">
      <c r="A1" s="126" t="s">
        <v>177</v>
      </c>
      <c r="B1" s="126"/>
      <c r="C1" s="126"/>
      <c r="D1" s="126"/>
      <c r="E1" s="126"/>
      <c r="F1" s="126"/>
      <c r="G1" s="126"/>
      <c r="H1" s="15"/>
    </row>
    <row r="2" spans="1:8" ht="20.100000000000001" customHeight="1">
      <c r="A2" s="131" t="s">
        <v>137</v>
      </c>
      <c r="B2" s="131"/>
      <c r="C2" s="131"/>
      <c r="D2" s="131"/>
      <c r="E2" s="131"/>
      <c r="F2" s="131"/>
      <c r="G2" s="131"/>
    </row>
    <row r="3" spans="1:8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</row>
    <row r="4" spans="1:8" ht="75" customHeight="1">
      <c r="A4" s="125"/>
      <c r="B4" s="63" t="s">
        <v>16</v>
      </c>
      <c r="C4" s="63" t="s">
        <v>159</v>
      </c>
      <c r="D4" s="63" t="s">
        <v>180</v>
      </c>
      <c r="E4" s="63" t="s">
        <v>110</v>
      </c>
      <c r="F4" s="63" t="s">
        <v>111</v>
      </c>
      <c r="G4" s="63" t="s">
        <v>59</v>
      </c>
    </row>
    <row r="5" spans="1:8" ht="20.100000000000001" customHeight="1">
      <c r="A5" s="62" t="s">
        <v>4</v>
      </c>
      <c r="B5" s="64">
        <v>219</v>
      </c>
      <c r="C5" s="64">
        <v>418</v>
      </c>
      <c r="D5" s="64">
        <v>6</v>
      </c>
      <c r="E5" s="64">
        <v>0</v>
      </c>
      <c r="F5" s="64">
        <v>10</v>
      </c>
      <c r="G5" s="64">
        <v>36</v>
      </c>
    </row>
    <row r="6" spans="1:8" ht="20.100000000000001" customHeight="1">
      <c r="A6" s="62" t="s">
        <v>5</v>
      </c>
      <c r="B6" s="64">
        <v>141</v>
      </c>
      <c r="C6" s="64">
        <v>242</v>
      </c>
      <c r="D6" s="64">
        <v>6</v>
      </c>
      <c r="E6" s="64">
        <v>0</v>
      </c>
      <c r="F6" s="64">
        <v>9</v>
      </c>
      <c r="G6" s="64">
        <v>18</v>
      </c>
    </row>
    <row r="7" spans="1:8" ht="20.100000000000001" customHeight="1">
      <c r="A7" s="62" t="s">
        <v>6</v>
      </c>
      <c r="B7" s="64">
        <v>84</v>
      </c>
      <c r="C7" s="64">
        <v>116</v>
      </c>
      <c r="D7" s="64">
        <v>3</v>
      </c>
      <c r="E7" s="64">
        <v>6</v>
      </c>
      <c r="F7" s="64">
        <v>4</v>
      </c>
      <c r="G7" s="64">
        <v>12</v>
      </c>
    </row>
    <row r="8" spans="1:8" ht="20.100000000000001" customHeight="1">
      <c r="A8" s="62" t="s">
        <v>7</v>
      </c>
      <c r="B8" s="64">
        <v>78</v>
      </c>
      <c r="C8" s="64">
        <v>137</v>
      </c>
      <c r="D8" s="64">
        <v>4</v>
      </c>
      <c r="E8" s="64">
        <v>1</v>
      </c>
      <c r="F8" s="64">
        <v>4</v>
      </c>
      <c r="G8" s="64">
        <v>16</v>
      </c>
    </row>
    <row r="9" spans="1:8" ht="20.100000000000001" customHeight="1">
      <c r="A9" s="62" t="s">
        <v>8</v>
      </c>
      <c r="B9" s="64">
        <v>102</v>
      </c>
      <c r="C9" s="64">
        <v>163</v>
      </c>
      <c r="D9" s="64">
        <v>9</v>
      </c>
      <c r="E9" s="64">
        <v>3</v>
      </c>
      <c r="F9" s="64">
        <v>4</v>
      </c>
      <c r="G9" s="64">
        <v>7</v>
      </c>
    </row>
    <row r="10" spans="1:8" ht="20.100000000000001" customHeight="1">
      <c r="A10" s="62" t="s">
        <v>9</v>
      </c>
      <c r="B10" s="64">
        <v>91</v>
      </c>
      <c r="C10" s="64">
        <v>116</v>
      </c>
      <c r="D10" s="64">
        <v>9</v>
      </c>
      <c r="E10" s="64">
        <v>3</v>
      </c>
      <c r="F10" s="64">
        <v>1</v>
      </c>
      <c r="G10" s="64">
        <v>5</v>
      </c>
    </row>
    <row r="11" spans="1:8" ht="20.100000000000001" customHeight="1">
      <c r="A11" s="62" t="s">
        <v>1</v>
      </c>
      <c r="B11" s="64">
        <v>86</v>
      </c>
      <c r="C11" s="64">
        <v>225</v>
      </c>
      <c r="D11" s="64">
        <v>10</v>
      </c>
      <c r="E11" s="64">
        <v>5</v>
      </c>
      <c r="F11" s="64">
        <v>10</v>
      </c>
      <c r="G11" s="64">
        <v>9</v>
      </c>
    </row>
    <row r="12" spans="1:8" ht="20.100000000000001" customHeight="1">
      <c r="A12" s="62" t="s">
        <v>2</v>
      </c>
      <c r="B12" s="64">
        <v>210</v>
      </c>
      <c r="C12" s="64">
        <v>340</v>
      </c>
      <c r="D12" s="64">
        <v>5</v>
      </c>
      <c r="E12" s="64">
        <v>7</v>
      </c>
      <c r="F12" s="64">
        <v>5</v>
      </c>
      <c r="G12" s="64">
        <v>37</v>
      </c>
    </row>
    <row r="13" spans="1:8" ht="20.100000000000001" customHeight="1">
      <c r="A13" s="97" t="s">
        <v>3</v>
      </c>
      <c r="B13" s="72">
        <f t="shared" ref="B13:G13" si="0">SUM(B5:B12)</f>
        <v>1011</v>
      </c>
      <c r="C13" s="72">
        <f t="shared" si="0"/>
        <v>1757</v>
      </c>
      <c r="D13" s="72">
        <f t="shared" si="0"/>
        <v>52</v>
      </c>
      <c r="E13" s="72">
        <f t="shared" si="0"/>
        <v>25</v>
      </c>
      <c r="F13" s="72">
        <f t="shared" si="0"/>
        <v>47</v>
      </c>
      <c r="G13" s="72">
        <f t="shared" si="0"/>
        <v>140</v>
      </c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rgb="FF00B050"/>
    <pageSetUpPr fitToPage="1"/>
  </sheetPr>
  <dimension ref="A1:J14"/>
  <sheetViews>
    <sheetView zoomScale="76" zoomScaleNormal="76" workbookViewId="0">
      <selection sqref="A1:J1"/>
    </sheetView>
  </sheetViews>
  <sheetFormatPr defaultRowHeight="12.75"/>
  <cols>
    <col min="1" max="10" width="12.7109375" customWidth="1"/>
    <col min="11" max="11" width="14.85546875" customWidth="1"/>
  </cols>
  <sheetData>
    <row r="1" spans="1:10" ht="30" customHeight="1">
      <c r="A1" s="126" t="s">
        <v>177</v>
      </c>
      <c r="B1" s="126"/>
      <c r="C1" s="126"/>
      <c r="D1" s="126"/>
      <c r="E1" s="126"/>
      <c r="F1" s="126"/>
      <c r="G1" s="126"/>
      <c r="H1" s="126"/>
      <c r="I1" s="126"/>
      <c r="J1" s="126"/>
    </row>
    <row r="2" spans="1:10" ht="20.100000000000001" customHeight="1">
      <c r="A2" s="125" t="s">
        <v>138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  <c r="H3" s="125"/>
      <c r="I3" s="125"/>
      <c r="J3" s="125"/>
    </row>
    <row r="4" spans="1:10" ht="28.5" customHeight="1">
      <c r="A4" s="125"/>
      <c r="B4" s="129" t="s">
        <v>16</v>
      </c>
      <c r="C4" s="129" t="s">
        <v>159</v>
      </c>
      <c r="D4" s="129" t="s">
        <v>151</v>
      </c>
      <c r="E4" s="129"/>
      <c r="F4" s="129"/>
      <c r="G4" s="129" t="s">
        <v>120</v>
      </c>
      <c r="H4" s="129"/>
      <c r="I4" s="129"/>
      <c r="J4" s="129"/>
    </row>
    <row r="5" spans="1:10" ht="48.75" customHeight="1">
      <c r="A5" s="125"/>
      <c r="B5" s="129"/>
      <c r="C5" s="129"/>
      <c r="D5" s="63" t="s">
        <v>115</v>
      </c>
      <c r="E5" s="63" t="s">
        <v>116</v>
      </c>
      <c r="F5" s="63" t="s">
        <v>117</v>
      </c>
      <c r="G5" s="63" t="s">
        <v>128</v>
      </c>
      <c r="H5" s="83" t="s">
        <v>162</v>
      </c>
      <c r="I5" s="63" t="s">
        <v>118</v>
      </c>
      <c r="J5" s="63" t="s">
        <v>119</v>
      </c>
    </row>
    <row r="6" spans="1:10" ht="20.100000000000001" customHeight="1">
      <c r="A6" s="62" t="s">
        <v>4</v>
      </c>
      <c r="B6" s="64">
        <v>96</v>
      </c>
      <c r="C6" s="64">
        <v>100</v>
      </c>
      <c r="D6" s="64">
        <v>0</v>
      </c>
      <c r="E6" s="64">
        <v>0</v>
      </c>
      <c r="F6" s="64">
        <v>80</v>
      </c>
      <c r="G6" s="64">
        <v>0</v>
      </c>
      <c r="H6" s="64">
        <v>0</v>
      </c>
      <c r="I6" s="64">
        <v>0</v>
      </c>
      <c r="J6" s="64">
        <v>0</v>
      </c>
    </row>
    <row r="7" spans="1:10" ht="20.100000000000001" customHeight="1">
      <c r="A7" s="62" t="s">
        <v>5</v>
      </c>
      <c r="B7" s="64">
        <v>0</v>
      </c>
      <c r="C7" s="64">
        <v>0</v>
      </c>
      <c r="D7" s="64">
        <v>0</v>
      </c>
      <c r="E7" s="64">
        <v>0</v>
      </c>
      <c r="F7" s="64">
        <v>0</v>
      </c>
      <c r="G7" s="64">
        <v>0</v>
      </c>
      <c r="H7" s="64">
        <v>0</v>
      </c>
      <c r="I7" s="64">
        <v>0</v>
      </c>
      <c r="J7" s="64">
        <v>0</v>
      </c>
    </row>
    <row r="8" spans="1:10" ht="20.100000000000001" customHeight="1">
      <c r="A8" s="62" t="s">
        <v>6</v>
      </c>
      <c r="B8" s="64">
        <v>1</v>
      </c>
      <c r="C8" s="64">
        <v>1</v>
      </c>
      <c r="D8" s="64">
        <v>0</v>
      </c>
      <c r="E8" s="64">
        <v>0</v>
      </c>
      <c r="F8" s="64">
        <v>0</v>
      </c>
      <c r="G8" s="64">
        <v>0</v>
      </c>
      <c r="H8" s="64">
        <v>0</v>
      </c>
      <c r="I8" s="64">
        <v>0</v>
      </c>
      <c r="J8" s="64">
        <v>0</v>
      </c>
    </row>
    <row r="9" spans="1:10" ht="20.100000000000001" customHeight="1">
      <c r="A9" s="62" t="s">
        <v>7</v>
      </c>
      <c r="B9" s="64">
        <v>2</v>
      </c>
      <c r="C9" s="64">
        <v>2</v>
      </c>
      <c r="D9" s="64">
        <v>0</v>
      </c>
      <c r="E9" s="64">
        <v>0</v>
      </c>
      <c r="F9" s="64">
        <v>0</v>
      </c>
      <c r="G9" s="64">
        <v>0</v>
      </c>
      <c r="H9" s="64">
        <v>0</v>
      </c>
      <c r="I9" s="64">
        <v>0</v>
      </c>
      <c r="J9" s="64">
        <v>0</v>
      </c>
    </row>
    <row r="10" spans="1:10" ht="20.100000000000001" customHeight="1">
      <c r="A10" s="62" t="s">
        <v>8</v>
      </c>
      <c r="B10" s="64">
        <v>0</v>
      </c>
      <c r="C10" s="64">
        <v>0</v>
      </c>
      <c r="D10" s="64">
        <v>0</v>
      </c>
      <c r="E10" s="64">
        <v>0</v>
      </c>
      <c r="F10" s="64">
        <v>0</v>
      </c>
      <c r="G10" s="64">
        <v>0</v>
      </c>
      <c r="H10" s="64">
        <v>0</v>
      </c>
      <c r="I10" s="64">
        <v>0</v>
      </c>
      <c r="J10" s="64">
        <v>0</v>
      </c>
    </row>
    <row r="11" spans="1:10" ht="20.100000000000001" customHeight="1">
      <c r="A11" s="62" t="s">
        <v>9</v>
      </c>
      <c r="B11" s="64">
        <v>53</v>
      </c>
      <c r="C11" s="64">
        <v>85</v>
      </c>
      <c r="D11" s="64">
        <v>0</v>
      </c>
      <c r="E11" s="64">
        <v>0</v>
      </c>
      <c r="F11" s="64">
        <v>31</v>
      </c>
      <c r="G11" s="64">
        <v>0</v>
      </c>
      <c r="H11" s="64">
        <v>6</v>
      </c>
      <c r="I11" s="64">
        <v>0</v>
      </c>
      <c r="J11" s="64">
        <v>27</v>
      </c>
    </row>
    <row r="12" spans="1:10" ht="20.100000000000001" customHeight="1">
      <c r="A12" s="62" t="s">
        <v>1</v>
      </c>
      <c r="B12" s="64">
        <v>0</v>
      </c>
      <c r="C12" s="64">
        <v>0</v>
      </c>
      <c r="D12" s="64">
        <v>0</v>
      </c>
      <c r="E12" s="64">
        <v>0</v>
      </c>
      <c r="F12" s="64">
        <v>0</v>
      </c>
      <c r="G12" s="64">
        <v>0</v>
      </c>
      <c r="H12" s="64">
        <v>0</v>
      </c>
      <c r="I12" s="64">
        <v>0</v>
      </c>
      <c r="J12" s="64">
        <v>0</v>
      </c>
    </row>
    <row r="13" spans="1:10" ht="20.100000000000001" customHeight="1">
      <c r="A13" s="62" t="s">
        <v>2</v>
      </c>
      <c r="B13" s="64">
        <v>27</v>
      </c>
      <c r="C13" s="64">
        <v>27</v>
      </c>
      <c r="D13" s="64">
        <v>0</v>
      </c>
      <c r="E13" s="64">
        <v>0</v>
      </c>
      <c r="F13" s="64">
        <v>14</v>
      </c>
      <c r="G13" s="64">
        <v>0</v>
      </c>
      <c r="H13" s="64">
        <v>0</v>
      </c>
      <c r="I13" s="64">
        <v>1</v>
      </c>
      <c r="J13" s="64">
        <v>0</v>
      </c>
    </row>
    <row r="14" spans="1:10" ht="24" customHeight="1">
      <c r="A14" s="97" t="s">
        <v>3</v>
      </c>
      <c r="B14" s="71">
        <f>SUM(B6:B13)</f>
        <v>179</v>
      </c>
      <c r="C14" s="71">
        <f t="shared" ref="C14:J14" si="0">SUM(C6:C13)</f>
        <v>215</v>
      </c>
      <c r="D14" s="60">
        <f t="shared" si="0"/>
        <v>0</v>
      </c>
      <c r="E14" s="60">
        <f t="shared" si="0"/>
        <v>0</v>
      </c>
      <c r="F14" s="60">
        <f t="shared" si="0"/>
        <v>125</v>
      </c>
      <c r="G14" s="60">
        <f t="shared" si="0"/>
        <v>0</v>
      </c>
      <c r="H14" s="60">
        <f t="shared" si="0"/>
        <v>6</v>
      </c>
      <c r="I14" s="60">
        <f t="shared" si="0"/>
        <v>1</v>
      </c>
      <c r="J14" s="60">
        <f t="shared" si="0"/>
        <v>27</v>
      </c>
    </row>
  </sheetData>
  <mergeCells count="9">
    <mergeCell ref="A1:J1"/>
    <mergeCell ref="A2:J2"/>
    <mergeCell ref="A3:A5"/>
    <mergeCell ref="B3:C3"/>
    <mergeCell ref="D3:J3"/>
    <mergeCell ref="B4:B5"/>
    <mergeCell ref="C4:C5"/>
    <mergeCell ref="D4:F4"/>
    <mergeCell ref="G4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tabColor rgb="FF00B050"/>
    <pageSetUpPr fitToPage="1"/>
  </sheetPr>
  <dimension ref="A1:H19"/>
  <sheetViews>
    <sheetView showGridLines="0" zoomScale="76" zoomScaleNormal="76" zoomScaleSheetLayoutView="100" workbookViewId="0">
      <selection sqref="A1:G1"/>
    </sheetView>
  </sheetViews>
  <sheetFormatPr defaultColWidth="9.140625" defaultRowHeight="12.75"/>
  <cols>
    <col min="1" max="7" width="16.7109375" style="20" customWidth="1"/>
    <col min="8" max="16384" width="9.140625" style="20"/>
  </cols>
  <sheetData>
    <row r="1" spans="1:8" ht="30" customHeight="1">
      <c r="A1" s="126" t="s">
        <v>177</v>
      </c>
      <c r="B1" s="126"/>
      <c r="C1" s="126"/>
      <c r="D1" s="126"/>
      <c r="E1" s="126"/>
      <c r="F1" s="126"/>
      <c r="G1" s="126"/>
      <c r="H1" s="22"/>
    </row>
    <row r="2" spans="1:8" ht="20.100000000000001" customHeight="1">
      <c r="A2" s="132" t="s">
        <v>181</v>
      </c>
      <c r="B2" s="133"/>
      <c r="C2" s="133"/>
      <c r="D2" s="133"/>
      <c r="E2" s="133"/>
      <c r="F2" s="133"/>
      <c r="G2" s="134"/>
      <c r="H2" s="22"/>
    </row>
    <row r="3" spans="1:8" ht="20.100000000000001" customHeight="1">
      <c r="A3" s="125" t="s">
        <v>0</v>
      </c>
      <c r="B3" s="125" t="s">
        <v>15</v>
      </c>
      <c r="C3" s="125"/>
      <c r="D3" s="125" t="s">
        <v>45</v>
      </c>
      <c r="E3" s="125"/>
      <c r="F3" s="125"/>
      <c r="G3" s="125"/>
    </row>
    <row r="4" spans="1:8" ht="95.1" customHeight="1">
      <c r="A4" s="125"/>
      <c r="B4" s="63" t="s">
        <v>16</v>
      </c>
      <c r="C4" s="63" t="s">
        <v>159</v>
      </c>
      <c r="D4" s="63" t="s">
        <v>112</v>
      </c>
      <c r="E4" s="63" t="s">
        <v>113</v>
      </c>
      <c r="F4" s="63" t="s">
        <v>114</v>
      </c>
      <c r="G4" s="63" t="s">
        <v>150</v>
      </c>
    </row>
    <row r="5" spans="1:8" ht="20.100000000000001" customHeight="1">
      <c r="A5" s="62" t="s">
        <v>4</v>
      </c>
      <c r="B5" s="64">
        <v>639</v>
      </c>
      <c r="C5" s="64">
        <v>845</v>
      </c>
      <c r="D5" s="64">
        <v>86</v>
      </c>
      <c r="E5" s="64">
        <v>1</v>
      </c>
      <c r="F5" s="64">
        <v>1</v>
      </c>
      <c r="G5" s="64">
        <v>0</v>
      </c>
    </row>
    <row r="6" spans="1:8" ht="20.100000000000001" customHeight="1">
      <c r="A6" s="62" t="s">
        <v>5</v>
      </c>
      <c r="B6" s="64">
        <v>33</v>
      </c>
      <c r="C6" s="64">
        <v>61</v>
      </c>
      <c r="D6" s="64">
        <v>0</v>
      </c>
      <c r="E6" s="64">
        <v>0</v>
      </c>
      <c r="F6" s="64">
        <v>0</v>
      </c>
      <c r="G6" s="64">
        <v>1</v>
      </c>
    </row>
    <row r="7" spans="1:8" ht="20.100000000000001" customHeight="1">
      <c r="A7" s="62" t="s">
        <v>6</v>
      </c>
      <c r="B7" s="64">
        <v>20</v>
      </c>
      <c r="C7" s="64">
        <v>31</v>
      </c>
      <c r="D7" s="64">
        <v>1</v>
      </c>
      <c r="E7" s="64">
        <v>0</v>
      </c>
      <c r="F7" s="64">
        <v>0</v>
      </c>
      <c r="G7" s="64">
        <v>0</v>
      </c>
    </row>
    <row r="8" spans="1:8" ht="20.100000000000001" customHeight="1">
      <c r="A8" s="62" t="s">
        <v>7</v>
      </c>
      <c r="B8" s="64">
        <v>166</v>
      </c>
      <c r="C8" s="64">
        <v>666</v>
      </c>
      <c r="D8" s="64">
        <v>5</v>
      </c>
      <c r="E8" s="64">
        <v>0</v>
      </c>
      <c r="F8" s="64">
        <v>0</v>
      </c>
      <c r="G8" s="64">
        <v>3</v>
      </c>
    </row>
    <row r="9" spans="1:8" ht="20.100000000000001" customHeight="1">
      <c r="A9" s="62" t="s">
        <v>8</v>
      </c>
      <c r="B9" s="64">
        <v>42</v>
      </c>
      <c r="C9" s="64">
        <v>65</v>
      </c>
      <c r="D9" s="64">
        <v>1</v>
      </c>
      <c r="E9" s="64">
        <v>0</v>
      </c>
      <c r="F9" s="64">
        <v>0</v>
      </c>
      <c r="G9" s="64">
        <v>1</v>
      </c>
    </row>
    <row r="10" spans="1:8" ht="20.100000000000001" customHeight="1">
      <c r="A10" s="62" t="s">
        <v>9</v>
      </c>
      <c r="B10" s="64">
        <v>95</v>
      </c>
      <c r="C10" s="64">
        <v>203</v>
      </c>
      <c r="D10" s="64">
        <v>27</v>
      </c>
      <c r="E10" s="64">
        <v>0</v>
      </c>
      <c r="F10" s="64">
        <v>0</v>
      </c>
      <c r="G10" s="64">
        <v>1</v>
      </c>
    </row>
    <row r="11" spans="1:8" ht="20.100000000000001" customHeight="1">
      <c r="A11" s="62" t="s">
        <v>1</v>
      </c>
      <c r="B11" s="64">
        <v>54</v>
      </c>
      <c r="C11" s="64">
        <v>112</v>
      </c>
      <c r="D11" s="64">
        <v>55</v>
      </c>
      <c r="E11" s="64">
        <v>0</v>
      </c>
      <c r="F11" s="64">
        <v>0</v>
      </c>
      <c r="G11" s="64">
        <v>3</v>
      </c>
    </row>
    <row r="12" spans="1:8" ht="20.100000000000001" customHeight="1">
      <c r="A12" s="62" t="s">
        <v>2</v>
      </c>
      <c r="B12" s="64">
        <v>127</v>
      </c>
      <c r="C12" s="64">
        <v>614</v>
      </c>
      <c r="D12" s="64">
        <v>135</v>
      </c>
      <c r="E12" s="64">
        <v>0</v>
      </c>
      <c r="F12" s="64">
        <v>0</v>
      </c>
      <c r="G12" s="64">
        <v>10</v>
      </c>
    </row>
    <row r="13" spans="1:8" ht="24" customHeight="1">
      <c r="A13" s="97" t="s">
        <v>3</v>
      </c>
      <c r="B13" s="60">
        <f t="shared" ref="B13:G13" si="0">SUM(B5:B12)</f>
        <v>1176</v>
      </c>
      <c r="C13" s="60">
        <f t="shared" si="0"/>
        <v>2597</v>
      </c>
      <c r="D13" s="60">
        <f t="shared" si="0"/>
        <v>310</v>
      </c>
      <c r="E13" s="60">
        <f t="shared" si="0"/>
        <v>1</v>
      </c>
      <c r="F13" s="60">
        <f t="shared" si="0"/>
        <v>1</v>
      </c>
      <c r="G13" s="60">
        <f t="shared" si="0"/>
        <v>19</v>
      </c>
    </row>
    <row r="15" spans="1:8">
      <c r="A15" s="21"/>
      <c r="B15" s="21"/>
      <c r="C15" s="21"/>
      <c r="D15" s="21"/>
      <c r="E15" s="21"/>
      <c r="F15" s="21"/>
      <c r="G15" s="21"/>
    </row>
    <row r="16" spans="1:8">
      <c r="A16" s="21"/>
      <c r="B16" s="21"/>
      <c r="C16" s="21"/>
      <c r="D16" s="21"/>
      <c r="E16" s="21"/>
      <c r="F16" s="21"/>
      <c r="G16" s="21"/>
    </row>
    <row r="17" spans="1:7">
      <c r="A17" s="21"/>
      <c r="B17" s="21"/>
      <c r="C17" s="21"/>
      <c r="D17" s="21"/>
      <c r="E17" s="21"/>
      <c r="F17" s="21"/>
      <c r="G17" s="21"/>
    </row>
    <row r="18" spans="1:7">
      <c r="A18" s="21"/>
      <c r="B18" s="21"/>
      <c r="C18" s="21"/>
      <c r="D18" s="21"/>
      <c r="E18" s="21"/>
      <c r="F18" s="21"/>
      <c r="G18" s="21"/>
    </row>
    <row r="19" spans="1:7">
      <c r="A19" s="21"/>
      <c r="B19" s="21"/>
      <c r="C19" s="21"/>
      <c r="D19" s="21"/>
      <c r="E19" s="21"/>
      <c r="F19" s="21"/>
      <c r="G19" s="21"/>
    </row>
  </sheetData>
  <mergeCells count="5">
    <mergeCell ref="A1:G1"/>
    <mergeCell ref="A3:A4"/>
    <mergeCell ref="B3:C3"/>
    <mergeCell ref="D3:G3"/>
    <mergeCell ref="A2:G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20"/>
  <sheetViews>
    <sheetView showGridLines="0" zoomScale="76" zoomScaleNormal="76" zoomScaleSheetLayoutView="100" workbookViewId="0">
      <selection sqref="A1:J1"/>
    </sheetView>
  </sheetViews>
  <sheetFormatPr defaultColWidth="9.140625" defaultRowHeight="12.75"/>
  <cols>
    <col min="1" max="1" width="10.7109375" style="31" customWidth="1"/>
    <col min="2" max="2" width="13" style="31" customWidth="1"/>
    <col min="3" max="10" width="10.7109375" style="31" customWidth="1"/>
    <col min="11" max="13" width="9.28515625" style="31" customWidth="1"/>
    <col min="14" max="16384" width="9.140625" style="31"/>
  </cols>
  <sheetData>
    <row r="1" spans="1:21" ht="30" customHeight="1">
      <c r="A1" s="126" t="s">
        <v>171</v>
      </c>
      <c r="B1" s="126"/>
      <c r="C1" s="126"/>
      <c r="D1" s="126"/>
      <c r="E1" s="126"/>
      <c r="F1" s="126"/>
      <c r="G1" s="126"/>
      <c r="H1" s="126"/>
      <c r="I1" s="126"/>
      <c r="J1" s="126"/>
      <c r="K1" s="30"/>
      <c r="L1" s="30"/>
      <c r="M1" s="30"/>
    </row>
    <row r="2" spans="1:21" customFormat="1" ht="20.100000000000001" customHeight="1">
      <c r="A2" s="136" t="s">
        <v>68</v>
      </c>
      <c r="B2" s="136"/>
      <c r="C2" s="136"/>
      <c r="D2" s="136"/>
      <c r="E2" s="136"/>
      <c r="F2" s="136"/>
      <c r="G2" s="136"/>
      <c r="H2" s="136"/>
      <c r="I2" s="136"/>
      <c r="J2" s="136"/>
    </row>
    <row r="3" spans="1:21" ht="18.75" customHeight="1">
      <c r="A3" s="136" t="s">
        <v>0</v>
      </c>
      <c r="B3" s="136" t="s">
        <v>62</v>
      </c>
      <c r="C3" s="136" t="s">
        <v>63</v>
      </c>
      <c r="D3" s="136"/>
      <c r="E3" s="136"/>
      <c r="F3" s="136"/>
      <c r="G3" s="136"/>
      <c r="H3" s="136"/>
      <c r="I3" s="136"/>
      <c r="J3" s="136"/>
      <c r="K3" s="32"/>
      <c r="L3" s="32"/>
      <c r="M3" s="32"/>
    </row>
    <row r="4" spans="1:21" ht="18.75" customHeight="1">
      <c r="A4" s="136"/>
      <c r="B4" s="136"/>
      <c r="C4" s="137" t="s">
        <v>168</v>
      </c>
      <c r="D4" s="137"/>
      <c r="E4" s="137" t="s">
        <v>65</v>
      </c>
      <c r="F4" s="137"/>
      <c r="G4" s="137" t="s">
        <v>66</v>
      </c>
      <c r="H4" s="137"/>
      <c r="I4" s="137" t="s">
        <v>35</v>
      </c>
      <c r="J4" s="137"/>
      <c r="K4" s="32"/>
      <c r="L4" s="32"/>
      <c r="M4" s="32"/>
    </row>
    <row r="5" spans="1:21" ht="18.75" customHeight="1">
      <c r="A5" s="136"/>
      <c r="B5" s="136"/>
      <c r="C5" s="73" t="s">
        <v>36</v>
      </c>
      <c r="D5" s="73" t="s">
        <v>30</v>
      </c>
      <c r="E5" s="73" t="s">
        <v>36</v>
      </c>
      <c r="F5" s="73" t="s">
        <v>30</v>
      </c>
      <c r="G5" s="73" t="s">
        <v>36</v>
      </c>
      <c r="H5" s="73" t="s">
        <v>67</v>
      </c>
      <c r="I5" s="73" t="s">
        <v>36</v>
      </c>
      <c r="J5" s="73" t="s">
        <v>30</v>
      </c>
      <c r="K5" s="32"/>
      <c r="L5" s="32"/>
      <c r="M5" s="32"/>
      <c r="O5" s="56"/>
    </row>
    <row r="6" spans="1:21" ht="24.95" customHeight="1">
      <c r="A6" s="74" t="s">
        <v>4</v>
      </c>
      <c r="B6" s="75">
        <v>3841</v>
      </c>
      <c r="C6" s="75">
        <v>2288</v>
      </c>
      <c r="D6" s="110">
        <f>C6/$B6*100</f>
        <v>59.567820879979173</v>
      </c>
      <c r="E6" s="99">
        <v>443</v>
      </c>
      <c r="F6" s="110">
        <f>E6/$B6*100</f>
        <v>11.533454829471491</v>
      </c>
      <c r="G6" s="75">
        <v>566</v>
      </c>
      <c r="H6" s="110">
        <f>G6/$B6*100</f>
        <v>14.735745899505337</v>
      </c>
      <c r="I6" s="75">
        <v>544</v>
      </c>
      <c r="J6" s="110">
        <f>I6/$B6*100</f>
        <v>14.162978391043998</v>
      </c>
      <c r="K6" s="49"/>
      <c r="L6" s="49"/>
      <c r="M6" s="49"/>
      <c r="N6" s="49"/>
      <c r="O6" s="49"/>
      <c r="P6" s="49"/>
      <c r="Q6" s="49"/>
      <c r="R6" s="49"/>
      <c r="S6" s="49"/>
      <c r="T6" s="49"/>
      <c r="U6" s="55"/>
    </row>
    <row r="7" spans="1:21" ht="24.95" customHeight="1">
      <c r="A7" s="74" t="s">
        <v>5</v>
      </c>
      <c r="B7" s="75">
        <v>2552</v>
      </c>
      <c r="C7" s="75">
        <v>1190</v>
      </c>
      <c r="D7" s="110">
        <f t="shared" ref="D7:F13" si="0">C7/$B7*100</f>
        <v>46.630094043887148</v>
      </c>
      <c r="E7" s="75">
        <v>220</v>
      </c>
      <c r="F7" s="110">
        <f t="shared" si="0"/>
        <v>8.6206896551724146</v>
      </c>
      <c r="G7" s="75">
        <v>496</v>
      </c>
      <c r="H7" s="110">
        <f t="shared" ref="H7" si="1">G7/$B7*100</f>
        <v>19.435736677115987</v>
      </c>
      <c r="I7" s="75">
        <v>646</v>
      </c>
      <c r="J7" s="110">
        <f t="shared" ref="J7" si="2">I7/$B7*100</f>
        <v>25.313479623824453</v>
      </c>
      <c r="K7" s="49"/>
      <c r="L7" s="49"/>
      <c r="M7" s="49"/>
      <c r="N7" s="49"/>
      <c r="O7" s="49"/>
      <c r="P7" s="49"/>
      <c r="Q7" s="49"/>
      <c r="R7" s="49"/>
      <c r="S7" s="49"/>
      <c r="T7" s="49"/>
      <c r="U7" s="55"/>
    </row>
    <row r="8" spans="1:21" ht="24.95" customHeight="1">
      <c r="A8" s="74" t="s">
        <v>6</v>
      </c>
      <c r="B8" s="75">
        <v>1761</v>
      </c>
      <c r="C8" s="75">
        <v>1236</v>
      </c>
      <c r="D8" s="110">
        <f t="shared" si="0"/>
        <v>70.187393526405444</v>
      </c>
      <c r="E8" s="75">
        <v>175</v>
      </c>
      <c r="F8" s="110">
        <f t="shared" si="0"/>
        <v>9.937535491198183</v>
      </c>
      <c r="G8" s="75">
        <v>221</v>
      </c>
      <c r="H8" s="110">
        <f t="shared" ref="H8" si="3">G8/$B8*100</f>
        <v>12.549687677455989</v>
      </c>
      <c r="I8" s="75">
        <v>129</v>
      </c>
      <c r="J8" s="110">
        <f t="shared" ref="J8" si="4">I8/$B8*100</f>
        <v>7.3253833049403747</v>
      </c>
      <c r="K8" s="49"/>
      <c r="L8" s="49"/>
      <c r="M8" s="49"/>
      <c r="N8" s="49"/>
      <c r="O8" s="49"/>
      <c r="P8" s="49"/>
      <c r="Q8" s="49"/>
      <c r="R8" s="49"/>
      <c r="S8" s="49"/>
      <c r="T8" s="49"/>
      <c r="U8" s="55"/>
    </row>
    <row r="9" spans="1:21" ht="24.95" customHeight="1">
      <c r="A9" s="74" t="s">
        <v>7</v>
      </c>
      <c r="B9" s="75">
        <v>2660</v>
      </c>
      <c r="C9" s="75">
        <v>1661</v>
      </c>
      <c r="D9" s="110">
        <f t="shared" si="0"/>
        <v>62.443609022556387</v>
      </c>
      <c r="E9" s="75">
        <v>181</v>
      </c>
      <c r="F9" s="110">
        <f t="shared" si="0"/>
        <v>6.8045112781954877</v>
      </c>
      <c r="G9" s="75">
        <v>513</v>
      </c>
      <c r="H9" s="110">
        <f t="shared" ref="H9" si="5">G9/$B9*100</f>
        <v>19.285714285714288</v>
      </c>
      <c r="I9" s="75">
        <v>305</v>
      </c>
      <c r="J9" s="110">
        <f t="shared" ref="J9" si="6">I9/$B9*100</f>
        <v>11.466165413533833</v>
      </c>
      <c r="K9" s="49"/>
      <c r="L9" s="49"/>
      <c r="M9" s="49"/>
      <c r="N9" s="49"/>
      <c r="O9" s="49"/>
      <c r="P9" s="49"/>
      <c r="Q9" s="49"/>
      <c r="R9" s="49"/>
      <c r="S9" s="49"/>
      <c r="T9" s="49"/>
      <c r="U9" s="55"/>
    </row>
    <row r="10" spans="1:21" ht="24.95" customHeight="1">
      <c r="A10" s="74" t="s">
        <v>8</v>
      </c>
      <c r="B10" s="75">
        <v>2787</v>
      </c>
      <c r="C10" s="75">
        <v>1806</v>
      </c>
      <c r="D10" s="110">
        <f t="shared" si="0"/>
        <v>64.80086114101185</v>
      </c>
      <c r="E10" s="75">
        <v>200</v>
      </c>
      <c r="F10" s="110">
        <f t="shared" si="0"/>
        <v>7.1761750986724078</v>
      </c>
      <c r="G10" s="75">
        <v>426</v>
      </c>
      <c r="H10" s="110">
        <f t="shared" ref="H10" si="7">G10/$B10*100</f>
        <v>15.285252960172228</v>
      </c>
      <c r="I10" s="75">
        <v>355</v>
      </c>
      <c r="J10" s="110">
        <f t="shared" ref="J10" si="8">I10/$B10*100</f>
        <v>12.737710800143523</v>
      </c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55"/>
    </row>
    <row r="11" spans="1:21" ht="24.95" customHeight="1">
      <c r="A11" s="74" t="s">
        <v>9</v>
      </c>
      <c r="B11" s="75">
        <v>2900</v>
      </c>
      <c r="C11" s="75">
        <v>1551</v>
      </c>
      <c r="D11" s="110">
        <f t="shared" si="0"/>
        <v>53.482758620689651</v>
      </c>
      <c r="E11" s="75">
        <v>203</v>
      </c>
      <c r="F11" s="110">
        <f t="shared" si="0"/>
        <v>7.0000000000000009</v>
      </c>
      <c r="G11" s="75">
        <v>527</v>
      </c>
      <c r="H11" s="110">
        <f t="shared" ref="H11" si="9">G11/$B11*100</f>
        <v>18.172413793103448</v>
      </c>
      <c r="I11" s="75">
        <v>619</v>
      </c>
      <c r="J11" s="110">
        <f t="shared" ref="J11" si="10">I11/$B11*100</f>
        <v>21.344827586206897</v>
      </c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55"/>
    </row>
    <row r="12" spans="1:21" ht="24.95" customHeight="1">
      <c r="A12" s="74" t="s">
        <v>1</v>
      </c>
      <c r="B12" s="75">
        <v>4250</v>
      </c>
      <c r="C12" s="75">
        <v>2778</v>
      </c>
      <c r="D12" s="110">
        <f t="shared" si="0"/>
        <v>65.364705882352936</v>
      </c>
      <c r="E12" s="75">
        <v>249</v>
      </c>
      <c r="F12" s="110">
        <f t="shared" si="0"/>
        <v>5.8588235294117652</v>
      </c>
      <c r="G12" s="75">
        <v>600</v>
      </c>
      <c r="H12" s="110">
        <f t="shared" ref="H12" si="11">G12/$B12*100</f>
        <v>14.117647058823529</v>
      </c>
      <c r="I12" s="75">
        <v>623</v>
      </c>
      <c r="J12" s="110">
        <f t="shared" ref="J12" si="12">I12/$B12*100</f>
        <v>14.658823529411766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55"/>
    </row>
    <row r="13" spans="1:21" ht="24.95" customHeight="1">
      <c r="A13" s="74" t="s">
        <v>2</v>
      </c>
      <c r="B13" s="75">
        <v>3865</v>
      </c>
      <c r="C13" s="75">
        <v>1908</v>
      </c>
      <c r="D13" s="110">
        <f t="shared" si="0"/>
        <v>49.366106080206983</v>
      </c>
      <c r="E13" s="75">
        <v>245</v>
      </c>
      <c r="F13" s="110">
        <f t="shared" si="0"/>
        <v>6.3389391979301424</v>
      </c>
      <c r="G13" s="75">
        <v>729</v>
      </c>
      <c r="H13" s="110">
        <f t="shared" ref="H13" si="13">G13/$B13*100</f>
        <v>18.861578266494178</v>
      </c>
      <c r="I13" s="75">
        <v>983</v>
      </c>
      <c r="J13" s="110">
        <f t="shared" ref="J13" si="14">I13/$B13*100</f>
        <v>25.433376455368695</v>
      </c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55"/>
    </row>
    <row r="14" spans="1:21" ht="24.95" customHeight="1">
      <c r="A14" s="76" t="s">
        <v>3</v>
      </c>
      <c r="B14" s="95">
        <f>SUM(B6:B13)</f>
        <v>24616</v>
      </c>
      <c r="C14" s="95">
        <f>SUM(C6:C13)</f>
        <v>14418</v>
      </c>
      <c r="D14" s="94">
        <f>C14/B14%</f>
        <v>58.571660708482291</v>
      </c>
      <c r="E14" s="95">
        <f>SUM(E6:E13)</f>
        <v>1916</v>
      </c>
      <c r="F14" s="94">
        <f>E14/B14%</f>
        <v>7.7835554111147225</v>
      </c>
      <c r="G14" s="95">
        <f>SUM(G6:G13)</f>
        <v>4078</v>
      </c>
      <c r="H14" s="77">
        <f>G14/B14%</f>
        <v>16.566460838479038</v>
      </c>
      <c r="I14" s="95">
        <f>SUM(I6:I13)</f>
        <v>4204</v>
      </c>
      <c r="J14" s="77">
        <f>I14/B14%</f>
        <v>17.078323041923952</v>
      </c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55"/>
    </row>
    <row r="15" spans="1:21" ht="20.100000000000001" customHeight="1">
      <c r="A15" s="33"/>
      <c r="B15" s="34"/>
      <c r="C15" s="35"/>
      <c r="D15" s="36"/>
      <c r="E15" s="34"/>
      <c r="F15" s="36"/>
      <c r="G15" s="34"/>
      <c r="H15" s="36"/>
      <c r="I15" s="34"/>
      <c r="J15" s="36"/>
      <c r="K15" s="49"/>
    </row>
    <row r="16" spans="1:21" s="37" customFormat="1" ht="35.25" customHeight="1">
      <c r="A16" s="122" t="s">
        <v>167</v>
      </c>
      <c r="B16" s="122"/>
      <c r="C16" s="122"/>
      <c r="D16" s="122"/>
      <c r="E16" s="122"/>
      <c r="F16" s="122"/>
      <c r="G16" s="122"/>
      <c r="H16" s="122"/>
      <c r="I16" s="122"/>
      <c r="J16" s="122"/>
      <c r="K16" s="49"/>
    </row>
    <row r="17" spans="1:11" s="37" customFormat="1" ht="12.95" customHeight="1">
      <c r="A17" s="38"/>
      <c r="B17" s="138"/>
      <c r="C17" s="138"/>
      <c r="D17" s="138"/>
      <c r="E17" s="138"/>
      <c r="F17" s="138"/>
      <c r="G17" s="138"/>
      <c r="H17" s="138"/>
      <c r="I17" s="138"/>
      <c r="J17" s="138"/>
      <c r="K17" s="49"/>
    </row>
    <row r="18" spans="1:11" ht="16.5" customHeight="1">
      <c r="A18" s="39"/>
      <c r="B18" s="135"/>
      <c r="C18" s="135"/>
      <c r="D18" s="135"/>
      <c r="E18" s="135"/>
      <c r="F18" s="135"/>
      <c r="G18" s="135"/>
      <c r="H18" s="135"/>
      <c r="I18" s="135"/>
      <c r="J18" s="135"/>
    </row>
    <row r="20" spans="1:11">
      <c r="B20" s="40"/>
    </row>
  </sheetData>
  <mergeCells count="12">
    <mergeCell ref="B18:J18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B17:J17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27"/>
  <sheetViews>
    <sheetView showGridLines="0" zoomScale="76" zoomScaleNormal="76" zoomScaleSheetLayoutView="100" workbookViewId="0">
      <selection sqref="A1:J1"/>
    </sheetView>
  </sheetViews>
  <sheetFormatPr defaultColWidth="9.140625" defaultRowHeight="12.75"/>
  <cols>
    <col min="1" max="1" width="10.7109375" style="42" customWidth="1"/>
    <col min="2" max="2" width="13" style="42" customWidth="1"/>
    <col min="3" max="10" width="10.7109375" style="42" customWidth="1"/>
    <col min="11" max="13" width="9.28515625" style="42" customWidth="1"/>
    <col min="14" max="16384" width="9.140625" style="42"/>
  </cols>
  <sheetData>
    <row r="1" spans="1:22" ht="30" customHeight="1">
      <c r="A1" s="126" t="s">
        <v>172</v>
      </c>
      <c r="B1" s="126"/>
      <c r="C1" s="126"/>
      <c r="D1" s="126"/>
      <c r="E1" s="126"/>
      <c r="F1" s="126"/>
      <c r="G1" s="126"/>
      <c r="H1" s="126"/>
      <c r="I1" s="126"/>
      <c r="J1" s="126"/>
      <c r="K1" s="41"/>
      <c r="L1" s="41"/>
      <c r="M1" s="41"/>
    </row>
    <row r="2" spans="1:22" ht="20.100000000000001" customHeight="1">
      <c r="A2" s="136" t="s">
        <v>68</v>
      </c>
      <c r="B2" s="136"/>
      <c r="C2" s="136"/>
      <c r="D2" s="136"/>
      <c r="E2" s="136"/>
      <c r="F2" s="136"/>
      <c r="G2" s="136"/>
      <c r="H2" s="136"/>
      <c r="I2" s="136"/>
      <c r="J2" s="136"/>
      <c r="K2" s="43"/>
      <c r="L2" s="43"/>
      <c r="M2" s="43"/>
    </row>
    <row r="3" spans="1:22" ht="18.75" customHeight="1">
      <c r="A3" s="136" t="s">
        <v>0</v>
      </c>
      <c r="B3" s="136" t="s">
        <v>62</v>
      </c>
      <c r="C3" s="136" t="s">
        <v>63</v>
      </c>
      <c r="D3" s="136"/>
      <c r="E3" s="136"/>
      <c r="F3" s="136"/>
      <c r="G3" s="136"/>
      <c r="H3" s="136"/>
      <c r="I3" s="136"/>
      <c r="J3" s="136"/>
      <c r="K3" s="44"/>
      <c r="L3" s="44"/>
      <c r="M3" s="44"/>
    </row>
    <row r="4" spans="1:22" ht="18.75" customHeight="1">
      <c r="A4" s="136"/>
      <c r="B4" s="136"/>
      <c r="C4" s="137" t="s">
        <v>64</v>
      </c>
      <c r="D4" s="137"/>
      <c r="E4" s="137" t="s">
        <v>65</v>
      </c>
      <c r="F4" s="137"/>
      <c r="G4" s="137" t="s">
        <v>66</v>
      </c>
      <c r="H4" s="137"/>
      <c r="I4" s="137" t="s">
        <v>35</v>
      </c>
      <c r="J4" s="137"/>
      <c r="K4" s="44"/>
      <c r="L4" s="44"/>
      <c r="M4" s="44"/>
    </row>
    <row r="5" spans="1:22" ht="18.75" customHeight="1">
      <c r="A5" s="136"/>
      <c r="B5" s="136"/>
      <c r="C5" s="73" t="s">
        <v>36</v>
      </c>
      <c r="D5" s="73" t="s">
        <v>30</v>
      </c>
      <c r="E5" s="73" t="s">
        <v>36</v>
      </c>
      <c r="F5" s="73" t="s">
        <v>30</v>
      </c>
      <c r="G5" s="73" t="s">
        <v>36</v>
      </c>
      <c r="H5" s="73" t="s">
        <v>30</v>
      </c>
      <c r="I5" s="73" t="s">
        <v>36</v>
      </c>
      <c r="J5" s="73" t="s">
        <v>30</v>
      </c>
      <c r="K5" s="44"/>
      <c r="L5" s="44"/>
      <c r="M5" s="44"/>
    </row>
    <row r="6" spans="1:22" ht="24.95" customHeight="1">
      <c r="A6" s="74" t="s">
        <v>4</v>
      </c>
      <c r="B6" s="75">
        <v>929</v>
      </c>
      <c r="C6" s="75">
        <v>534</v>
      </c>
      <c r="D6" s="110">
        <f>C6/$B6*100</f>
        <v>57.481162540365979</v>
      </c>
      <c r="E6" s="75">
        <v>72</v>
      </c>
      <c r="F6" s="110">
        <f>E6/$B6*100</f>
        <v>7.7502691065662006</v>
      </c>
      <c r="G6" s="75">
        <v>163</v>
      </c>
      <c r="H6" s="110">
        <f>G6/$B6*100</f>
        <v>17.545748116254035</v>
      </c>
      <c r="I6" s="75">
        <v>160</v>
      </c>
      <c r="J6" s="110">
        <f>I6/$B6*100</f>
        <v>17.222820236813778</v>
      </c>
      <c r="K6" s="49"/>
      <c r="L6" s="49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2" ht="24.95" customHeight="1">
      <c r="A7" s="74" t="s">
        <v>5</v>
      </c>
      <c r="B7" s="75">
        <v>276</v>
      </c>
      <c r="C7" s="75">
        <v>131</v>
      </c>
      <c r="D7" s="110">
        <f t="shared" ref="D7:D13" si="0">C7/$B7*100</f>
        <v>47.463768115942031</v>
      </c>
      <c r="E7" s="75">
        <v>36</v>
      </c>
      <c r="F7" s="110">
        <f t="shared" ref="F7:F13" si="1">E7/$B7*100</f>
        <v>13.043478260869565</v>
      </c>
      <c r="G7" s="75">
        <v>41</v>
      </c>
      <c r="H7" s="110">
        <f t="shared" ref="H7:H13" si="2">G7/$B7*100</f>
        <v>14.855072463768115</v>
      </c>
      <c r="I7" s="75">
        <v>68</v>
      </c>
      <c r="J7" s="110">
        <f t="shared" ref="J7:J13" si="3">I7/$B7*100</f>
        <v>24.637681159420293</v>
      </c>
      <c r="K7" s="49"/>
      <c r="L7" s="49"/>
      <c r="M7" s="48"/>
      <c r="N7" s="48"/>
      <c r="O7" s="48"/>
      <c r="P7" s="48"/>
      <c r="Q7" s="48"/>
      <c r="R7" s="48"/>
      <c r="S7" s="48"/>
      <c r="T7" s="48"/>
      <c r="U7" s="48"/>
      <c r="V7" s="48"/>
    </row>
    <row r="8" spans="1:22" ht="24.95" customHeight="1">
      <c r="A8" s="74" t="s">
        <v>6</v>
      </c>
      <c r="B8" s="75">
        <v>190</v>
      </c>
      <c r="C8" s="75">
        <v>117</v>
      </c>
      <c r="D8" s="110">
        <f t="shared" si="0"/>
        <v>61.578947368421055</v>
      </c>
      <c r="E8" s="75">
        <v>7</v>
      </c>
      <c r="F8" s="110">
        <f t="shared" si="1"/>
        <v>3.6842105263157889</v>
      </c>
      <c r="G8" s="75">
        <v>26</v>
      </c>
      <c r="H8" s="110">
        <f t="shared" si="2"/>
        <v>13.684210526315791</v>
      </c>
      <c r="I8" s="75">
        <v>40</v>
      </c>
      <c r="J8" s="110">
        <f t="shared" si="3"/>
        <v>21.052631578947366</v>
      </c>
      <c r="K8" s="49"/>
      <c r="L8" s="49"/>
      <c r="M8" s="48"/>
      <c r="N8" s="48"/>
      <c r="O8" s="48"/>
      <c r="P8" s="48"/>
      <c r="Q8" s="48"/>
      <c r="R8" s="48"/>
      <c r="S8" s="48"/>
      <c r="T8" s="48"/>
      <c r="U8" s="48"/>
      <c r="V8" s="48"/>
    </row>
    <row r="9" spans="1:22" ht="24.95" customHeight="1">
      <c r="A9" s="74" t="s">
        <v>7</v>
      </c>
      <c r="B9" s="75">
        <v>172</v>
      </c>
      <c r="C9" s="75">
        <v>89</v>
      </c>
      <c r="D9" s="110">
        <f t="shared" si="0"/>
        <v>51.744186046511629</v>
      </c>
      <c r="E9" s="75">
        <v>9</v>
      </c>
      <c r="F9" s="110">
        <f t="shared" si="1"/>
        <v>5.2325581395348841</v>
      </c>
      <c r="G9" s="75">
        <v>54</v>
      </c>
      <c r="H9" s="110">
        <f t="shared" si="2"/>
        <v>31.395348837209301</v>
      </c>
      <c r="I9" s="75">
        <v>20</v>
      </c>
      <c r="J9" s="110">
        <f t="shared" si="3"/>
        <v>11.627906976744185</v>
      </c>
      <c r="K9" s="49"/>
      <c r="L9" s="49"/>
      <c r="M9" s="48"/>
      <c r="N9" s="48"/>
      <c r="O9" s="48"/>
      <c r="P9" s="48"/>
      <c r="Q9" s="48"/>
      <c r="R9" s="48"/>
      <c r="S9" s="48"/>
      <c r="T9" s="48"/>
      <c r="U9" s="48"/>
      <c r="V9" s="48"/>
    </row>
    <row r="10" spans="1:22" ht="24.95" customHeight="1">
      <c r="A10" s="74" t="s">
        <v>8</v>
      </c>
      <c r="B10" s="75">
        <v>440</v>
      </c>
      <c r="C10" s="75">
        <v>228</v>
      </c>
      <c r="D10" s="110">
        <f t="shared" si="0"/>
        <v>51.81818181818182</v>
      </c>
      <c r="E10" s="75">
        <v>16</v>
      </c>
      <c r="F10" s="110">
        <f t="shared" si="1"/>
        <v>3.6363636363636362</v>
      </c>
      <c r="G10" s="75">
        <v>22</v>
      </c>
      <c r="H10" s="110">
        <f t="shared" si="2"/>
        <v>5</v>
      </c>
      <c r="I10" s="75">
        <v>174</v>
      </c>
      <c r="J10" s="110">
        <f t="shared" si="3"/>
        <v>39.545454545454547</v>
      </c>
      <c r="K10" s="49"/>
      <c r="L10" s="49"/>
      <c r="M10" s="48"/>
      <c r="N10" s="48"/>
      <c r="O10" s="48"/>
      <c r="P10" s="48"/>
      <c r="Q10" s="48"/>
      <c r="R10" s="48"/>
      <c r="S10" s="48"/>
      <c r="T10" s="48"/>
      <c r="U10" s="48"/>
      <c r="V10" s="48"/>
    </row>
    <row r="11" spans="1:22" ht="24.95" customHeight="1">
      <c r="A11" s="74" t="s">
        <v>9</v>
      </c>
      <c r="B11" s="75">
        <v>289</v>
      </c>
      <c r="C11" s="75">
        <v>152</v>
      </c>
      <c r="D11" s="110">
        <f t="shared" si="0"/>
        <v>52.595155709342556</v>
      </c>
      <c r="E11" s="75">
        <v>29</v>
      </c>
      <c r="F11" s="110">
        <f t="shared" si="1"/>
        <v>10.034602076124568</v>
      </c>
      <c r="G11" s="75">
        <v>35</v>
      </c>
      <c r="H11" s="110">
        <f t="shared" si="2"/>
        <v>12.110726643598616</v>
      </c>
      <c r="I11" s="75">
        <v>73</v>
      </c>
      <c r="J11" s="110">
        <f t="shared" si="3"/>
        <v>25.259515570934255</v>
      </c>
      <c r="K11" s="49"/>
      <c r="L11" s="49"/>
      <c r="M11" s="48"/>
      <c r="N11" s="48"/>
      <c r="O11" s="48"/>
      <c r="P11" s="48"/>
      <c r="Q11" s="48"/>
      <c r="R11" s="48"/>
      <c r="S11" s="48"/>
      <c r="T11" s="48"/>
      <c r="U11" s="48"/>
      <c r="V11" s="48"/>
    </row>
    <row r="12" spans="1:22" ht="24.95" customHeight="1">
      <c r="A12" s="74" t="s">
        <v>1</v>
      </c>
      <c r="B12" s="75">
        <v>530</v>
      </c>
      <c r="C12" s="75">
        <v>311</v>
      </c>
      <c r="D12" s="110">
        <f t="shared" si="0"/>
        <v>58.679245283018865</v>
      </c>
      <c r="E12" s="75">
        <v>27</v>
      </c>
      <c r="F12" s="110">
        <f t="shared" si="1"/>
        <v>5.0943396226415096</v>
      </c>
      <c r="G12" s="75">
        <v>89</v>
      </c>
      <c r="H12" s="110">
        <f t="shared" si="2"/>
        <v>16.79245283018868</v>
      </c>
      <c r="I12" s="75">
        <v>103</v>
      </c>
      <c r="J12" s="110">
        <f t="shared" si="3"/>
        <v>19.433962264150946</v>
      </c>
      <c r="K12" s="49"/>
      <c r="L12" s="49"/>
      <c r="M12" s="48"/>
      <c r="N12" s="48"/>
      <c r="O12" s="48"/>
      <c r="P12" s="48"/>
      <c r="Q12" s="48"/>
      <c r="R12" s="48"/>
      <c r="S12" s="48"/>
      <c r="T12" s="48"/>
      <c r="U12" s="48"/>
      <c r="V12" s="48"/>
    </row>
    <row r="13" spans="1:22" ht="24.95" customHeight="1">
      <c r="A13" s="74" t="s">
        <v>2</v>
      </c>
      <c r="B13" s="75">
        <v>450</v>
      </c>
      <c r="C13" s="75">
        <v>243</v>
      </c>
      <c r="D13" s="110">
        <f t="shared" si="0"/>
        <v>54</v>
      </c>
      <c r="E13" s="75">
        <v>25</v>
      </c>
      <c r="F13" s="110">
        <f t="shared" si="1"/>
        <v>5.5555555555555554</v>
      </c>
      <c r="G13" s="75">
        <v>82</v>
      </c>
      <c r="H13" s="110">
        <f t="shared" si="2"/>
        <v>18.222222222222221</v>
      </c>
      <c r="I13" s="75">
        <v>100</v>
      </c>
      <c r="J13" s="110">
        <f t="shared" si="3"/>
        <v>22.222222222222221</v>
      </c>
      <c r="K13" s="49"/>
      <c r="L13" s="49"/>
      <c r="M13" s="48"/>
      <c r="N13" s="48"/>
      <c r="O13" s="48"/>
      <c r="P13" s="48"/>
      <c r="Q13" s="48"/>
      <c r="R13" s="48"/>
      <c r="S13" s="48"/>
      <c r="T13" s="48"/>
      <c r="U13" s="48"/>
      <c r="V13" s="48"/>
    </row>
    <row r="14" spans="1:22" ht="24.95" customHeight="1">
      <c r="A14" s="76" t="s">
        <v>3</v>
      </c>
      <c r="B14" s="95">
        <f>SUM(B6:B13)</f>
        <v>3276</v>
      </c>
      <c r="C14" s="95">
        <f>SUM(C6:C13)</f>
        <v>1805</v>
      </c>
      <c r="D14" s="77">
        <f>C14/B14%</f>
        <v>55.097680097680104</v>
      </c>
      <c r="E14" s="95">
        <f>SUM(E6:E13)</f>
        <v>221</v>
      </c>
      <c r="F14" s="77">
        <f>E14/B14%</f>
        <v>6.746031746031746</v>
      </c>
      <c r="G14" s="95">
        <f>SUM(G6:G13)</f>
        <v>512</v>
      </c>
      <c r="H14" s="77">
        <f>G14/B14%</f>
        <v>15.62881562881563</v>
      </c>
      <c r="I14" s="95">
        <f>SUM(I6:I13)</f>
        <v>738</v>
      </c>
      <c r="J14" s="77">
        <f>I14/B14%</f>
        <v>22.527472527472529</v>
      </c>
      <c r="K14" s="49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</row>
    <row r="15" spans="1:22" ht="20.100000000000001" customHeight="1">
      <c r="A15" s="33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</row>
    <row r="16" spans="1:22" ht="35.1" customHeight="1">
      <c r="A16" s="122" t="s">
        <v>169</v>
      </c>
      <c r="B16" s="122"/>
      <c r="C16" s="122"/>
      <c r="D16" s="122"/>
      <c r="E16" s="122"/>
      <c r="F16" s="122"/>
      <c r="G16" s="122"/>
      <c r="H16" s="122"/>
      <c r="I16" s="122"/>
      <c r="J16" s="122"/>
      <c r="K16" s="49"/>
    </row>
    <row r="17" spans="1:11" ht="12.95" customHeight="1">
      <c r="A17" s="45"/>
      <c r="B17" s="139"/>
      <c r="C17" s="139"/>
      <c r="D17" s="139"/>
      <c r="E17" s="139"/>
      <c r="F17" s="139"/>
      <c r="G17" s="139"/>
      <c r="H17" s="139"/>
      <c r="I17" s="139"/>
      <c r="J17" s="139"/>
      <c r="K17" s="49"/>
    </row>
    <row r="18" spans="1:11" ht="16.5" customHeight="1">
      <c r="B18" s="34"/>
      <c r="C18" s="34"/>
      <c r="D18" s="36"/>
      <c r="E18" s="34"/>
      <c r="F18" s="36"/>
      <c r="G18" s="34"/>
      <c r="H18" s="36"/>
      <c r="I18" s="34"/>
      <c r="J18" s="36"/>
      <c r="K18" s="49"/>
    </row>
    <row r="19" spans="1:11" ht="16.5" customHeight="1">
      <c r="B19" s="46"/>
      <c r="F19" s="44"/>
      <c r="G19" s="44"/>
      <c r="H19" s="44"/>
      <c r="I19" s="44"/>
      <c r="J19" s="44"/>
    </row>
    <row r="20" spans="1:11">
      <c r="F20" s="44"/>
      <c r="G20" s="44"/>
      <c r="H20" s="44"/>
      <c r="I20" s="44"/>
      <c r="J20" s="44"/>
    </row>
    <row r="21" spans="1:11">
      <c r="F21" s="44"/>
      <c r="G21" s="44"/>
      <c r="H21" s="44"/>
      <c r="I21" s="44"/>
      <c r="J21" s="44"/>
    </row>
    <row r="22" spans="1:11">
      <c r="F22" s="44"/>
      <c r="G22" s="44"/>
      <c r="H22" s="44"/>
      <c r="I22" s="44"/>
      <c r="J22" s="44"/>
    </row>
    <row r="23" spans="1:11">
      <c r="F23" s="44"/>
      <c r="G23" s="44"/>
      <c r="H23" s="44"/>
      <c r="I23" s="44"/>
      <c r="J23" s="44"/>
    </row>
    <row r="24" spans="1:11">
      <c r="F24" s="44"/>
      <c r="G24" s="44"/>
      <c r="H24" s="44"/>
      <c r="I24" s="44"/>
      <c r="J24" s="44"/>
    </row>
    <row r="25" spans="1:11">
      <c r="F25" s="44"/>
      <c r="G25" s="44"/>
      <c r="H25" s="44"/>
      <c r="I25" s="44"/>
      <c r="J25" s="44"/>
    </row>
    <row r="26" spans="1:11">
      <c r="F26" s="44"/>
      <c r="G26" s="44"/>
      <c r="H26" s="44"/>
      <c r="I26" s="44"/>
      <c r="J26" s="44"/>
    </row>
    <row r="27" spans="1:11">
      <c r="F27" s="44"/>
      <c r="G27" s="44"/>
      <c r="H27" s="44"/>
      <c r="I27" s="44"/>
      <c r="J27" s="44"/>
    </row>
  </sheetData>
  <mergeCells count="11">
    <mergeCell ref="B17:J17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A16:J16"/>
  </mergeCells>
  <phoneticPr fontId="0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  <ignoredErrors>
    <ignoredError sqref="D14" formula="1"/>
  </ignoredError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50"/>
    <pageSetUpPr fitToPage="1"/>
  </sheetPr>
  <dimension ref="A1:M28"/>
  <sheetViews>
    <sheetView showGridLines="0" zoomScale="70" zoomScaleNormal="70" zoomScaleSheetLayoutView="100" workbookViewId="0">
      <selection sqref="A1:J1"/>
    </sheetView>
  </sheetViews>
  <sheetFormatPr defaultRowHeight="12.75"/>
  <cols>
    <col min="1" max="1" width="30.7109375" customWidth="1"/>
    <col min="2" max="2" width="13" customWidth="1"/>
    <col min="3" max="10" width="10.7109375" customWidth="1"/>
  </cols>
  <sheetData>
    <row r="1" spans="1:13" ht="30" customHeight="1">
      <c r="A1" s="126" t="s">
        <v>173</v>
      </c>
      <c r="B1" s="126"/>
      <c r="C1" s="126"/>
      <c r="D1" s="126"/>
      <c r="E1" s="126"/>
      <c r="F1" s="126"/>
      <c r="G1" s="126"/>
      <c r="H1" s="126"/>
      <c r="I1" s="126"/>
      <c r="J1" s="126"/>
      <c r="K1" s="2"/>
    </row>
    <row r="2" spans="1:13" ht="24.75" customHeight="1">
      <c r="A2" s="125" t="s">
        <v>156</v>
      </c>
      <c r="B2" s="125" t="s">
        <v>157</v>
      </c>
      <c r="C2" s="125" t="s">
        <v>21</v>
      </c>
      <c r="D2" s="125"/>
      <c r="E2" s="125"/>
      <c r="F2" s="125"/>
      <c r="G2" s="125"/>
      <c r="H2" s="125"/>
      <c r="I2" s="125"/>
      <c r="J2" s="140" t="s">
        <v>22</v>
      </c>
      <c r="K2" s="3"/>
    </row>
    <row r="3" spans="1:13" ht="27.75" customHeight="1">
      <c r="A3" s="125"/>
      <c r="B3" s="125"/>
      <c r="C3" s="63" t="s">
        <v>23</v>
      </c>
      <c r="D3" s="63" t="s">
        <v>24</v>
      </c>
      <c r="E3" s="63" t="s">
        <v>25</v>
      </c>
      <c r="F3" s="63" t="s">
        <v>26</v>
      </c>
      <c r="G3" s="63" t="s">
        <v>142</v>
      </c>
      <c r="H3" s="63" t="s">
        <v>145</v>
      </c>
      <c r="I3" s="63" t="s">
        <v>146</v>
      </c>
      <c r="J3" s="140"/>
      <c r="K3" s="3"/>
    </row>
    <row r="4" spans="1:13" ht="30" customHeight="1">
      <c r="A4" s="57" t="s">
        <v>71</v>
      </c>
      <c r="B4" s="64">
        <v>6873</v>
      </c>
      <c r="C4" s="64">
        <v>32</v>
      </c>
      <c r="D4" s="64">
        <v>100</v>
      </c>
      <c r="E4" s="64">
        <v>604</v>
      </c>
      <c r="F4" s="64">
        <v>1725</v>
      </c>
      <c r="G4" s="64">
        <v>2123</v>
      </c>
      <c r="H4" s="64">
        <v>1352</v>
      </c>
      <c r="I4" s="64">
        <v>937</v>
      </c>
      <c r="J4" s="86">
        <v>25.9398912961367</v>
      </c>
      <c r="K4" s="82"/>
    </row>
    <row r="5" spans="1:13" ht="30" customHeight="1">
      <c r="A5" s="57" t="s">
        <v>72</v>
      </c>
      <c r="B5" s="64">
        <v>627</v>
      </c>
      <c r="C5" s="64">
        <v>0</v>
      </c>
      <c r="D5" s="64">
        <v>6</v>
      </c>
      <c r="E5" s="64">
        <v>26</v>
      </c>
      <c r="F5" s="64">
        <v>90</v>
      </c>
      <c r="G5" s="64">
        <v>139</v>
      </c>
      <c r="H5" s="64">
        <v>161</v>
      </c>
      <c r="I5" s="64">
        <v>205</v>
      </c>
      <c r="J5" s="86">
        <v>43.593186812467103</v>
      </c>
      <c r="K5" s="82"/>
    </row>
    <row r="6" spans="1:13" ht="30" customHeight="1">
      <c r="A6" s="57" t="s">
        <v>73</v>
      </c>
      <c r="B6" s="64">
        <v>2348</v>
      </c>
      <c r="C6" s="64">
        <v>11</v>
      </c>
      <c r="D6" s="64">
        <v>506</v>
      </c>
      <c r="E6" s="64">
        <v>808</v>
      </c>
      <c r="F6" s="64">
        <v>632</v>
      </c>
      <c r="G6" s="64">
        <v>276</v>
      </c>
      <c r="H6" s="64">
        <v>89</v>
      </c>
      <c r="I6" s="64">
        <v>26</v>
      </c>
      <c r="J6" s="86">
        <v>8.1799285686800598</v>
      </c>
      <c r="K6" s="82"/>
      <c r="M6" s="20"/>
    </row>
    <row r="7" spans="1:13" ht="30" customHeight="1">
      <c r="A7" s="57" t="s">
        <v>79</v>
      </c>
      <c r="B7" s="64">
        <v>40811</v>
      </c>
      <c r="C7" s="64">
        <v>89</v>
      </c>
      <c r="D7" s="64">
        <v>1012</v>
      </c>
      <c r="E7" s="64">
        <v>6085</v>
      </c>
      <c r="F7" s="64">
        <v>12985</v>
      </c>
      <c r="G7" s="64">
        <v>9574</v>
      </c>
      <c r="H7" s="64">
        <v>6777</v>
      </c>
      <c r="I7" s="64">
        <v>4289</v>
      </c>
      <c r="J7" s="86">
        <v>21.381478611500999</v>
      </c>
      <c r="K7" s="82"/>
      <c r="M7" s="20"/>
    </row>
    <row r="8" spans="1:13" ht="30" customHeight="1">
      <c r="A8" s="57" t="s">
        <v>76</v>
      </c>
      <c r="B8" s="64">
        <v>3207</v>
      </c>
      <c r="C8" s="64">
        <v>14</v>
      </c>
      <c r="D8" s="64">
        <v>195</v>
      </c>
      <c r="E8" s="64">
        <v>412</v>
      </c>
      <c r="F8" s="64">
        <v>527</v>
      </c>
      <c r="G8" s="64">
        <v>577</v>
      </c>
      <c r="H8" s="64">
        <v>601</v>
      </c>
      <c r="I8" s="64">
        <v>881</v>
      </c>
      <c r="J8" s="86">
        <v>35.6797632864413</v>
      </c>
      <c r="K8" s="82"/>
      <c r="M8" s="20"/>
    </row>
    <row r="9" spans="1:13" ht="30" customHeight="1">
      <c r="A9" s="61" t="s">
        <v>77</v>
      </c>
      <c r="B9" s="64">
        <v>1565</v>
      </c>
      <c r="C9" s="64">
        <v>0</v>
      </c>
      <c r="D9" s="64">
        <v>14</v>
      </c>
      <c r="E9" s="64">
        <v>83</v>
      </c>
      <c r="F9" s="64">
        <v>262</v>
      </c>
      <c r="G9" s="64">
        <v>305</v>
      </c>
      <c r="H9" s="64">
        <v>338</v>
      </c>
      <c r="I9" s="64">
        <v>563</v>
      </c>
      <c r="J9" s="86">
        <v>42.779526766586898</v>
      </c>
      <c r="K9" s="82"/>
      <c r="M9" s="20"/>
    </row>
    <row r="10" spans="1:13" ht="30" customHeight="1">
      <c r="A10" s="61" t="s">
        <v>74</v>
      </c>
      <c r="B10" s="64">
        <v>1010</v>
      </c>
      <c r="C10" s="64">
        <v>0</v>
      </c>
      <c r="D10" s="64">
        <v>12</v>
      </c>
      <c r="E10" s="64">
        <v>105</v>
      </c>
      <c r="F10" s="64">
        <v>259</v>
      </c>
      <c r="G10" s="64">
        <v>263</v>
      </c>
      <c r="H10" s="64">
        <v>186</v>
      </c>
      <c r="I10" s="64">
        <v>185</v>
      </c>
      <c r="J10" s="86">
        <v>29.265561371118899</v>
      </c>
      <c r="K10" s="82"/>
      <c r="M10" s="20"/>
    </row>
    <row r="11" spans="1:13" ht="30" customHeight="1">
      <c r="A11" s="57" t="s">
        <v>75</v>
      </c>
      <c r="B11" s="64">
        <v>179</v>
      </c>
      <c r="C11" s="64">
        <v>0</v>
      </c>
      <c r="D11" s="64">
        <v>1</v>
      </c>
      <c r="E11" s="64">
        <v>4</v>
      </c>
      <c r="F11" s="64">
        <v>35</v>
      </c>
      <c r="G11" s="64">
        <v>85</v>
      </c>
      <c r="H11" s="64">
        <v>42</v>
      </c>
      <c r="I11" s="64">
        <v>12</v>
      </c>
      <c r="J11" s="86">
        <v>22.868548747892099</v>
      </c>
      <c r="K11" s="82"/>
      <c r="M11" s="20"/>
    </row>
    <row r="12" spans="1:13" ht="30" customHeight="1">
      <c r="A12" s="85" t="s">
        <v>10</v>
      </c>
      <c r="B12" s="60">
        <f>SUM(B4:B7)+B11</f>
        <v>50838</v>
      </c>
      <c r="C12" s="60">
        <f>SUM(C4:C7)+C11</f>
        <v>132</v>
      </c>
      <c r="D12" s="60">
        <f t="shared" ref="D12:I12" si="0">SUM(D4:D7)+D11</f>
        <v>1625</v>
      </c>
      <c r="E12" s="60">
        <f t="shared" si="0"/>
        <v>7527</v>
      </c>
      <c r="F12" s="60">
        <f t="shared" si="0"/>
        <v>15467</v>
      </c>
      <c r="G12" s="60">
        <f t="shared" si="0"/>
        <v>12197</v>
      </c>
      <c r="H12" s="60">
        <f t="shared" si="0"/>
        <v>8421</v>
      </c>
      <c r="I12" s="60">
        <f t="shared" si="0"/>
        <v>5469</v>
      </c>
      <c r="J12" s="78">
        <v>21.662535898343801</v>
      </c>
      <c r="K12" s="82"/>
      <c r="M12" s="20"/>
    </row>
    <row r="13" spans="1:13" ht="16.5" customHeight="1">
      <c r="A13" s="17"/>
      <c r="B13" s="47"/>
      <c r="C13" s="81"/>
      <c r="D13" s="81"/>
      <c r="E13" s="81"/>
      <c r="F13" s="81"/>
      <c r="G13" s="81"/>
      <c r="H13" s="81"/>
      <c r="I13" s="81"/>
      <c r="K13" s="5"/>
      <c r="M13" s="20"/>
    </row>
    <row r="14" spans="1:13" ht="16.5" customHeight="1">
      <c r="A14" s="3"/>
      <c r="B14" s="18"/>
      <c r="E14" s="26"/>
      <c r="F14" s="26"/>
      <c r="G14" s="26"/>
      <c r="H14" s="26"/>
      <c r="I14" s="26"/>
      <c r="J14" s="26"/>
      <c r="K14" s="4"/>
    </row>
    <row r="15" spans="1:13" ht="16.5" customHeight="1">
      <c r="A15" s="3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3" ht="16.5" customHeight="1">
      <c r="A16" s="3"/>
      <c r="B16" s="6"/>
      <c r="C16" s="7"/>
      <c r="D16" s="7"/>
      <c r="E16" s="7"/>
      <c r="F16" s="7"/>
      <c r="G16" s="7"/>
      <c r="H16" s="7"/>
      <c r="I16" s="7"/>
      <c r="J16" s="7"/>
      <c r="K16" s="7"/>
    </row>
    <row r="17" spans="1:11" ht="16.5" customHeight="1">
      <c r="A17" s="3"/>
      <c r="B17" s="6"/>
      <c r="C17" s="7"/>
      <c r="D17" s="7"/>
      <c r="E17" s="7"/>
      <c r="F17" s="7"/>
      <c r="G17" s="7"/>
      <c r="H17" s="7"/>
      <c r="I17" s="7"/>
      <c r="J17" s="7"/>
      <c r="K17" s="7"/>
    </row>
    <row r="18" spans="1:11" ht="16.5" customHeight="1">
      <c r="A18" s="3"/>
      <c r="B18" s="6"/>
      <c r="C18" s="8"/>
      <c r="D18" s="8"/>
      <c r="E18" s="8"/>
      <c r="F18" s="8"/>
      <c r="G18" s="8"/>
      <c r="H18" s="8"/>
      <c r="I18" s="8"/>
      <c r="J18" s="8"/>
      <c r="K18" s="8"/>
    </row>
    <row r="19" spans="1:11" ht="16.5" customHeight="1">
      <c r="A19" s="1"/>
      <c r="B19" s="9"/>
      <c r="C19" s="10"/>
      <c r="D19" s="10"/>
      <c r="E19" s="10"/>
      <c r="F19" s="10"/>
      <c r="G19" s="10"/>
      <c r="H19" s="10"/>
      <c r="I19" s="10"/>
      <c r="J19" s="10"/>
      <c r="K19" s="10"/>
    </row>
    <row r="20" spans="1:1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</row>
    <row r="21" spans="1:1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  <row r="23" spans="1:1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</row>
    <row r="24" spans="1:1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</row>
    <row r="25" spans="1:1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</row>
    <row r="26" spans="1:1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1:1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</sheetData>
  <mergeCells count="5">
    <mergeCell ref="A1:J1"/>
    <mergeCell ref="A2:A3"/>
    <mergeCell ref="B2:B3"/>
    <mergeCell ref="J2:J3"/>
    <mergeCell ref="C2:I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tabColor rgb="FF00B050"/>
    <pageSetUpPr fitToPage="1"/>
  </sheetPr>
  <dimension ref="A1:S23"/>
  <sheetViews>
    <sheetView showGridLines="0" zoomScale="76" zoomScaleNormal="76" zoomScaleSheetLayoutView="100" workbookViewId="0">
      <selection sqref="A1:J1"/>
    </sheetView>
  </sheetViews>
  <sheetFormatPr defaultRowHeight="12.75"/>
  <cols>
    <col min="1" max="1" width="30.5703125" customWidth="1"/>
    <col min="2" max="2" width="13" customWidth="1"/>
    <col min="3" max="9" width="10.7109375" customWidth="1"/>
    <col min="10" max="10" width="11.7109375" customWidth="1"/>
    <col min="11" max="11" width="10.7109375" customWidth="1"/>
  </cols>
  <sheetData>
    <row r="1" spans="1:19" ht="30" customHeight="1">
      <c r="A1" s="142" t="s">
        <v>186</v>
      </c>
      <c r="B1" s="142"/>
      <c r="C1" s="142"/>
      <c r="D1" s="142"/>
      <c r="E1" s="142"/>
      <c r="F1" s="142"/>
      <c r="G1" s="142"/>
      <c r="H1" s="142"/>
      <c r="I1" s="142"/>
      <c r="J1" s="142"/>
      <c r="K1" s="3"/>
    </row>
    <row r="2" spans="1:19" ht="24.95" customHeight="1">
      <c r="A2" s="125" t="s">
        <v>0</v>
      </c>
      <c r="B2" s="125" t="s">
        <v>157</v>
      </c>
      <c r="C2" s="125" t="s">
        <v>21</v>
      </c>
      <c r="D2" s="125"/>
      <c r="E2" s="125"/>
      <c r="F2" s="125"/>
      <c r="G2" s="125"/>
      <c r="H2" s="125"/>
      <c r="I2" s="125"/>
      <c r="J2" s="125"/>
    </row>
    <row r="3" spans="1:19" ht="32.1" customHeight="1">
      <c r="A3" s="125"/>
      <c r="B3" s="125"/>
      <c r="C3" s="63" t="s">
        <v>69</v>
      </c>
      <c r="D3" s="63" t="s">
        <v>183</v>
      </c>
      <c r="E3" s="63" t="s">
        <v>182</v>
      </c>
      <c r="F3" s="63" t="s">
        <v>184</v>
      </c>
      <c r="G3" s="63" t="s">
        <v>185</v>
      </c>
      <c r="H3" s="63" t="s">
        <v>145</v>
      </c>
      <c r="I3" s="63" t="s">
        <v>146</v>
      </c>
      <c r="J3" s="68" t="s">
        <v>22</v>
      </c>
    </row>
    <row r="4" spans="1:19" ht="30" customHeight="1">
      <c r="A4" s="62" t="s">
        <v>4</v>
      </c>
      <c r="B4" s="64">
        <v>11589</v>
      </c>
      <c r="C4" s="64">
        <v>4</v>
      </c>
      <c r="D4" s="64">
        <v>172</v>
      </c>
      <c r="E4" s="64">
        <v>1475</v>
      </c>
      <c r="F4" s="64">
        <v>3174</v>
      </c>
      <c r="G4" s="64">
        <v>2713</v>
      </c>
      <c r="H4" s="64">
        <v>2220</v>
      </c>
      <c r="I4" s="64">
        <v>1831</v>
      </c>
      <c r="J4" s="86">
        <v>25.914149631731402</v>
      </c>
      <c r="K4" s="98"/>
      <c r="L4" s="98"/>
      <c r="M4" s="98"/>
      <c r="N4" s="98"/>
      <c r="O4" s="98"/>
      <c r="P4" s="98"/>
      <c r="Q4" s="98"/>
      <c r="R4" s="98"/>
      <c r="S4" s="98"/>
    </row>
    <row r="5" spans="1:19" ht="30" customHeight="1">
      <c r="A5" s="62" t="s">
        <v>5</v>
      </c>
      <c r="B5" s="64">
        <v>5395</v>
      </c>
      <c r="C5" s="64">
        <v>5</v>
      </c>
      <c r="D5" s="64">
        <v>188</v>
      </c>
      <c r="E5" s="64">
        <v>722</v>
      </c>
      <c r="F5" s="64">
        <v>1363</v>
      </c>
      <c r="G5" s="64">
        <v>1305</v>
      </c>
      <c r="H5" s="64">
        <v>1091</v>
      </c>
      <c r="I5" s="64">
        <v>721</v>
      </c>
      <c r="J5" s="86">
        <v>24.225871928719499</v>
      </c>
      <c r="K5" s="98"/>
      <c r="L5" s="98"/>
      <c r="M5" s="98"/>
      <c r="N5" s="98"/>
      <c r="O5" s="98"/>
      <c r="P5" s="98"/>
      <c r="Q5" s="98"/>
      <c r="R5" s="98"/>
      <c r="S5" s="98"/>
    </row>
    <row r="6" spans="1:19" ht="30" customHeight="1">
      <c r="A6" s="62" t="s">
        <v>6</v>
      </c>
      <c r="B6" s="64">
        <v>3471</v>
      </c>
      <c r="C6" s="64">
        <v>16</v>
      </c>
      <c r="D6" s="64">
        <v>176</v>
      </c>
      <c r="E6" s="64">
        <v>534</v>
      </c>
      <c r="F6" s="64">
        <v>1008</v>
      </c>
      <c r="G6" s="64">
        <v>846</v>
      </c>
      <c r="H6" s="64">
        <v>566</v>
      </c>
      <c r="I6" s="64">
        <v>325</v>
      </c>
      <c r="J6" s="86">
        <v>19.7769373340976</v>
      </c>
      <c r="K6" s="98"/>
      <c r="L6" s="98"/>
      <c r="M6" s="98"/>
      <c r="N6" s="98"/>
      <c r="O6" s="98"/>
      <c r="P6" s="98"/>
      <c r="Q6" s="98"/>
      <c r="R6" s="98"/>
      <c r="S6" s="98"/>
    </row>
    <row r="7" spans="1:19" ht="30" customHeight="1">
      <c r="A7" s="62" t="s">
        <v>7</v>
      </c>
      <c r="B7" s="64">
        <v>5066</v>
      </c>
      <c r="C7" s="64">
        <v>11</v>
      </c>
      <c r="D7" s="64">
        <v>234</v>
      </c>
      <c r="E7" s="64">
        <v>902</v>
      </c>
      <c r="F7" s="64">
        <v>1685</v>
      </c>
      <c r="G7" s="64">
        <v>1076</v>
      </c>
      <c r="H7" s="64">
        <v>712</v>
      </c>
      <c r="I7" s="64">
        <v>446</v>
      </c>
      <c r="J7" s="86">
        <v>18.8329200345988</v>
      </c>
      <c r="K7" s="98"/>
      <c r="L7" s="98"/>
      <c r="M7" s="98"/>
      <c r="N7" s="98"/>
      <c r="O7" s="98"/>
      <c r="P7" s="98"/>
      <c r="Q7" s="98"/>
      <c r="R7" s="98"/>
      <c r="S7" s="98"/>
    </row>
    <row r="8" spans="1:19" ht="30" customHeight="1">
      <c r="A8" s="62" t="s">
        <v>8</v>
      </c>
      <c r="B8" s="64">
        <v>4498</v>
      </c>
      <c r="C8" s="64">
        <v>35</v>
      </c>
      <c r="D8" s="64">
        <v>144</v>
      </c>
      <c r="E8" s="64">
        <v>572</v>
      </c>
      <c r="F8" s="64">
        <v>1176</v>
      </c>
      <c r="G8" s="64">
        <v>1360</v>
      </c>
      <c r="H8" s="64">
        <v>798</v>
      </c>
      <c r="I8" s="64">
        <v>413</v>
      </c>
      <c r="J8" s="88">
        <v>21.258704073816101</v>
      </c>
      <c r="K8" s="98"/>
      <c r="L8" s="98"/>
      <c r="M8" s="98"/>
      <c r="N8" s="98"/>
      <c r="O8" s="98"/>
      <c r="P8" s="98"/>
      <c r="Q8" s="98"/>
      <c r="R8" s="98"/>
      <c r="S8" s="98"/>
    </row>
    <row r="9" spans="1:19" ht="30" customHeight="1">
      <c r="A9" s="62" t="s">
        <v>9</v>
      </c>
      <c r="B9" s="64">
        <v>5689</v>
      </c>
      <c r="C9" s="64">
        <v>36</v>
      </c>
      <c r="D9" s="64">
        <v>385</v>
      </c>
      <c r="E9" s="64">
        <v>1294</v>
      </c>
      <c r="F9" s="64">
        <v>2114</v>
      </c>
      <c r="G9" s="64">
        <v>971</v>
      </c>
      <c r="H9" s="64">
        <v>578</v>
      </c>
      <c r="I9" s="64">
        <v>311</v>
      </c>
      <c r="J9" s="86">
        <v>14.9895872397577</v>
      </c>
      <c r="K9" s="98"/>
      <c r="L9" s="98"/>
      <c r="M9" s="98"/>
      <c r="N9" s="98"/>
      <c r="O9" s="98"/>
      <c r="P9" s="98"/>
      <c r="Q9" s="98"/>
      <c r="R9" s="98"/>
      <c r="S9" s="98"/>
    </row>
    <row r="10" spans="1:19" ht="30" customHeight="1">
      <c r="A10" s="62" t="s">
        <v>1</v>
      </c>
      <c r="B10" s="64">
        <v>6356</v>
      </c>
      <c r="C10" s="64">
        <v>8</v>
      </c>
      <c r="D10" s="64">
        <v>124</v>
      </c>
      <c r="E10" s="64">
        <v>1019</v>
      </c>
      <c r="F10" s="64">
        <v>2103</v>
      </c>
      <c r="G10" s="64">
        <v>1717</v>
      </c>
      <c r="H10" s="64">
        <v>870</v>
      </c>
      <c r="I10" s="64">
        <v>515</v>
      </c>
      <c r="J10" s="86">
        <v>19.231678777219699</v>
      </c>
      <c r="K10" s="98"/>
      <c r="L10" s="98"/>
      <c r="M10" s="98"/>
      <c r="N10" s="98"/>
      <c r="O10" s="98"/>
      <c r="P10" s="98"/>
      <c r="Q10" s="98"/>
      <c r="R10" s="98"/>
      <c r="S10" s="98"/>
    </row>
    <row r="11" spans="1:19" ht="30" customHeight="1">
      <c r="A11" s="62" t="s">
        <v>2</v>
      </c>
      <c r="B11" s="64">
        <v>8774</v>
      </c>
      <c r="C11" s="64">
        <v>17</v>
      </c>
      <c r="D11" s="64">
        <v>202</v>
      </c>
      <c r="E11" s="64">
        <v>1009</v>
      </c>
      <c r="F11" s="64">
        <v>2844</v>
      </c>
      <c r="G11" s="64">
        <v>2209</v>
      </c>
      <c r="H11" s="64">
        <v>1586</v>
      </c>
      <c r="I11" s="64">
        <v>907</v>
      </c>
      <c r="J11" s="86">
        <v>23.1450940781261</v>
      </c>
      <c r="K11" s="98"/>
      <c r="L11" s="98"/>
      <c r="M11" s="98"/>
      <c r="N11" s="98"/>
      <c r="O11" s="98"/>
      <c r="P11" s="98"/>
      <c r="Q11" s="98"/>
      <c r="R11" s="98"/>
      <c r="S11" s="98"/>
    </row>
    <row r="12" spans="1:19" ht="24" customHeight="1">
      <c r="A12" s="97" t="s">
        <v>3</v>
      </c>
      <c r="B12" s="60">
        <f>C12+D12+E12+F12+G12+H12+I12</f>
        <v>50838</v>
      </c>
      <c r="C12" s="60">
        <f>SUM(C4:C11)</f>
        <v>132</v>
      </c>
      <c r="D12" s="60">
        <f t="shared" ref="D12:I12" si="0">SUM(D4:D11)</f>
        <v>1625</v>
      </c>
      <c r="E12" s="60">
        <f t="shared" si="0"/>
        <v>7527</v>
      </c>
      <c r="F12" s="60">
        <f t="shared" si="0"/>
        <v>15467</v>
      </c>
      <c r="G12" s="60">
        <f t="shared" si="0"/>
        <v>12197</v>
      </c>
      <c r="H12" s="60">
        <f t="shared" si="0"/>
        <v>8421</v>
      </c>
      <c r="I12" s="60">
        <f t="shared" si="0"/>
        <v>5469</v>
      </c>
      <c r="J12" s="78">
        <v>21.662535898343901</v>
      </c>
      <c r="K12" s="98"/>
      <c r="L12" s="98"/>
      <c r="M12" s="98"/>
      <c r="N12" s="98"/>
      <c r="O12" s="98"/>
      <c r="P12" s="98"/>
      <c r="Q12" s="98"/>
      <c r="R12" s="98"/>
      <c r="S12" s="98"/>
    </row>
    <row r="13" spans="1:19" ht="16.5" customHeight="1">
      <c r="B13" s="141"/>
      <c r="C13" s="141"/>
      <c r="D13" s="141"/>
      <c r="E13" s="26"/>
      <c r="F13" s="26"/>
      <c r="G13" s="26"/>
      <c r="H13" s="26"/>
      <c r="I13" s="26"/>
      <c r="J13" s="26"/>
    </row>
    <row r="14" spans="1:19" ht="16.5" customHeight="1">
      <c r="B14" s="18"/>
    </row>
    <row r="15" spans="1:19" ht="16.5" customHeight="1">
      <c r="B15" s="27"/>
    </row>
    <row r="16" spans="1:19">
      <c r="B16" s="27"/>
    </row>
    <row r="17" spans="2:2">
      <c r="B17" s="18"/>
    </row>
    <row r="18" spans="2:2">
      <c r="B18" s="18"/>
    </row>
    <row r="19" spans="2:2">
      <c r="B19" s="18"/>
    </row>
    <row r="20" spans="2:2">
      <c r="B20" s="18"/>
    </row>
    <row r="21" spans="2:2">
      <c r="B21" s="18"/>
    </row>
    <row r="22" spans="2:2">
      <c r="B22" s="18"/>
    </row>
    <row r="23" spans="2:2">
      <c r="B23" s="18"/>
    </row>
  </sheetData>
  <mergeCells count="5">
    <mergeCell ref="B13:D13"/>
    <mergeCell ref="A1:J1"/>
    <mergeCell ref="A2:A3"/>
    <mergeCell ref="B2:B3"/>
    <mergeCell ref="C2:J2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18"/>
  <sheetViews>
    <sheetView zoomScale="70" zoomScaleNormal="70" workbookViewId="0">
      <selection sqref="A1:J1"/>
    </sheetView>
  </sheetViews>
  <sheetFormatPr defaultColWidth="9.140625" defaultRowHeight="12.75"/>
  <cols>
    <col min="1" max="1" width="30.7109375" style="2" customWidth="1"/>
    <col min="2" max="9" width="14.7109375" style="2" customWidth="1"/>
    <col min="10" max="10" width="12.7109375" style="2" customWidth="1"/>
    <col min="11" max="16384" width="9.140625" style="2"/>
  </cols>
  <sheetData>
    <row r="1" spans="1:13" ht="30" customHeight="1">
      <c r="A1" s="117" t="s">
        <v>174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3" ht="20.100000000000001" customHeight="1">
      <c r="A2" s="116" t="s">
        <v>156</v>
      </c>
      <c r="B2" s="116" t="s">
        <v>0</v>
      </c>
      <c r="C2" s="116"/>
      <c r="D2" s="116"/>
      <c r="E2" s="116"/>
      <c r="F2" s="116"/>
      <c r="G2" s="116"/>
      <c r="H2" s="116"/>
      <c r="I2" s="116"/>
      <c r="J2" s="111" t="s">
        <v>3</v>
      </c>
    </row>
    <row r="3" spans="1:13" ht="37.5" customHeight="1">
      <c r="A3" s="116"/>
      <c r="B3" s="87" t="s">
        <v>11</v>
      </c>
      <c r="C3" s="87" t="s">
        <v>12</v>
      </c>
      <c r="D3" s="87" t="s">
        <v>13</v>
      </c>
      <c r="E3" s="87" t="s">
        <v>14</v>
      </c>
      <c r="F3" s="87" t="s">
        <v>17</v>
      </c>
      <c r="G3" s="87" t="s">
        <v>18</v>
      </c>
      <c r="H3" s="87" t="s">
        <v>19</v>
      </c>
      <c r="I3" s="87" t="s">
        <v>20</v>
      </c>
      <c r="J3" s="112"/>
    </row>
    <row r="4" spans="1:13" ht="20.100000000000001" customHeight="1">
      <c r="A4" s="116"/>
      <c r="B4" s="114" t="s">
        <v>163</v>
      </c>
      <c r="C4" s="115"/>
      <c r="D4" s="115"/>
      <c r="E4" s="115"/>
      <c r="F4" s="115"/>
      <c r="G4" s="115"/>
      <c r="H4" s="115"/>
      <c r="I4" s="115"/>
      <c r="J4" s="113"/>
    </row>
    <row r="5" spans="1:13" ht="30" customHeight="1">
      <c r="A5" s="57" t="s">
        <v>71</v>
      </c>
      <c r="B5" s="101">
        <v>2329</v>
      </c>
      <c r="C5" s="101">
        <v>448</v>
      </c>
      <c r="D5" s="101">
        <v>374</v>
      </c>
      <c r="E5" s="101">
        <v>838</v>
      </c>
      <c r="F5" s="101">
        <v>992</v>
      </c>
      <c r="G5" s="101">
        <v>531</v>
      </c>
      <c r="H5" s="101">
        <v>731</v>
      </c>
      <c r="I5" s="101">
        <v>654</v>
      </c>
      <c r="J5" s="59">
        <v>6897</v>
      </c>
      <c r="K5" s="28"/>
      <c r="L5" s="28"/>
      <c r="M5" s="28"/>
    </row>
    <row r="6" spans="1:13" ht="30" customHeight="1">
      <c r="A6" s="57" t="s">
        <v>72</v>
      </c>
      <c r="B6" s="101">
        <v>157</v>
      </c>
      <c r="C6" s="101">
        <v>60</v>
      </c>
      <c r="D6" s="101">
        <v>66</v>
      </c>
      <c r="E6" s="101">
        <v>44</v>
      </c>
      <c r="F6" s="101">
        <v>60</v>
      </c>
      <c r="G6" s="101">
        <v>44</v>
      </c>
      <c r="H6" s="101">
        <v>59</v>
      </c>
      <c r="I6" s="101">
        <v>137</v>
      </c>
      <c r="J6" s="59">
        <v>627</v>
      </c>
      <c r="K6" s="28"/>
      <c r="L6" s="28"/>
      <c r="M6" s="28"/>
    </row>
    <row r="7" spans="1:13" ht="30" customHeight="1">
      <c r="A7" s="57" t="s">
        <v>73</v>
      </c>
      <c r="B7" s="101">
        <v>213</v>
      </c>
      <c r="C7" s="101">
        <v>267</v>
      </c>
      <c r="D7" s="101">
        <v>272</v>
      </c>
      <c r="E7" s="101">
        <v>324</v>
      </c>
      <c r="F7" s="101">
        <v>295</v>
      </c>
      <c r="G7" s="101">
        <v>345</v>
      </c>
      <c r="H7" s="101">
        <v>276</v>
      </c>
      <c r="I7" s="101">
        <v>356</v>
      </c>
      <c r="J7" s="59">
        <v>2348</v>
      </c>
      <c r="K7" s="28"/>
      <c r="L7" s="28"/>
      <c r="M7" s="28"/>
    </row>
    <row r="8" spans="1:13" ht="30" customHeight="1">
      <c r="A8" s="57" t="s">
        <v>79</v>
      </c>
      <c r="B8" s="101">
        <v>8803</v>
      </c>
      <c r="C8" s="101">
        <v>4622</v>
      </c>
      <c r="D8" s="101">
        <v>2763</v>
      </c>
      <c r="E8" s="101">
        <v>3861</v>
      </c>
      <c r="F8" s="101">
        <v>3153</v>
      </c>
      <c r="G8" s="101">
        <v>4720</v>
      </c>
      <c r="H8" s="101">
        <v>5292</v>
      </c>
      <c r="I8" s="101">
        <v>7603</v>
      </c>
      <c r="J8" s="59">
        <v>40817</v>
      </c>
      <c r="K8" s="28"/>
      <c r="L8" s="28"/>
      <c r="M8" s="28"/>
    </row>
    <row r="9" spans="1:13" ht="30" customHeight="1">
      <c r="A9" s="57" t="s">
        <v>76</v>
      </c>
      <c r="B9" s="101">
        <v>362</v>
      </c>
      <c r="C9" s="101">
        <v>315</v>
      </c>
      <c r="D9" s="101">
        <v>376</v>
      </c>
      <c r="E9" s="101">
        <v>320</v>
      </c>
      <c r="F9" s="101">
        <v>651</v>
      </c>
      <c r="G9" s="101">
        <v>366</v>
      </c>
      <c r="H9" s="101">
        <v>373</v>
      </c>
      <c r="I9" s="101">
        <v>457</v>
      </c>
      <c r="J9" s="59">
        <v>3220</v>
      </c>
      <c r="K9" s="28"/>
      <c r="L9" s="28"/>
      <c r="M9" s="28"/>
    </row>
    <row r="10" spans="1:13" ht="30" customHeight="1">
      <c r="A10" s="61" t="s">
        <v>77</v>
      </c>
      <c r="B10" s="101">
        <v>382</v>
      </c>
      <c r="C10" s="101">
        <v>118</v>
      </c>
      <c r="D10" s="101">
        <v>106</v>
      </c>
      <c r="E10" s="101">
        <v>128</v>
      </c>
      <c r="F10" s="101">
        <v>145</v>
      </c>
      <c r="G10" s="101">
        <v>179</v>
      </c>
      <c r="H10" s="101">
        <v>213</v>
      </c>
      <c r="I10" s="101">
        <v>300</v>
      </c>
      <c r="J10" s="59">
        <v>1571</v>
      </c>
      <c r="K10" s="28"/>
      <c r="L10" s="28"/>
      <c r="M10" s="28"/>
    </row>
    <row r="11" spans="1:13" ht="30" customHeight="1">
      <c r="A11" s="61" t="s">
        <v>74</v>
      </c>
      <c r="B11" s="101">
        <v>219</v>
      </c>
      <c r="C11" s="101">
        <v>141</v>
      </c>
      <c r="D11" s="101">
        <v>84</v>
      </c>
      <c r="E11" s="101">
        <v>78</v>
      </c>
      <c r="F11" s="101">
        <v>102</v>
      </c>
      <c r="G11" s="101">
        <v>91</v>
      </c>
      <c r="H11" s="101">
        <v>86</v>
      </c>
      <c r="I11" s="101">
        <v>210</v>
      </c>
      <c r="J11" s="59">
        <v>1011</v>
      </c>
      <c r="K11" s="28"/>
      <c r="L11" s="28"/>
      <c r="M11" s="28"/>
    </row>
    <row r="12" spans="1:13" ht="30" customHeight="1">
      <c r="A12" s="57" t="s">
        <v>75</v>
      </c>
      <c r="B12" s="101">
        <v>96</v>
      </c>
      <c r="C12" s="101">
        <v>0</v>
      </c>
      <c r="D12" s="101">
        <v>1</v>
      </c>
      <c r="E12" s="101">
        <v>2</v>
      </c>
      <c r="F12" s="101">
        <v>0</v>
      </c>
      <c r="G12" s="101">
        <v>53</v>
      </c>
      <c r="H12" s="101">
        <v>0</v>
      </c>
      <c r="I12" s="101">
        <v>27</v>
      </c>
      <c r="J12" s="59">
        <v>179</v>
      </c>
      <c r="K12" s="28"/>
      <c r="L12" s="28"/>
      <c r="M12" s="28"/>
    </row>
    <row r="13" spans="1:13" ht="30" customHeight="1">
      <c r="A13" s="85" t="s">
        <v>10</v>
      </c>
      <c r="B13" s="59">
        <v>11598</v>
      </c>
      <c r="C13" s="59">
        <v>5397</v>
      </c>
      <c r="D13" s="59">
        <v>3476</v>
      </c>
      <c r="E13" s="59">
        <v>5069</v>
      </c>
      <c r="F13" s="59">
        <v>4500</v>
      </c>
      <c r="G13" s="59">
        <v>5693</v>
      </c>
      <c r="H13" s="59">
        <v>6358</v>
      </c>
      <c r="I13" s="59">
        <v>8777</v>
      </c>
      <c r="J13" s="59">
        <v>50868</v>
      </c>
      <c r="K13" s="28"/>
      <c r="L13" s="28"/>
      <c r="M13" s="28"/>
    </row>
    <row r="15" spans="1:13" ht="16.5" customHeight="1"/>
    <row r="16" spans="1:13" ht="16.5" customHeight="1"/>
    <row r="17" spans="3:4">
      <c r="C17" s="19"/>
      <c r="D17" s="19"/>
    </row>
    <row r="18" spans="3:4">
      <c r="C18" s="19"/>
      <c r="D18" s="19"/>
    </row>
  </sheetData>
  <mergeCells count="5">
    <mergeCell ref="J2:J4"/>
    <mergeCell ref="B4:I4"/>
    <mergeCell ref="B2:I2"/>
    <mergeCell ref="A1:J1"/>
    <mergeCell ref="A2:A4"/>
  </mergeCells>
  <pageMargins left="0.70866141732283461" right="0.70866141732283461" top="0.74803149606299213" bottom="0.74803149606299213" header="0.31496062992125984" footer="0.31496062992125984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00B050"/>
    <pageSetUpPr fitToPage="1"/>
  </sheetPr>
  <dimension ref="A1:AC18"/>
  <sheetViews>
    <sheetView showGridLines="0" zoomScale="70" zoomScaleNormal="70" zoomScaleSheetLayoutView="80" workbookViewId="0">
      <selection sqref="A1:J1"/>
    </sheetView>
  </sheetViews>
  <sheetFormatPr defaultColWidth="9.140625" defaultRowHeight="12.75"/>
  <cols>
    <col min="1" max="1" width="30.7109375" style="2" customWidth="1"/>
    <col min="2" max="6" width="14.7109375" style="19" customWidth="1"/>
    <col min="7" max="9" width="14.7109375" style="2" customWidth="1"/>
    <col min="10" max="10" width="12.7109375" style="2" customWidth="1"/>
    <col min="11" max="16384" width="9.140625" style="2"/>
  </cols>
  <sheetData>
    <row r="1" spans="1:29" ht="30" customHeight="1">
      <c r="A1" s="117" t="s">
        <v>174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29" ht="20.100000000000001" customHeight="1">
      <c r="A2" s="119" t="s">
        <v>156</v>
      </c>
      <c r="B2" s="116" t="s">
        <v>0</v>
      </c>
      <c r="C2" s="116"/>
      <c r="D2" s="116"/>
      <c r="E2" s="116"/>
      <c r="F2" s="116"/>
      <c r="G2" s="116"/>
      <c r="H2" s="116"/>
      <c r="I2" s="116"/>
      <c r="J2" s="123" t="s">
        <v>3</v>
      </c>
    </row>
    <row r="3" spans="1:29" ht="37.5" customHeight="1">
      <c r="A3" s="120"/>
      <c r="B3" s="87" t="s">
        <v>11</v>
      </c>
      <c r="C3" s="87" t="s">
        <v>12</v>
      </c>
      <c r="D3" s="87" t="s">
        <v>13</v>
      </c>
      <c r="E3" s="87" t="s">
        <v>14</v>
      </c>
      <c r="F3" s="87" t="s">
        <v>17</v>
      </c>
      <c r="G3" s="87" t="s">
        <v>18</v>
      </c>
      <c r="H3" s="87" t="s">
        <v>19</v>
      </c>
      <c r="I3" s="87" t="s">
        <v>20</v>
      </c>
      <c r="J3" s="124"/>
    </row>
    <row r="4" spans="1:29" ht="20.100000000000001" customHeight="1">
      <c r="A4" s="121"/>
      <c r="B4" s="114" t="s">
        <v>170</v>
      </c>
      <c r="C4" s="115"/>
      <c r="D4" s="115"/>
      <c r="E4" s="115"/>
      <c r="F4" s="115"/>
      <c r="G4" s="115"/>
      <c r="H4" s="115"/>
      <c r="I4" s="115"/>
      <c r="J4" s="124"/>
    </row>
    <row r="5" spans="1:29" ht="30" customHeight="1">
      <c r="A5" s="57" t="s">
        <v>71</v>
      </c>
      <c r="B5" s="58">
        <v>2506</v>
      </c>
      <c r="C5" s="58">
        <v>526</v>
      </c>
      <c r="D5" s="58">
        <v>476</v>
      </c>
      <c r="E5" s="58">
        <v>903</v>
      </c>
      <c r="F5" s="58">
        <v>1067</v>
      </c>
      <c r="G5" s="58">
        <v>580</v>
      </c>
      <c r="H5" s="58">
        <v>799</v>
      </c>
      <c r="I5" s="58">
        <v>736</v>
      </c>
      <c r="J5" s="59">
        <v>7593</v>
      </c>
      <c r="K5" s="28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ht="30" customHeight="1">
      <c r="A6" s="57" t="s">
        <v>72</v>
      </c>
      <c r="B6" s="58">
        <v>224</v>
      </c>
      <c r="C6" s="58">
        <v>64</v>
      </c>
      <c r="D6" s="58">
        <v>72</v>
      </c>
      <c r="E6" s="58">
        <v>46</v>
      </c>
      <c r="F6" s="58">
        <v>74</v>
      </c>
      <c r="G6" s="58">
        <v>49</v>
      </c>
      <c r="H6" s="58">
        <v>68</v>
      </c>
      <c r="I6" s="58">
        <v>149</v>
      </c>
      <c r="J6" s="59">
        <v>746</v>
      </c>
      <c r="K6" s="28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ht="30" customHeight="1">
      <c r="A7" s="57" t="s">
        <v>73</v>
      </c>
      <c r="B7" s="58">
        <v>221</v>
      </c>
      <c r="C7" s="58">
        <v>284</v>
      </c>
      <c r="D7" s="58">
        <v>298</v>
      </c>
      <c r="E7" s="58">
        <v>345</v>
      </c>
      <c r="F7" s="58">
        <v>318</v>
      </c>
      <c r="G7" s="58">
        <v>361</v>
      </c>
      <c r="H7" s="58">
        <v>301</v>
      </c>
      <c r="I7" s="58">
        <v>381</v>
      </c>
      <c r="J7" s="59">
        <v>2509</v>
      </c>
      <c r="K7" s="28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ht="30" customHeight="1">
      <c r="A8" s="57" t="s">
        <v>79</v>
      </c>
      <c r="B8" s="58">
        <v>10721</v>
      </c>
      <c r="C8" s="58">
        <v>5566</v>
      </c>
      <c r="D8" s="58">
        <v>4270</v>
      </c>
      <c r="E8" s="58">
        <v>5696</v>
      </c>
      <c r="F8" s="58">
        <v>7460</v>
      </c>
      <c r="G8" s="58">
        <v>6741</v>
      </c>
      <c r="H8" s="58">
        <v>10532</v>
      </c>
      <c r="I8" s="58">
        <v>12669</v>
      </c>
      <c r="J8" s="59">
        <v>63655</v>
      </c>
      <c r="K8" s="2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ht="30" customHeight="1">
      <c r="A9" s="57" t="s">
        <v>76</v>
      </c>
      <c r="B9" s="58">
        <v>955</v>
      </c>
      <c r="C9" s="58">
        <v>751</v>
      </c>
      <c r="D9" s="58">
        <v>1456</v>
      </c>
      <c r="E9" s="58">
        <v>1056</v>
      </c>
      <c r="F9" s="58">
        <v>3889</v>
      </c>
      <c r="G9" s="58">
        <v>1539</v>
      </c>
      <c r="H9" s="58">
        <v>4032</v>
      </c>
      <c r="I9" s="58">
        <v>1731</v>
      </c>
      <c r="J9" s="59">
        <v>15409</v>
      </c>
      <c r="K9" s="28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ht="30" customHeight="1">
      <c r="A10" s="61" t="s">
        <v>77</v>
      </c>
      <c r="B10" s="58">
        <v>541</v>
      </c>
      <c r="C10" s="58">
        <v>164</v>
      </c>
      <c r="D10" s="58">
        <v>182</v>
      </c>
      <c r="E10" s="58">
        <v>183</v>
      </c>
      <c r="F10" s="58">
        <v>205</v>
      </c>
      <c r="G10" s="58">
        <v>302</v>
      </c>
      <c r="H10" s="58">
        <v>285</v>
      </c>
      <c r="I10" s="58">
        <v>506</v>
      </c>
      <c r="J10" s="59">
        <v>2368</v>
      </c>
      <c r="K10" s="28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ht="30" customHeight="1">
      <c r="A11" s="61" t="s">
        <v>74</v>
      </c>
      <c r="B11" s="58">
        <v>418</v>
      </c>
      <c r="C11" s="58">
        <v>242</v>
      </c>
      <c r="D11" s="58">
        <v>116</v>
      </c>
      <c r="E11" s="58">
        <v>137</v>
      </c>
      <c r="F11" s="58">
        <v>163</v>
      </c>
      <c r="G11" s="58">
        <v>116</v>
      </c>
      <c r="H11" s="58">
        <v>225</v>
      </c>
      <c r="I11" s="58">
        <v>340</v>
      </c>
      <c r="J11" s="59">
        <v>1757</v>
      </c>
      <c r="K11" s="28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ht="30" customHeight="1">
      <c r="A12" s="57" t="s">
        <v>75</v>
      </c>
      <c r="B12" s="58">
        <v>100</v>
      </c>
      <c r="C12" s="58">
        <v>0</v>
      </c>
      <c r="D12" s="58">
        <v>1</v>
      </c>
      <c r="E12" s="58">
        <v>2</v>
      </c>
      <c r="F12" s="58">
        <v>0</v>
      </c>
      <c r="G12" s="58">
        <v>85</v>
      </c>
      <c r="H12" s="58">
        <v>0</v>
      </c>
      <c r="I12" s="58">
        <v>27</v>
      </c>
      <c r="J12" s="59">
        <v>215</v>
      </c>
      <c r="K12" s="28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ht="30" customHeight="1">
      <c r="A13" s="85" t="s">
        <v>10</v>
      </c>
      <c r="B13" s="59">
        <v>13772</v>
      </c>
      <c r="C13" s="59">
        <v>6440</v>
      </c>
      <c r="D13" s="59">
        <v>5117</v>
      </c>
      <c r="E13" s="59">
        <v>6992</v>
      </c>
      <c r="F13" s="59">
        <v>8919</v>
      </c>
      <c r="G13" s="59">
        <v>7816</v>
      </c>
      <c r="H13" s="59">
        <v>11700</v>
      </c>
      <c r="I13" s="59">
        <v>13962</v>
      </c>
      <c r="J13" s="59">
        <v>74718</v>
      </c>
      <c r="K13" s="28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16.5" customHeight="1">
      <c r="A15" s="122" t="s">
        <v>164</v>
      </c>
      <c r="B15" s="122"/>
      <c r="C15" s="122"/>
      <c r="D15" s="122"/>
      <c r="E15" s="122"/>
      <c r="F15" s="122"/>
      <c r="G15" s="122"/>
      <c r="H15" s="122"/>
      <c r="I15" s="122"/>
      <c r="J15" s="122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29" ht="16.5" customHeight="1">
      <c r="H16" s="105"/>
    </row>
    <row r="17" spans="2:6">
      <c r="B17" s="2"/>
      <c r="C17" s="2"/>
    </row>
    <row r="18" spans="2:6">
      <c r="B18" s="2"/>
      <c r="C18" s="2"/>
      <c r="D18" s="2"/>
      <c r="E18" s="2"/>
      <c r="F18" s="2"/>
    </row>
  </sheetData>
  <mergeCells count="6">
    <mergeCell ref="A2:A4"/>
    <mergeCell ref="A15:J15"/>
    <mergeCell ref="A1:J1"/>
    <mergeCell ref="B4:I4"/>
    <mergeCell ref="B2:I2"/>
    <mergeCell ref="J2:J4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  <pageSetUpPr fitToPage="1"/>
  </sheetPr>
  <dimension ref="A1:AD26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3" width="8.7109375" customWidth="1"/>
    <col min="4" max="4" width="11" customWidth="1"/>
    <col min="5" max="17" width="8.7109375" customWidth="1"/>
    <col min="18" max="18" width="10.28515625" bestFit="1" customWidth="1"/>
  </cols>
  <sheetData>
    <row r="1" spans="1:30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30" ht="16.5" customHeight="1">
      <c r="A2" s="125" t="s">
        <v>78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30" ht="27" customHeight="1">
      <c r="A3" s="125"/>
      <c r="B3" s="125"/>
      <c r="C3" s="125" t="s">
        <v>158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7" t="s">
        <v>179</v>
      </c>
      <c r="N3" s="128"/>
      <c r="O3" s="125" t="s">
        <v>35</v>
      </c>
      <c r="P3" s="125"/>
      <c r="Q3" s="125"/>
    </row>
    <row r="4" spans="1:30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30" ht="30" customHeight="1">
      <c r="A5" s="57" t="s">
        <v>71</v>
      </c>
      <c r="B5" s="64">
        <v>6897</v>
      </c>
      <c r="C5" s="64">
        <v>5563</v>
      </c>
      <c r="D5" s="65">
        <f>C5/$Q5*100</f>
        <v>73.264849203213487</v>
      </c>
      <c r="E5" s="64">
        <v>455</v>
      </c>
      <c r="F5" s="65">
        <f>E5/$Q5*100</f>
        <v>5.9923613854866327</v>
      </c>
      <c r="G5" s="64">
        <v>319</v>
      </c>
      <c r="H5" s="65">
        <f>G5/$Q5*100</f>
        <v>4.2012379823521666</v>
      </c>
      <c r="I5" s="64">
        <v>762</v>
      </c>
      <c r="J5" s="65">
        <f>I5/$Q5*100</f>
        <v>10.035559067562229</v>
      </c>
      <c r="K5" s="64">
        <v>255</v>
      </c>
      <c r="L5" s="65">
        <f>K5/$Q5*100</f>
        <v>3.3583563808771233</v>
      </c>
      <c r="M5" s="64">
        <v>145</v>
      </c>
      <c r="N5" s="65">
        <f>M5/$Q5*100</f>
        <v>1.9096536283418939</v>
      </c>
      <c r="O5" s="64">
        <v>94</v>
      </c>
      <c r="P5" s="65">
        <f>O5/$Q5*100</f>
        <v>1.237982352166469</v>
      </c>
      <c r="Q5" s="66">
        <v>7593</v>
      </c>
      <c r="U5" s="18"/>
      <c r="V5" s="18"/>
      <c r="W5" s="18"/>
      <c r="X5" s="18"/>
      <c r="Y5" s="18"/>
      <c r="Z5" s="18"/>
      <c r="AA5" s="18"/>
      <c r="AB5" s="18"/>
      <c r="AC5" s="18"/>
      <c r="AD5" s="18"/>
    </row>
    <row r="6" spans="1:30" ht="30" customHeight="1">
      <c r="A6" s="57" t="s">
        <v>72</v>
      </c>
      <c r="B6" s="64">
        <v>627</v>
      </c>
      <c r="C6" s="64">
        <v>256</v>
      </c>
      <c r="D6" s="65">
        <f>C6/$Q6*100</f>
        <v>34.316353887399465</v>
      </c>
      <c r="E6" s="64">
        <v>136</v>
      </c>
      <c r="F6" s="65">
        <f>E6/$Q6*100</f>
        <v>18.230563002680967</v>
      </c>
      <c r="G6" s="64">
        <v>79</v>
      </c>
      <c r="H6" s="65">
        <f>G6/$Q6*100</f>
        <v>10.589812332439678</v>
      </c>
      <c r="I6" s="64">
        <v>191</v>
      </c>
      <c r="J6" s="65">
        <f>I6/$Q6*100</f>
        <v>25.603217158176943</v>
      </c>
      <c r="K6" s="64">
        <v>58</v>
      </c>
      <c r="L6" s="65">
        <f>K6/$Q6*100</f>
        <v>7.7747989276139409</v>
      </c>
      <c r="M6" s="64">
        <v>26</v>
      </c>
      <c r="N6" s="65">
        <f>M6/$Q6*100</f>
        <v>3.4852546916890081</v>
      </c>
      <c r="O6" s="64">
        <v>0</v>
      </c>
      <c r="P6" s="65">
        <f>O6/$Q6*100</f>
        <v>0</v>
      </c>
      <c r="Q6" s="66">
        <v>746</v>
      </c>
      <c r="U6" s="18"/>
      <c r="V6" s="18"/>
      <c r="W6" s="18"/>
      <c r="X6" s="18"/>
      <c r="Y6" s="18"/>
      <c r="Z6" s="18"/>
      <c r="AA6" s="18"/>
      <c r="AB6" s="18"/>
      <c r="AC6" s="18"/>
      <c r="AD6" s="18"/>
    </row>
    <row r="7" spans="1:30" ht="30" customHeight="1">
      <c r="A7" s="57" t="s">
        <v>73</v>
      </c>
      <c r="B7" s="64">
        <v>2348</v>
      </c>
      <c r="C7" s="64">
        <v>1476</v>
      </c>
      <c r="D7" s="65">
        <f t="shared" ref="D7:D12" si="0">C7/$Q7*100</f>
        <v>58.828218413710644</v>
      </c>
      <c r="E7" s="64">
        <v>272</v>
      </c>
      <c r="F7" s="65">
        <f t="shared" ref="F7:F12" si="1">E7/$Q7*100</f>
        <v>10.840972499003588</v>
      </c>
      <c r="G7" s="64">
        <v>405</v>
      </c>
      <c r="H7" s="65">
        <f t="shared" ref="H7:H12" si="2">G7/$Q7*100</f>
        <v>16.141889198884019</v>
      </c>
      <c r="I7" s="64">
        <v>270</v>
      </c>
      <c r="J7" s="65">
        <f t="shared" ref="J7:J12" si="3">I7/$Q7*100</f>
        <v>10.761259465922679</v>
      </c>
      <c r="K7" s="64">
        <v>68</v>
      </c>
      <c r="L7" s="65">
        <f t="shared" ref="L7:L12" si="4">K7/$Q7*100</f>
        <v>2.7102431247508969</v>
      </c>
      <c r="M7" s="64">
        <v>11</v>
      </c>
      <c r="N7" s="65">
        <f t="shared" ref="N7:N12" si="5">M7/$Q7*100</f>
        <v>0.43842168194499798</v>
      </c>
      <c r="O7" s="64">
        <v>7</v>
      </c>
      <c r="P7" s="65">
        <f t="shared" ref="P7:P12" si="6">O7/$Q7*100</f>
        <v>0.27899561578318055</v>
      </c>
      <c r="Q7" s="66">
        <v>2509</v>
      </c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>
      <c r="A8" s="57" t="s">
        <v>79</v>
      </c>
      <c r="B8" s="64">
        <v>40817</v>
      </c>
      <c r="C8" s="64">
        <v>31661</v>
      </c>
      <c r="D8" s="65">
        <f t="shared" si="0"/>
        <v>49.738433744403423</v>
      </c>
      <c r="E8" s="64">
        <v>11012</v>
      </c>
      <c r="F8" s="65">
        <f t="shared" si="1"/>
        <v>17.299505144921845</v>
      </c>
      <c r="G8" s="64">
        <v>1833</v>
      </c>
      <c r="H8" s="65">
        <f t="shared" si="2"/>
        <v>2.8795852643154505</v>
      </c>
      <c r="I8" s="64">
        <v>10933</v>
      </c>
      <c r="J8" s="65">
        <f t="shared" si="3"/>
        <v>17.175398633257402</v>
      </c>
      <c r="K8" s="64">
        <v>5932</v>
      </c>
      <c r="L8" s="65">
        <f t="shared" si="4"/>
        <v>9.3189851543476561</v>
      </c>
      <c r="M8" s="64">
        <v>1670</v>
      </c>
      <c r="N8" s="65">
        <f t="shared" si="5"/>
        <v>2.6235173984761606</v>
      </c>
      <c r="O8" s="64">
        <v>614</v>
      </c>
      <c r="P8" s="65">
        <f t="shared" si="6"/>
        <v>0.96457466027806138</v>
      </c>
      <c r="Q8" s="66">
        <v>63655</v>
      </c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0" ht="30" customHeight="1">
      <c r="A9" s="57" t="s">
        <v>76</v>
      </c>
      <c r="B9" s="64">
        <v>3207</v>
      </c>
      <c r="C9" s="64">
        <v>8372</v>
      </c>
      <c r="D9" s="65">
        <f t="shared" si="0"/>
        <v>54.331883963917193</v>
      </c>
      <c r="E9" s="64">
        <v>576</v>
      </c>
      <c r="F9" s="65">
        <f t="shared" si="1"/>
        <v>3.7380751508858459</v>
      </c>
      <c r="G9" s="64">
        <v>627</v>
      </c>
      <c r="H9" s="65">
        <f t="shared" si="2"/>
        <v>4.0690505548705307</v>
      </c>
      <c r="I9" s="64">
        <v>3538</v>
      </c>
      <c r="J9" s="65">
        <f t="shared" si="3"/>
        <v>22.960607437212019</v>
      </c>
      <c r="K9" s="64">
        <v>1805</v>
      </c>
      <c r="L9" s="65">
        <f t="shared" si="4"/>
        <v>11.713933415536374</v>
      </c>
      <c r="M9" s="64">
        <v>316</v>
      </c>
      <c r="N9" s="65">
        <f t="shared" si="5"/>
        <v>2.0507495619443183</v>
      </c>
      <c r="O9" s="64">
        <v>175</v>
      </c>
      <c r="P9" s="65">
        <f t="shared" si="6"/>
        <v>1.1356999156337204</v>
      </c>
      <c r="Q9" s="66">
        <v>15409</v>
      </c>
      <c r="U9" s="18"/>
      <c r="V9" s="18"/>
      <c r="W9" s="18"/>
      <c r="X9" s="18"/>
      <c r="Y9" s="18"/>
      <c r="Z9" s="18"/>
      <c r="AA9" s="18"/>
      <c r="AB9" s="18"/>
      <c r="AC9" s="18"/>
      <c r="AD9" s="18"/>
    </row>
    <row r="10" spans="1:30" ht="30" customHeight="1">
      <c r="A10" s="61" t="s">
        <v>77</v>
      </c>
      <c r="B10" s="64">
        <v>1565</v>
      </c>
      <c r="C10" s="64">
        <v>800</v>
      </c>
      <c r="D10" s="65">
        <f t="shared" si="0"/>
        <v>33.783783783783782</v>
      </c>
      <c r="E10" s="64">
        <v>622</v>
      </c>
      <c r="F10" s="65">
        <f t="shared" si="1"/>
        <v>26.266891891891891</v>
      </c>
      <c r="G10" s="64">
        <v>109</v>
      </c>
      <c r="H10" s="65">
        <f t="shared" si="2"/>
        <v>4.6030405405405403</v>
      </c>
      <c r="I10" s="64">
        <v>634</v>
      </c>
      <c r="J10" s="65">
        <f t="shared" si="3"/>
        <v>26.773648648648653</v>
      </c>
      <c r="K10" s="64">
        <v>158</v>
      </c>
      <c r="L10" s="65">
        <f t="shared" si="4"/>
        <v>6.6722972972972974</v>
      </c>
      <c r="M10" s="64">
        <v>21</v>
      </c>
      <c r="N10" s="65">
        <f t="shared" si="5"/>
        <v>0.88682432432432434</v>
      </c>
      <c r="O10" s="64">
        <v>24</v>
      </c>
      <c r="P10" s="65">
        <f t="shared" si="6"/>
        <v>1.0135135135135136</v>
      </c>
      <c r="Q10" s="66">
        <v>2368</v>
      </c>
      <c r="U10" s="18"/>
      <c r="V10" s="18"/>
      <c r="W10" s="18"/>
      <c r="X10" s="18"/>
      <c r="Y10" s="18"/>
      <c r="Z10" s="18"/>
      <c r="AA10" s="18"/>
      <c r="AB10" s="18"/>
      <c r="AC10" s="18"/>
      <c r="AD10" s="18"/>
    </row>
    <row r="11" spans="1:30" ht="30" customHeight="1">
      <c r="A11" s="61" t="s">
        <v>74</v>
      </c>
      <c r="B11" s="64">
        <v>1010</v>
      </c>
      <c r="C11" s="64">
        <v>892</v>
      </c>
      <c r="D11" s="65">
        <f t="shared" si="0"/>
        <v>50.768355150825272</v>
      </c>
      <c r="E11" s="64">
        <v>185</v>
      </c>
      <c r="F11" s="65">
        <f t="shared" si="1"/>
        <v>10.529311326124075</v>
      </c>
      <c r="G11" s="64">
        <v>93</v>
      </c>
      <c r="H11" s="65">
        <f t="shared" si="2"/>
        <v>5.2931132612407517</v>
      </c>
      <c r="I11" s="64">
        <v>282</v>
      </c>
      <c r="J11" s="65">
        <f t="shared" si="3"/>
        <v>16.050085372794538</v>
      </c>
      <c r="K11" s="64">
        <v>258</v>
      </c>
      <c r="L11" s="65">
        <f t="shared" si="4"/>
        <v>14.684120660216276</v>
      </c>
      <c r="M11" s="64">
        <v>30</v>
      </c>
      <c r="N11" s="65">
        <f t="shared" si="5"/>
        <v>1.707455890722823</v>
      </c>
      <c r="O11" s="64">
        <v>17</v>
      </c>
      <c r="P11" s="65">
        <f t="shared" si="6"/>
        <v>0.96755833807626646</v>
      </c>
      <c r="Q11" s="66">
        <v>1757</v>
      </c>
      <c r="U11" s="18"/>
      <c r="V11" s="18"/>
      <c r="W11" s="18"/>
      <c r="X11" s="18"/>
      <c r="Y11" s="18"/>
      <c r="Z11" s="18"/>
      <c r="AA11" s="18"/>
      <c r="AB11" s="18"/>
      <c r="AC11" s="18"/>
      <c r="AD11" s="18"/>
    </row>
    <row r="12" spans="1:30" ht="30" customHeight="1">
      <c r="A12" s="57" t="s">
        <v>75</v>
      </c>
      <c r="B12" s="64">
        <v>179</v>
      </c>
      <c r="C12" s="64">
        <v>145</v>
      </c>
      <c r="D12" s="65">
        <f t="shared" si="0"/>
        <v>67.441860465116278</v>
      </c>
      <c r="E12" s="64">
        <v>9</v>
      </c>
      <c r="F12" s="65">
        <f t="shared" si="1"/>
        <v>4.1860465116279073</v>
      </c>
      <c r="G12" s="64">
        <v>15</v>
      </c>
      <c r="H12" s="65">
        <f t="shared" si="2"/>
        <v>6.9767441860465116</v>
      </c>
      <c r="I12" s="64">
        <v>34</v>
      </c>
      <c r="J12" s="65">
        <f t="shared" si="3"/>
        <v>15.813953488372093</v>
      </c>
      <c r="K12" s="64">
        <v>10</v>
      </c>
      <c r="L12" s="65">
        <f t="shared" si="4"/>
        <v>4.6511627906976747</v>
      </c>
      <c r="M12" s="64">
        <v>2</v>
      </c>
      <c r="N12" s="65">
        <f t="shared" si="5"/>
        <v>0.93023255813953487</v>
      </c>
      <c r="O12" s="64">
        <v>0</v>
      </c>
      <c r="P12" s="65">
        <f t="shared" si="6"/>
        <v>0</v>
      </c>
      <c r="Q12" s="66">
        <v>215</v>
      </c>
      <c r="U12" s="18"/>
      <c r="V12" s="18"/>
      <c r="W12" s="18"/>
      <c r="X12" s="18"/>
      <c r="Y12" s="18"/>
      <c r="Z12" s="18"/>
      <c r="AA12" s="18"/>
      <c r="AB12" s="18"/>
      <c r="AC12" s="18"/>
      <c r="AD12" s="18"/>
    </row>
    <row r="13" spans="1:30" ht="16.5" customHeight="1">
      <c r="B13" s="18"/>
    </row>
    <row r="14" spans="1:30">
      <c r="A14" s="1"/>
      <c r="B14" s="29"/>
      <c r="U14" s="51"/>
    </row>
    <row r="15" spans="1:30">
      <c r="A15" s="1"/>
      <c r="B15" s="1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</row>
    <row r="16" spans="1:30">
      <c r="A16" s="1"/>
      <c r="B16" s="53"/>
      <c r="C16" s="29"/>
      <c r="D16" s="29"/>
      <c r="E16" s="29"/>
      <c r="F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S16" s="51"/>
      <c r="T16" s="51"/>
    </row>
    <row r="17" spans="2:20">
      <c r="B17" s="53"/>
      <c r="C17" s="29"/>
      <c r="D17" s="29"/>
      <c r="E17" s="29"/>
      <c r="F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S17" s="51"/>
      <c r="T17" s="51"/>
    </row>
    <row r="18" spans="2:20">
      <c r="B18" s="53"/>
      <c r="C18" s="29"/>
      <c r="D18" s="29"/>
      <c r="E18" s="29"/>
      <c r="F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S18" s="51"/>
      <c r="T18" s="51"/>
    </row>
    <row r="19" spans="2:20"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S19" s="51"/>
      <c r="T19" s="51"/>
    </row>
    <row r="20" spans="2:20"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S20" s="51"/>
      <c r="T20" s="51"/>
    </row>
    <row r="21" spans="2:20"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S21" s="51"/>
      <c r="T21" s="51"/>
    </row>
    <row r="22" spans="2:20"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S22" s="51"/>
      <c r="T22" s="51"/>
    </row>
    <row r="23" spans="2:20"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S23" s="51"/>
      <c r="T23" s="51"/>
    </row>
    <row r="24" spans="2:20"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</row>
    <row r="25" spans="2:20"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</row>
    <row r="26" spans="2:20"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</row>
  </sheetData>
  <mergeCells count="12">
    <mergeCell ref="O3:P3"/>
    <mergeCell ref="A1:Q1"/>
    <mergeCell ref="B2:B4"/>
    <mergeCell ref="C2:P2"/>
    <mergeCell ref="Q2:Q4"/>
    <mergeCell ref="C3:D3"/>
    <mergeCell ref="E3:F3"/>
    <mergeCell ref="G3:H3"/>
    <mergeCell ref="I3:J3"/>
    <mergeCell ref="K3:L3"/>
    <mergeCell ref="A2:A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rgb="FF00B050"/>
    <pageSetUpPr fitToPage="1"/>
  </sheetPr>
  <dimension ref="A1:AA31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27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27" ht="16.5" customHeight="1">
      <c r="A2" s="125" t="s">
        <v>37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2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2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27" ht="30" customHeight="1">
      <c r="A5" s="57" t="s">
        <v>71</v>
      </c>
      <c r="B5" s="64">
        <v>2329</v>
      </c>
      <c r="C5" s="64">
        <v>1966</v>
      </c>
      <c r="D5" s="65">
        <f>C5/$Q5*100</f>
        <v>78.451715881883473</v>
      </c>
      <c r="E5" s="64">
        <v>108</v>
      </c>
      <c r="F5" s="65">
        <f>E5/$Q5*100</f>
        <v>4.3096568236233042</v>
      </c>
      <c r="G5" s="64">
        <v>77</v>
      </c>
      <c r="H5" s="65">
        <f>G5/$Q5*100</f>
        <v>3.0726256983240221</v>
      </c>
      <c r="I5" s="64">
        <v>202</v>
      </c>
      <c r="J5" s="65">
        <f>I5/$Q5*100</f>
        <v>8.0606544293695119</v>
      </c>
      <c r="K5" s="64">
        <v>105</v>
      </c>
      <c r="L5" s="65">
        <f>K5/$Q5*100</f>
        <v>4.1899441340782122</v>
      </c>
      <c r="M5" s="64">
        <v>46</v>
      </c>
      <c r="N5" s="65">
        <f>M5/$Q5*100</f>
        <v>1.8355945730247407</v>
      </c>
      <c r="O5" s="64">
        <v>2</v>
      </c>
      <c r="P5" s="65">
        <f>O5/$Q5*100</f>
        <v>7.9808459696727854E-2</v>
      </c>
      <c r="Q5" s="66">
        <v>2506</v>
      </c>
      <c r="U5" s="18"/>
      <c r="V5" s="18"/>
      <c r="W5" s="18"/>
      <c r="X5" s="18"/>
      <c r="Y5" s="18"/>
      <c r="Z5" s="18"/>
      <c r="AA5" s="18"/>
    </row>
    <row r="6" spans="1:27" ht="30" customHeight="1">
      <c r="A6" s="57" t="s">
        <v>72</v>
      </c>
      <c r="B6" s="64">
        <v>157</v>
      </c>
      <c r="C6" s="64">
        <v>77</v>
      </c>
      <c r="D6" s="65">
        <f>C6/$Q6*100</f>
        <v>34.375</v>
      </c>
      <c r="E6" s="64">
        <v>51</v>
      </c>
      <c r="F6" s="65">
        <f>E6/$Q6*100</f>
        <v>22.767857142857142</v>
      </c>
      <c r="G6" s="64">
        <v>10</v>
      </c>
      <c r="H6" s="65">
        <f>G6/$Q6*100</f>
        <v>4.4642857142857144</v>
      </c>
      <c r="I6" s="64">
        <v>69</v>
      </c>
      <c r="J6" s="65">
        <f>I6/$Q6*100</f>
        <v>30.803571428571431</v>
      </c>
      <c r="K6" s="64">
        <v>14</v>
      </c>
      <c r="L6" s="65">
        <f>K6/$Q6*100</f>
        <v>6.25</v>
      </c>
      <c r="M6" s="64">
        <v>3</v>
      </c>
      <c r="N6" s="65">
        <f>M6/$Q6*100</f>
        <v>1.3392857142857142</v>
      </c>
      <c r="O6" s="64">
        <v>0</v>
      </c>
      <c r="P6" s="65">
        <f>O6/$Q6*100</f>
        <v>0</v>
      </c>
      <c r="Q6" s="66">
        <v>224</v>
      </c>
    </row>
    <row r="7" spans="1:27" ht="30" customHeight="1">
      <c r="A7" s="57" t="s">
        <v>73</v>
      </c>
      <c r="B7" s="64">
        <v>213</v>
      </c>
      <c r="C7" s="64">
        <v>120</v>
      </c>
      <c r="D7" s="65">
        <f t="shared" ref="D7:D12" si="0">C7/$Q7*100</f>
        <v>54.298642533936651</v>
      </c>
      <c r="E7" s="64">
        <v>26</v>
      </c>
      <c r="F7" s="65">
        <f t="shared" ref="F7:F12" si="1">E7/$Q7*100</f>
        <v>11.76470588235294</v>
      </c>
      <c r="G7" s="64">
        <v>43</v>
      </c>
      <c r="H7" s="65">
        <f t="shared" ref="H7:H12" si="2">G7/$Q7*100</f>
        <v>19.457013574660635</v>
      </c>
      <c r="I7" s="64">
        <v>22</v>
      </c>
      <c r="J7" s="65">
        <f t="shared" ref="J7:J12" si="3">I7/$Q7*100</f>
        <v>9.9547511312217196</v>
      </c>
      <c r="K7" s="64">
        <v>8</v>
      </c>
      <c r="L7" s="65">
        <f t="shared" ref="L7:L12" si="4">K7/$Q7*100</f>
        <v>3.6199095022624439</v>
      </c>
      <c r="M7" s="64">
        <v>2</v>
      </c>
      <c r="N7" s="65">
        <f t="shared" ref="N7:N12" si="5">M7/$Q7*100</f>
        <v>0.90497737556561098</v>
      </c>
      <c r="O7" s="64">
        <v>0</v>
      </c>
      <c r="P7" s="65">
        <f t="shared" ref="P7:P12" si="6">O7/$Q7*100</f>
        <v>0</v>
      </c>
      <c r="Q7" s="66">
        <v>221</v>
      </c>
    </row>
    <row r="8" spans="1:27" ht="30" customHeight="1">
      <c r="A8" s="57" t="s">
        <v>79</v>
      </c>
      <c r="B8" s="64">
        <v>8803</v>
      </c>
      <c r="C8" s="64">
        <v>6714</v>
      </c>
      <c r="D8" s="65">
        <f t="shared" si="0"/>
        <v>62.624755153437185</v>
      </c>
      <c r="E8" s="64">
        <v>1294</v>
      </c>
      <c r="F8" s="65">
        <f t="shared" si="1"/>
        <v>12.069769611043746</v>
      </c>
      <c r="G8" s="64">
        <v>253</v>
      </c>
      <c r="H8" s="65">
        <f t="shared" si="2"/>
        <v>2.3598544911855237</v>
      </c>
      <c r="I8" s="64">
        <v>1765</v>
      </c>
      <c r="J8" s="65">
        <f t="shared" si="3"/>
        <v>16.463016509653951</v>
      </c>
      <c r="K8" s="64">
        <v>461</v>
      </c>
      <c r="L8" s="65">
        <f t="shared" si="4"/>
        <v>4.2999720175356773</v>
      </c>
      <c r="M8" s="64">
        <v>203</v>
      </c>
      <c r="N8" s="65">
        <f t="shared" si="5"/>
        <v>1.8934800858128906</v>
      </c>
      <c r="O8" s="64">
        <v>31</v>
      </c>
      <c r="P8" s="65">
        <f t="shared" si="6"/>
        <v>0.28915213133103251</v>
      </c>
      <c r="Q8" s="66">
        <v>10721</v>
      </c>
    </row>
    <row r="9" spans="1:27" ht="30" customHeight="1">
      <c r="A9" s="57" t="s">
        <v>76</v>
      </c>
      <c r="B9" s="64">
        <v>362</v>
      </c>
      <c r="C9" s="64">
        <v>362</v>
      </c>
      <c r="D9" s="65">
        <f t="shared" si="0"/>
        <v>37.905759162303667</v>
      </c>
      <c r="E9" s="64">
        <v>30</v>
      </c>
      <c r="F9" s="65">
        <f t="shared" si="1"/>
        <v>3.1413612565445024</v>
      </c>
      <c r="G9" s="64">
        <v>62</v>
      </c>
      <c r="H9" s="65">
        <f t="shared" si="2"/>
        <v>6.4921465968586389</v>
      </c>
      <c r="I9" s="64">
        <v>356</v>
      </c>
      <c r="J9" s="65">
        <f t="shared" si="3"/>
        <v>37.277486910994767</v>
      </c>
      <c r="K9" s="64">
        <v>128</v>
      </c>
      <c r="L9" s="65">
        <f t="shared" si="4"/>
        <v>13.403141361256546</v>
      </c>
      <c r="M9" s="64">
        <v>10</v>
      </c>
      <c r="N9" s="65">
        <f t="shared" si="5"/>
        <v>1.0471204188481675</v>
      </c>
      <c r="O9" s="64">
        <v>7</v>
      </c>
      <c r="P9" s="65">
        <f t="shared" si="6"/>
        <v>0.73298429319371727</v>
      </c>
      <c r="Q9" s="66">
        <v>955</v>
      </c>
    </row>
    <row r="10" spans="1:27" ht="30" customHeight="1">
      <c r="A10" s="61" t="s">
        <v>77</v>
      </c>
      <c r="B10" s="64">
        <v>382</v>
      </c>
      <c r="C10" s="64">
        <v>176</v>
      </c>
      <c r="D10" s="65">
        <f t="shared" si="0"/>
        <v>32.532347504621072</v>
      </c>
      <c r="E10" s="64">
        <v>87</v>
      </c>
      <c r="F10" s="65">
        <f t="shared" si="1"/>
        <v>16.081330868761555</v>
      </c>
      <c r="G10" s="64">
        <v>33</v>
      </c>
      <c r="H10" s="65">
        <f t="shared" si="2"/>
        <v>6.0998151571164509</v>
      </c>
      <c r="I10" s="64">
        <v>215</v>
      </c>
      <c r="J10" s="65">
        <f t="shared" si="3"/>
        <v>39.741219963031419</v>
      </c>
      <c r="K10" s="64">
        <v>22</v>
      </c>
      <c r="L10" s="65">
        <f t="shared" si="4"/>
        <v>4.066543438077634</v>
      </c>
      <c r="M10" s="64">
        <v>5</v>
      </c>
      <c r="N10" s="65">
        <f t="shared" si="5"/>
        <v>0.92421441774491686</v>
      </c>
      <c r="O10" s="64">
        <v>3</v>
      </c>
      <c r="P10" s="65">
        <f t="shared" si="6"/>
        <v>0.55452865064695012</v>
      </c>
      <c r="Q10" s="66">
        <v>541</v>
      </c>
    </row>
    <row r="11" spans="1:27" ht="30" customHeight="1">
      <c r="A11" s="61" t="s">
        <v>74</v>
      </c>
      <c r="B11" s="64">
        <v>219</v>
      </c>
      <c r="C11" s="64">
        <v>196</v>
      </c>
      <c r="D11" s="65">
        <f t="shared" si="0"/>
        <v>46.889952153110045</v>
      </c>
      <c r="E11" s="64">
        <v>31</v>
      </c>
      <c r="F11" s="65">
        <f t="shared" si="1"/>
        <v>7.4162679425837315</v>
      </c>
      <c r="G11" s="64">
        <v>10</v>
      </c>
      <c r="H11" s="65">
        <f t="shared" si="2"/>
        <v>2.3923444976076556</v>
      </c>
      <c r="I11" s="64">
        <v>72</v>
      </c>
      <c r="J11" s="65">
        <f t="shared" si="3"/>
        <v>17.224880382775119</v>
      </c>
      <c r="K11" s="64">
        <v>103</v>
      </c>
      <c r="L11" s="65">
        <f t="shared" si="4"/>
        <v>24.641148325358852</v>
      </c>
      <c r="M11" s="64">
        <v>3</v>
      </c>
      <c r="N11" s="65">
        <f t="shared" si="5"/>
        <v>0.71770334928229662</v>
      </c>
      <c r="O11" s="64">
        <v>3</v>
      </c>
      <c r="P11" s="65">
        <f t="shared" si="6"/>
        <v>0.71770334928229662</v>
      </c>
      <c r="Q11" s="66">
        <v>418</v>
      </c>
    </row>
    <row r="12" spans="1:27" ht="30" customHeight="1">
      <c r="A12" s="57" t="s">
        <v>75</v>
      </c>
      <c r="B12" s="64">
        <v>96</v>
      </c>
      <c r="C12" s="64">
        <v>90</v>
      </c>
      <c r="D12" s="65">
        <f t="shared" si="0"/>
        <v>90</v>
      </c>
      <c r="E12" s="64">
        <v>1</v>
      </c>
      <c r="F12" s="65">
        <f t="shared" si="1"/>
        <v>1</v>
      </c>
      <c r="G12" s="64">
        <v>1</v>
      </c>
      <c r="H12" s="65">
        <f t="shared" si="2"/>
        <v>1</v>
      </c>
      <c r="I12" s="64">
        <v>7</v>
      </c>
      <c r="J12" s="65">
        <f t="shared" si="3"/>
        <v>7.0000000000000009</v>
      </c>
      <c r="K12" s="64">
        <v>0</v>
      </c>
      <c r="L12" s="65">
        <f t="shared" si="4"/>
        <v>0</v>
      </c>
      <c r="M12" s="64">
        <v>1</v>
      </c>
      <c r="N12" s="65">
        <f t="shared" si="5"/>
        <v>1</v>
      </c>
      <c r="O12" s="64">
        <v>0</v>
      </c>
      <c r="P12" s="65">
        <f t="shared" si="6"/>
        <v>0</v>
      </c>
      <c r="Q12" s="66">
        <v>100</v>
      </c>
    </row>
    <row r="13" spans="1:27" ht="16.5" customHeight="1">
      <c r="C13" s="18"/>
      <c r="K13" s="18"/>
      <c r="L13" s="18"/>
      <c r="M13" s="18"/>
      <c r="N13" s="18"/>
      <c r="O13" s="18"/>
    </row>
    <row r="14" spans="1:27" ht="16.5" customHeight="1">
      <c r="C14" s="18"/>
      <c r="D14" s="18"/>
      <c r="E14" s="18"/>
      <c r="F14" s="18"/>
      <c r="G14" s="18"/>
      <c r="H14" s="18"/>
      <c r="I14" s="18"/>
      <c r="J14" s="18"/>
      <c r="K14" s="29"/>
      <c r="L14" s="29"/>
      <c r="M14" s="29"/>
      <c r="N14" s="29"/>
      <c r="O14" s="18"/>
    </row>
    <row r="15" spans="1:27" ht="16.5" customHeight="1">
      <c r="A15" s="18"/>
      <c r="K15" s="29"/>
      <c r="L15" s="29"/>
      <c r="M15" s="29"/>
      <c r="N15" s="29"/>
    </row>
    <row r="16" spans="1:27" ht="16.5" customHeight="1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Q16" s="18"/>
    </row>
    <row r="17" spans="1:17" ht="16.5" customHeight="1">
      <c r="A17" s="18"/>
      <c r="K17" s="29"/>
      <c r="L17" s="29"/>
      <c r="M17" s="29"/>
      <c r="N17" s="29"/>
    </row>
    <row r="18" spans="1:17" ht="16.5" customHeight="1">
      <c r="A18" s="18"/>
      <c r="K18" s="29"/>
      <c r="L18" s="29"/>
      <c r="M18" s="29"/>
      <c r="N18" s="29"/>
    </row>
    <row r="19" spans="1:17" ht="16.5" customHeight="1">
      <c r="A19" s="18"/>
      <c r="K19" s="29"/>
      <c r="L19" s="29"/>
      <c r="M19" s="29"/>
      <c r="N19" s="29"/>
    </row>
    <row r="20" spans="1:17" ht="16.5" customHeight="1">
      <c r="A20" s="18"/>
      <c r="K20" s="29"/>
      <c r="L20" s="29"/>
      <c r="M20" s="29"/>
      <c r="N20" s="29"/>
    </row>
    <row r="21" spans="1:17">
      <c r="A21" s="18"/>
      <c r="K21" s="29"/>
      <c r="L21" s="29"/>
      <c r="M21" s="29"/>
      <c r="N21" s="29"/>
    </row>
    <row r="22" spans="1:17">
      <c r="A22" s="47"/>
      <c r="B22" s="1"/>
      <c r="C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  <row r="31" spans="1:17">
      <c r="D31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tabColor rgb="FF00B050"/>
    <pageSetUpPr fitToPage="1"/>
  </sheetPr>
  <dimension ref="A1:Q29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1.42578125" bestFit="1" customWidth="1"/>
  </cols>
  <sheetData>
    <row r="1" spans="1:17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38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448</v>
      </c>
      <c r="C5" s="64">
        <v>361</v>
      </c>
      <c r="D5" s="65">
        <f>C5/$Q5*100</f>
        <v>68.631178707224336</v>
      </c>
      <c r="E5" s="64">
        <v>40</v>
      </c>
      <c r="F5" s="65">
        <f>E5/$Q5*100</f>
        <v>7.6045627376425857</v>
      </c>
      <c r="G5" s="64">
        <v>33</v>
      </c>
      <c r="H5" s="65">
        <f>G5/$Q5*100</f>
        <v>6.2737642585551328</v>
      </c>
      <c r="I5" s="64">
        <v>66</v>
      </c>
      <c r="J5" s="65">
        <f>I5/$Q5*100</f>
        <v>12.547528517110266</v>
      </c>
      <c r="K5" s="64">
        <v>12</v>
      </c>
      <c r="L5" s="65">
        <f>K5/$Q5*100</f>
        <v>2.2813688212927756</v>
      </c>
      <c r="M5" s="64">
        <v>9</v>
      </c>
      <c r="N5" s="65">
        <f>M5/$Q5*100</f>
        <v>1.7110266159695817</v>
      </c>
      <c r="O5" s="64">
        <v>5</v>
      </c>
      <c r="P5" s="65">
        <f>O5/$Q5*100</f>
        <v>0.95057034220532322</v>
      </c>
      <c r="Q5" s="64">
        <v>526</v>
      </c>
    </row>
    <row r="6" spans="1:17" ht="30" customHeight="1">
      <c r="A6" s="57" t="s">
        <v>72</v>
      </c>
      <c r="B6" s="64">
        <v>60</v>
      </c>
      <c r="C6" s="64">
        <v>20</v>
      </c>
      <c r="D6" s="65">
        <f>C6/$Q6*100</f>
        <v>31.25</v>
      </c>
      <c r="E6" s="64">
        <v>7</v>
      </c>
      <c r="F6" s="65">
        <f>E6/$Q6*100</f>
        <v>10.9375</v>
      </c>
      <c r="G6" s="64">
        <v>10</v>
      </c>
      <c r="H6" s="65">
        <f>G6/$Q6*100</f>
        <v>15.625</v>
      </c>
      <c r="I6" s="64">
        <v>18</v>
      </c>
      <c r="J6" s="65">
        <f>I6/$Q6*100</f>
        <v>28.125</v>
      </c>
      <c r="K6" s="64">
        <v>5</v>
      </c>
      <c r="L6" s="65">
        <f>K6/$Q6*100</f>
        <v>7.8125</v>
      </c>
      <c r="M6" s="64">
        <v>4</v>
      </c>
      <c r="N6" s="65">
        <f>M6/$Q6*100</f>
        <v>6.25</v>
      </c>
      <c r="O6" s="64">
        <v>0</v>
      </c>
      <c r="P6" s="65">
        <f>O6/$Q6*100</f>
        <v>0</v>
      </c>
      <c r="Q6" s="64">
        <v>64</v>
      </c>
    </row>
    <row r="7" spans="1:17" ht="30" customHeight="1">
      <c r="A7" s="57" t="s">
        <v>73</v>
      </c>
      <c r="B7" s="64">
        <v>267</v>
      </c>
      <c r="C7" s="64">
        <v>148</v>
      </c>
      <c r="D7" s="65">
        <f t="shared" ref="D7" si="0">C7/$Q7*100</f>
        <v>52.112676056338024</v>
      </c>
      <c r="E7" s="64">
        <v>22</v>
      </c>
      <c r="F7" s="65">
        <f t="shared" ref="F7" si="1">E7/$Q7*100</f>
        <v>7.7464788732394361</v>
      </c>
      <c r="G7" s="64">
        <v>86</v>
      </c>
      <c r="H7" s="65">
        <f t="shared" ref="H7" si="2">G7/$Q7*100</f>
        <v>30.281690140845068</v>
      </c>
      <c r="I7" s="64">
        <v>18</v>
      </c>
      <c r="J7" s="65">
        <f t="shared" ref="J7" si="3">I7/$Q7*100</f>
        <v>6.3380281690140841</v>
      </c>
      <c r="K7" s="64">
        <v>8</v>
      </c>
      <c r="L7" s="65">
        <f t="shared" ref="L7" si="4">K7/$Q7*100</f>
        <v>2.8169014084507045</v>
      </c>
      <c r="M7" s="64">
        <v>2</v>
      </c>
      <c r="N7" s="65">
        <f t="shared" ref="N7" si="5">M7/$Q7*100</f>
        <v>0.70422535211267612</v>
      </c>
      <c r="O7" s="64">
        <v>0</v>
      </c>
      <c r="P7" s="65">
        <f t="shared" ref="P7" si="6">O7/$Q7*100</f>
        <v>0</v>
      </c>
      <c r="Q7" s="64">
        <v>284</v>
      </c>
    </row>
    <row r="8" spans="1:17" ht="30" customHeight="1">
      <c r="A8" s="57" t="s">
        <v>79</v>
      </c>
      <c r="B8" s="64">
        <v>4622</v>
      </c>
      <c r="C8" s="64">
        <v>2866</v>
      </c>
      <c r="D8" s="65">
        <f>C8/$Q8*100</f>
        <v>51.491196550485085</v>
      </c>
      <c r="E8" s="64">
        <v>1185</v>
      </c>
      <c r="F8" s="65">
        <f>E8/$Q8*100</f>
        <v>21.289974847287098</v>
      </c>
      <c r="G8" s="64">
        <v>178</v>
      </c>
      <c r="H8" s="65">
        <f>G8/$Q8*100</f>
        <v>3.1979877829680206</v>
      </c>
      <c r="I8" s="64">
        <v>896</v>
      </c>
      <c r="J8" s="65">
        <f>I8/$Q8*100</f>
        <v>16.097736255839024</v>
      </c>
      <c r="K8" s="64">
        <v>219</v>
      </c>
      <c r="L8" s="65">
        <f>K8/$Q8*100</f>
        <v>3.9346029464606538</v>
      </c>
      <c r="M8" s="64">
        <v>143</v>
      </c>
      <c r="N8" s="65">
        <f>M8/$Q8*100</f>
        <v>2.5691699604743086</v>
      </c>
      <c r="O8" s="64">
        <v>79</v>
      </c>
      <c r="P8" s="65">
        <f>O8/$Q8*100</f>
        <v>1.4193316564858067</v>
      </c>
      <c r="Q8" s="64">
        <v>5566</v>
      </c>
    </row>
    <row r="9" spans="1:17" ht="30" customHeight="1">
      <c r="A9" s="57" t="s">
        <v>76</v>
      </c>
      <c r="B9" s="64">
        <v>315</v>
      </c>
      <c r="C9" s="64">
        <v>239</v>
      </c>
      <c r="D9" s="65">
        <f>C9/$Q9*100</f>
        <v>31.824234354194409</v>
      </c>
      <c r="E9" s="64">
        <v>52</v>
      </c>
      <c r="F9" s="65">
        <f>E9/$Q9*100</f>
        <v>6.9241011984021297</v>
      </c>
      <c r="G9" s="64">
        <v>41</v>
      </c>
      <c r="H9" s="65">
        <f>G9/$Q9*100</f>
        <v>5.4593874833555258</v>
      </c>
      <c r="I9" s="64">
        <v>268</v>
      </c>
      <c r="J9" s="65">
        <f>I9/$Q9*100</f>
        <v>35.685752330226364</v>
      </c>
      <c r="K9" s="64">
        <v>68</v>
      </c>
      <c r="L9" s="65">
        <f>K9/$Q9*100</f>
        <v>9.0545938748335555</v>
      </c>
      <c r="M9" s="64">
        <v>8</v>
      </c>
      <c r="N9" s="65">
        <f>M9/$Q9*100</f>
        <v>1.0652463382157125</v>
      </c>
      <c r="O9" s="64">
        <v>75</v>
      </c>
      <c r="P9" s="65">
        <f>O9/$Q9*100</f>
        <v>9.9866844207723027</v>
      </c>
      <c r="Q9" s="64">
        <v>751</v>
      </c>
    </row>
    <row r="10" spans="1:17" ht="30" customHeight="1">
      <c r="A10" s="61" t="s">
        <v>77</v>
      </c>
      <c r="B10" s="64">
        <v>118</v>
      </c>
      <c r="C10" s="64">
        <v>84</v>
      </c>
      <c r="D10" s="65">
        <f>C10/$Q10*100</f>
        <v>51.219512195121951</v>
      </c>
      <c r="E10" s="64">
        <v>20</v>
      </c>
      <c r="F10" s="65">
        <f>E10/$Q10*100</f>
        <v>12.195121951219512</v>
      </c>
      <c r="G10" s="64">
        <v>9</v>
      </c>
      <c r="H10" s="65">
        <f>G10/$Q10*100</f>
        <v>5.4878048780487809</v>
      </c>
      <c r="I10" s="64">
        <v>34</v>
      </c>
      <c r="J10" s="65">
        <f>I10/$Q10*100</f>
        <v>20.73170731707317</v>
      </c>
      <c r="K10" s="64">
        <v>13</v>
      </c>
      <c r="L10" s="65">
        <f>K10/$Q10*100</f>
        <v>7.9268292682926829</v>
      </c>
      <c r="M10" s="64">
        <v>4</v>
      </c>
      <c r="N10" s="65">
        <f>M10/$Q10*100</f>
        <v>2.4390243902439024</v>
      </c>
      <c r="O10" s="64">
        <v>0</v>
      </c>
      <c r="P10" s="65">
        <f>O10/$Q10*100</f>
        <v>0</v>
      </c>
      <c r="Q10" s="64">
        <v>164</v>
      </c>
    </row>
    <row r="11" spans="1:17" ht="30" customHeight="1">
      <c r="A11" s="61" t="s">
        <v>74</v>
      </c>
      <c r="B11" s="64">
        <v>141</v>
      </c>
      <c r="C11" s="64">
        <v>120</v>
      </c>
      <c r="D11" s="65">
        <f>C11/$Q11*100</f>
        <v>49.586776859504134</v>
      </c>
      <c r="E11" s="64">
        <v>24</v>
      </c>
      <c r="F11" s="65">
        <f>E11/$Q11*100</f>
        <v>9.9173553719008272</v>
      </c>
      <c r="G11" s="64">
        <v>5</v>
      </c>
      <c r="H11" s="65">
        <f>G11/$Q11*100</f>
        <v>2.0661157024793391</v>
      </c>
      <c r="I11" s="64">
        <v>39</v>
      </c>
      <c r="J11" s="65">
        <f>I11/$Q11*100</f>
        <v>16.115702479338843</v>
      </c>
      <c r="K11" s="64">
        <v>48</v>
      </c>
      <c r="L11" s="65">
        <f>K11/$Q11*100</f>
        <v>19.834710743801654</v>
      </c>
      <c r="M11" s="64">
        <v>6</v>
      </c>
      <c r="N11" s="65">
        <f>M11/$Q11*100</f>
        <v>2.4793388429752068</v>
      </c>
      <c r="O11" s="64">
        <v>0</v>
      </c>
      <c r="P11" s="65">
        <f>O11/$Q11*100</f>
        <v>0</v>
      </c>
      <c r="Q11" s="64">
        <v>242</v>
      </c>
    </row>
    <row r="12" spans="1:17" ht="30" customHeight="1">
      <c r="A12" s="57" t="s">
        <v>75</v>
      </c>
      <c r="B12" s="64">
        <v>0</v>
      </c>
      <c r="C12" s="64">
        <v>0</v>
      </c>
      <c r="D12" s="65">
        <v>0</v>
      </c>
      <c r="E12" s="64">
        <v>0</v>
      </c>
      <c r="F12" s="65">
        <v>0</v>
      </c>
      <c r="G12" s="64">
        <v>0</v>
      </c>
      <c r="H12" s="65">
        <v>0</v>
      </c>
      <c r="I12" s="64">
        <v>0</v>
      </c>
      <c r="J12" s="65">
        <v>0</v>
      </c>
      <c r="K12" s="64">
        <v>0</v>
      </c>
      <c r="L12" s="65">
        <v>0</v>
      </c>
      <c r="M12" s="64">
        <v>0</v>
      </c>
      <c r="N12" s="65">
        <v>0</v>
      </c>
      <c r="O12" s="64">
        <v>0</v>
      </c>
      <c r="P12" s="65">
        <v>0</v>
      </c>
      <c r="Q12" s="64">
        <v>0</v>
      </c>
    </row>
    <row r="13" spans="1:17" ht="16.5" customHeight="1">
      <c r="B13" s="1"/>
      <c r="K13" s="18"/>
      <c r="L13" s="1"/>
      <c r="M13" s="1"/>
      <c r="N13" s="1"/>
      <c r="O13" s="18"/>
      <c r="P13" s="1"/>
    </row>
    <row r="14" spans="1:17" ht="16.5" customHeight="1">
      <c r="B14" s="27"/>
      <c r="C14" s="18"/>
      <c r="D14" s="18"/>
      <c r="E14" s="18"/>
      <c r="F14" s="18"/>
      <c r="G14" s="18"/>
      <c r="H14" s="18"/>
      <c r="I14" s="18"/>
      <c r="J14" s="18"/>
      <c r="K14" s="29"/>
      <c r="O14" s="18"/>
      <c r="Q14" s="18"/>
    </row>
    <row r="15" spans="1:17" ht="16.5" customHeight="1">
      <c r="K15" s="29"/>
      <c r="L15" s="29"/>
      <c r="M15" s="29"/>
      <c r="N15" s="29"/>
    </row>
    <row r="16" spans="1:17" ht="16.5" customHeight="1"/>
    <row r="17" spans="1:17" ht="16.5" customHeight="1"/>
    <row r="18" spans="1:17" ht="16.5" customHeight="1"/>
    <row r="19" spans="1:17" ht="16.5" customHeight="1"/>
    <row r="20" spans="1:17">
      <c r="K20" s="29"/>
      <c r="L20" s="29"/>
      <c r="M20" s="29"/>
      <c r="N20" s="29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tabColor rgb="FF00B050"/>
    <pageSetUpPr fitToPage="1"/>
  </sheetPr>
  <dimension ref="A1:V30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</cols>
  <sheetData>
    <row r="1" spans="1:22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22" ht="16.5" customHeight="1">
      <c r="A2" s="125" t="s">
        <v>39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22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22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22" ht="30" customHeight="1">
      <c r="A5" s="57" t="s">
        <v>71</v>
      </c>
      <c r="B5" s="64">
        <v>374</v>
      </c>
      <c r="C5" s="64">
        <v>313</v>
      </c>
      <c r="D5" s="65">
        <f>C5/$Q5*100</f>
        <v>65.756302521008408</v>
      </c>
      <c r="E5" s="64">
        <v>34</v>
      </c>
      <c r="F5" s="65">
        <f>E5/$Q5*100</f>
        <v>7.1428571428571423</v>
      </c>
      <c r="G5" s="64">
        <v>37</v>
      </c>
      <c r="H5" s="65">
        <f>G5/$Q5*100</f>
        <v>7.7731092436974789</v>
      </c>
      <c r="I5" s="64">
        <v>48</v>
      </c>
      <c r="J5" s="65">
        <f>I5/$Q5*100</f>
        <v>10.084033613445378</v>
      </c>
      <c r="K5" s="64">
        <v>22</v>
      </c>
      <c r="L5" s="65">
        <f>K5/$Q5*100</f>
        <v>4.6218487394957988</v>
      </c>
      <c r="M5" s="64">
        <v>11</v>
      </c>
      <c r="N5" s="65">
        <f>M5/$Q5*100</f>
        <v>2.3109243697478994</v>
      </c>
      <c r="O5" s="64">
        <v>11</v>
      </c>
      <c r="P5" s="65">
        <f>O5/$Q5*100</f>
        <v>2.3109243697478994</v>
      </c>
      <c r="Q5" s="64">
        <v>476</v>
      </c>
      <c r="V5" s="14"/>
    </row>
    <row r="6" spans="1:22" ht="30" customHeight="1">
      <c r="A6" s="57" t="s">
        <v>72</v>
      </c>
      <c r="B6" s="64">
        <v>66</v>
      </c>
      <c r="C6" s="64">
        <v>24</v>
      </c>
      <c r="D6" s="65">
        <f>C6/$Q6*100</f>
        <v>33.333333333333329</v>
      </c>
      <c r="E6" s="64">
        <v>6</v>
      </c>
      <c r="F6" s="65">
        <f>E6/$Q6*100</f>
        <v>8.3333333333333321</v>
      </c>
      <c r="G6" s="64">
        <v>18</v>
      </c>
      <c r="H6" s="65">
        <f>G6/$Q6*100</f>
        <v>25</v>
      </c>
      <c r="I6" s="64">
        <v>20</v>
      </c>
      <c r="J6" s="65">
        <f>I6/$Q6*100</f>
        <v>27.777777777777779</v>
      </c>
      <c r="K6" s="64">
        <v>2</v>
      </c>
      <c r="L6" s="65">
        <f>K6/$Q6*100</f>
        <v>2.7777777777777777</v>
      </c>
      <c r="M6" s="64">
        <v>2</v>
      </c>
      <c r="N6" s="65">
        <f>M6/$Q6*100</f>
        <v>2.7777777777777777</v>
      </c>
      <c r="O6" s="64">
        <v>0</v>
      </c>
      <c r="P6" s="65">
        <f>O6/$Q6*100</f>
        <v>0</v>
      </c>
      <c r="Q6" s="64">
        <v>72</v>
      </c>
      <c r="V6" s="14"/>
    </row>
    <row r="7" spans="1:22" ht="30" customHeight="1">
      <c r="A7" s="57" t="s">
        <v>73</v>
      </c>
      <c r="B7" s="64">
        <v>272</v>
      </c>
      <c r="C7" s="64">
        <v>162</v>
      </c>
      <c r="D7" s="65">
        <f t="shared" ref="D7:D12" si="0">C7/$Q7*100</f>
        <v>54.36241610738255</v>
      </c>
      <c r="E7" s="64">
        <v>34</v>
      </c>
      <c r="F7" s="65">
        <f t="shared" ref="F7:F12" si="1">E7/$Q7*100</f>
        <v>11.409395973154362</v>
      </c>
      <c r="G7" s="64">
        <v>56</v>
      </c>
      <c r="H7" s="65">
        <f t="shared" ref="H7:H12" si="2">G7/$Q7*100</f>
        <v>18.791946308724832</v>
      </c>
      <c r="I7" s="64">
        <v>32</v>
      </c>
      <c r="J7" s="65">
        <f t="shared" ref="J7:J11" si="3">I7/$Q7*100</f>
        <v>10.738255033557047</v>
      </c>
      <c r="K7" s="64">
        <v>11</v>
      </c>
      <c r="L7" s="65">
        <f t="shared" ref="L7:L12" si="4">K7/$Q7*100</f>
        <v>3.6912751677852351</v>
      </c>
      <c r="M7" s="64">
        <v>1</v>
      </c>
      <c r="N7" s="65">
        <f t="shared" ref="N7:N11" si="5">M7/$Q7*100</f>
        <v>0.33557046979865773</v>
      </c>
      <c r="O7" s="64">
        <v>2</v>
      </c>
      <c r="P7" s="65">
        <f t="shared" ref="N7:P12" si="6">O7/$Q7*100</f>
        <v>0.67114093959731547</v>
      </c>
      <c r="Q7" s="64">
        <v>298</v>
      </c>
      <c r="V7" s="14"/>
    </row>
    <row r="8" spans="1:22" ht="30" customHeight="1">
      <c r="A8" s="57" t="s">
        <v>79</v>
      </c>
      <c r="B8" s="64">
        <v>2763</v>
      </c>
      <c r="C8" s="64">
        <v>1604</v>
      </c>
      <c r="D8" s="65">
        <f t="shared" si="0"/>
        <v>37.56440281030445</v>
      </c>
      <c r="E8" s="64">
        <v>920</v>
      </c>
      <c r="F8" s="65">
        <f t="shared" si="1"/>
        <v>21.545667447306791</v>
      </c>
      <c r="G8" s="64">
        <v>179</v>
      </c>
      <c r="H8" s="65">
        <f t="shared" si="2"/>
        <v>4.192037470725996</v>
      </c>
      <c r="I8" s="64">
        <v>947</v>
      </c>
      <c r="J8" s="65">
        <f t="shared" si="3"/>
        <v>22.177985948477751</v>
      </c>
      <c r="K8" s="64">
        <v>264</v>
      </c>
      <c r="L8" s="65">
        <f t="shared" si="4"/>
        <v>6.1826697892271669</v>
      </c>
      <c r="M8" s="64">
        <v>280</v>
      </c>
      <c r="N8" s="65">
        <f t="shared" si="5"/>
        <v>6.557377049180328</v>
      </c>
      <c r="O8" s="64">
        <v>76</v>
      </c>
      <c r="P8" s="65">
        <f t="shared" si="6"/>
        <v>1.7798594847775178</v>
      </c>
      <c r="Q8" s="64">
        <v>4270</v>
      </c>
      <c r="V8" s="14"/>
    </row>
    <row r="9" spans="1:22" ht="30" customHeight="1">
      <c r="A9" s="57" t="s">
        <v>76</v>
      </c>
      <c r="B9" s="64">
        <v>376</v>
      </c>
      <c r="C9" s="64">
        <v>597</v>
      </c>
      <c r="D9" s="65">
        <f t="shared" si="0"/>
        <v>41.002747252747248</v>
      </c>
      <c r="E9" s="64">
        <v>97</v>
      </c>
      <c r="F9" s="65">
        <f t="shared" si="1"/>
        <v>6.6620879120879124</v>
      </c>
      <c r="G9" s="64">
        <v>87</v>
      </c>
      <c r="H9" s="65">
        <f t="shared" si="2"/>
        <v>5.9752747252747254</v>
      </c>
      <c r="I9" s="64">
        <v>359</v>
      </c>
      <c r="J9" s="65">
        <f t="shared" si="3"/>
        <v>24.656593406593409</v>
      </c>
      <c r="K9" s="64">
        <v>90</v>
      </c>
      <c r="L9" s="65">
        <f t="shared" si="4"/>
        <v>6.1813186813186816</v>
      </c>
      <c r="M9" s="64">
        <v>201</v>
      </c>
      <c r="N9" s="65">
        <f t="shared" si="5"/>
        <v>13.804945054945057</v>
      </c>
      <c r="O9" s="64">
        <v>25</v>
      </c>
      <c r="P9" s="65">
        <f t="shared" si="6"/>
        <v>1.7170329670329672</v>
      </c>
      <c r="Q9" s="64">
        <v>1456</v>
      </c>
      <c r="V9" s="14"/>
    </row>
    <row r="10" spans="1:22" ht="30" customHeight="1">
      <c r="A10" s="61" t="s">
        <v>77</v>
      </c>
      <c r="B10" s="64">
        <v>106</v>
      </c>
      <c r="C10" s="64">
        <v>56</v>
      </c>
      <c r="D10" s="65">
        <f t="shared" si="0"/>
        <v>30.76923076923077</v>
      </c>
      <c r="E10" s="64">
        <v>51</v>
      </c>
      <c r="F10" s="65">
        <f t="shared" si="1"/>
        <v>28.021978021978022</v>
      </c>
      <c r="G10" s="64">
        <v>10</v>
      </c>
      <c r="H10" s="65">
        <f t="shared" si="2"/>
        <v>5.4945054945054945</v>
      </c>
      <c r="I10" s="64">
        <v>42</v>
      </c>
      <c r="J10" s="65">
        <f t="shared" si="3"/>
        <v>23.076923076923077</v>
      </c>
      <c r="K10" s="64">
        <v>13</v>
      </c>
      <c r="L10" s="65">
        <f t="shared" si="4"/>
        <v>7.1428571428571423</v>
      </c>
      <c r="M10" s="64">
        <v>1</v>
      </c>
      <c r="N10" s="65">
        <f t="shared" si="5"/>
        <v>0.5494505494505495</v>
      </c>
      <c r="O10" s="64">
        <v>9</v>
      </c>
      <c r="P10" s="65">
        <f t="shared" si="6"/>
        <v>4.9450549450549453</v>
      </c>
      <c r="Q10" s="64">
        <v>182</v>
      </c>
      <c r="V10" s="14"/>
    </row>
    <row r="11" spans="1:22" ht="30" customHeight="1">
      <c r="A11" s="61" t="s">
        <v>74</v>
      </c>
      <c r="B11" s="64">
        <v>84</v>
      </c>
      <c r="C11" s="64">
        <v>71</v>
      </c>
      <c r="D11" s="65">
        <f t="shared" si="0"/>
        <v>61.206896551724135</v>
      </c>
      <c r="E11" s="64">
        <v>12</v>
      </c>
      <c r="F11" s="65">
        <f t="shared" si="1"/>
        <v>10.344827586206897</v>
      </c>
      <c r="G11" s="64">
        <v>11</v>
      </c>
      <c r="H11" s="65">
        <f t="shared" si="2"/>
        <v>9.4827586206896548</v>
      </c>
      <c r="I11" s="64">
        <v>7</v>
      </c>
      <c r="J11" s="65">
        <f t="shared" si="3"/>
        <v>6.0344827586206895</v>
      </c>
      <c r="K11" s="64">
        <v>11</v>
      </c>
      <c r="L11" s="65">
        <f t="shared" si="4"/>
        <v>9.4827586206896548</v>
      </c>
      <c r="M11" s="64">
        <v>1</v>
      </c>
      <c r="N11" s="65">
        <f t="shared" si="5"/>
        <v>0.86206896551724133</v>
      </c>
      <c r="O11" s="64">
        <v>3</v>
      </c>
      <c r="P11" s="65">
        <f t="shared" si="6"/>
        <v>2.5862068965517242</v>
      </c>
      <c r="Q11" s="64">
        <v>116</v>
      </c>
      <c r="V11" s="14"/>
    </row>
    <row r="12" spans="1:22" ht="30" customHeight="1">
      <c r="A12" s="57" t="s">
        <v>75</v>
      </c>
      <c r="B12" s="64">
        <v>1</v>
      </c>
      <c r="C12" s="64">
        <v>0</v>
      </c>
      <c r="D12" s="65">
        <f t="shared" si="0"/>
        <v>0</v>
      </c>
      <c r="E12" s="64">
        <v>0</v>
      </c>
      <c r="F12" s="65">
        <f t="shared" si="1"/>
        <v>0</v>
      </c>
      <c r="G12" s="64">
        <v>0</v>
      </c>
      <c r="H12" s="65">
        <f t="shared" si="2"/>
        <v>0</v>
      </c>
      <c r="I12" s="64">
        <v>1</v>
      </c>
      <c r="J12" s="65">
        <f>I12/$Q12*100</f>
        <v>100</v>
      </c>
      <c r="K12" s="64">
        <v>0</v>
      </c>
      <c r="L12" s="65">
        <f t="shared" si="4"/>
        <v>0</v>
      </c>
      <c r="M12" s="64">
        <v>0</v>
      </c>
      <c r="N12" s="65">
        <f t="shared" si="6"/>
        <v>0</v>
      </c>
      <c r="O12" s="64">
        <v>0</v>
      </c>
      <c r="P12" s="65">
        <f t="shared" si="6"/>
        <v>0</v>
      </c>
      <c r="Q12" s="64">
        <v>1</v>
      </c>
      <c r="V12" s="14"/>
    </row>
    <row r="13" spans="1:22" ht="16.5" customHeight="1">
      <c r="F13" s="1"/>
      <c r="J13" s="1"/>
      <c r="K13" s="18"/>
      <c r="L13" s="18"/>
      <c r="M13" s="1"/>
      <c r="N13" s="1"/>
      <c r="O13" s="18"/>
    </row>
    <row r="14" spans="1:22" ht="16.5" customHeight="1">
      <c r="K14" s="29"/>
      <c r="L14" s="29"/>
    </row>
    <row r="15" spans="1:22" ht="16.5" customHeight="1">
      <c r="K15" s="29"/>
      <c r="L15" s="29"/>
      <c r="M15" s="29"/>
      <c r="N15" s="29"/>
    </row>
    <row r="16" spans="1:22" ht="16.5" customHeight="1">
      <c r="B16" s="18"/>
      <c r="C16" s="18"/>
      <c r="D16" s="18"/>
      <c r="E16" s="18"/>
      <c r="F16" s="18"/>
      <c r="G16" s="18"/>
      <c r="H16" s="18"/>
      <c r="I16" s="18"/>
      <c r="J16" s="18"/>
      <c r="K16" s="29"/>
      <c r="L16" s="29"/>
      <c r="M16" s="29"/>
      <c r="N16" s="29"/>
      <c r="O16" s="18"/>
      <c r="P16" s="18"/>
      <c r="Q16" s="18"/>
    </row>
    <row r="17" spans="1:17" ht="16.5" customHeight="1">
      <c r="K17" s="29"/>
      <c r="L17" s="29"/>
      <c r="M17" s="29"/>
      <c r="N17" s="29"/>
    </row>
    <row r="18" spans="1:17" ht="16.5" customHeight="1">
      <c r="K18" s="29"/>
      <c r="L18" s="29"/>
      <c r="M18" s="29"/>
      <c r="N18" s="29"/>
    </row>
    <row r="19" spans="1:17" ht="16.5" customHeight="1">
      <c r="K19" s="29"/>
      <c r="L19" s="29"/>
      <c r="M19" s="29"/>
      <c r="N19" s="29"/>
    </row>
    <row r="20" spans="1:17" ht="16.5" customHeight="1">
      <c r="K20" s="29"/>
      <c r="L20" s="29"/>
      <c r="M20" s="29"/>
      <c r="N20" s="29"/>
    </row>
    <row r="21" spans="1:17">
      <c r="K21" s="29"/>
      <c r="L21" s="29"/>
      <c r="M21" s="29"/>
      <c r="N21" s="29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A25" s="1"/>
      <c r="B25" s="1"/>
      <c r="C25" s="1"/>
      <c r="D25" s="1"/>
      <c r="E25" s="1"/>
      <c r="F25" s="1"/>
      <c r="G25" s="1"/>
      <c r="H25" s="1"/>
      <c r="I25" s="1"/>
      <c r="J25" s="1"/>
      <c r="K25" s="29"/>
      <c r="L25" s="29"/>
      <c r="M25" s="29"/>
      <c r="N25" s="29"/>
      <c r="O25" s="1"/>
      <c r="P25" s="1"/>
      <c r="Q25" s="1"/>
    </row>
    <row r="26" spans="1:17">
      <c r="A26" s="1"/>
      <c r="B26" s="1"/>
      <c r="C26" s="1"/>
      <c r="D26" s="1"/>
      <c r="E26" s="1"/>
      <c r="F26" s="1"/>
      <c r="G26" s="1"/>
      <c r="H26" s="1"/>
      <c r="I26" s="1"/>
      <c r="J26" s="1"/>
      <c r="K26" s="29"/>
      <c r="L26" s="29"/>
      <c r="M26" s="29"/>
      <c r="N26" s="29"/>
      <c r="O26" s="1"/>
      <c r="P26" s="1"/>
      <c r="Q26" s="1"/>
    </row>
    <row r="27" spans="1:17">
      <c r="A27" s="1"/>
      <c r="B27" s="1"/>
      <c r="C27" s="1"/>
      <c r="D27" s="1"/>
      <c r="E27" s="1"/>
      <c r="F27" s="1"/>
      <c r="G27" s="1"/>
      <c r="H27" s="1"/>
      <c r="I27" s="1"/>
      <c r="J27" s="1"/>
      <c r="O27" s="1"/>
      <c r="P27" s="1"/>
      <c r="Q27" s="1"/>
    </row>
    <row r="28" spans="1:17">
      <c r="A28" s="1"/>
      <c r="B28" s="1"/>
      <c r="C28" s="1"/>
      <c r="D28" s="1"/>
      <c r="E28" s="1"/>
      <c r="F28" s="1"/>
      <c r="G28" s="1"/>
      <c r="H28" s="1"/>
      <c r="I28" s="1"/>
      <c r="J28" s="1"/>
      <c r="O28" s="1"/>
      <c r="P28" s="1"/>
      <c r="Q28" s="1"/>
    </row>
    <row r="29" spans="1:17">
      <c r="A29" s="1"/>
      <c r="B29" s="1"/>
      <c r="C29" s="1"/>
      <c r="D29" s="1"/>
      <c r="E29" s="1"/>
      <c r="F29" s="1"/>
      <c r="G29" s="1"/>
      <c r="H29" s="1"/>
      <c r="I29" s="1"/>
      <c r="J29" s="1"/>
      <c r="O29" s="1"/>
      <c r="P29" s="1"/>
      <c r="Q29" s="1"/>
    </row>
    <row r="30" spans="1:17">
      <c r="A30" s="1"/>
      <c r="B30" s="1"/>
      <c r="C30" s="1"/>
      <c r="D30" s="1"/>
      <c r="E30" s="1"/>
      <c r="F30" s="1"/>
      <c r="G30" s="1"/>
      <c r="H30" s="1"/>
      <c r="I30" s="1"/>
      <c r="J30" s="1"/>
      <c r="O30" s="1"/>
      <c r="P30" s="1"/>
      <c r="Q30" s="1"/>
    </row>
  </sheetData>
  <mergeCells count="12">
    <mergeCell ref="A2:A3"/>
    <mergeCell ref="A1:Q1"/>
    <mergeCell ref="B2:B4"/>
    <mergeCell ref="C2:P2"/>
    <mergeCell ref="Q2:Q4"/>
    <mergeCell ref="C3:D3"/>
    <mergeCell ref="E3:F3"/>
    <mergeCell ref="G3:H3"/>
    <mergeCell ref="I3:J3"/>
    <mergeCell ref="O3:P3"/>
    <mergeCell ref="K3:L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tabColor rgb="FF00B050"/>
    <pageSetUpPr fitToPage="1"/>
  </sheetPr>
  <dimension ref="A1:Q26"/>
  <sheetViews>
    <sheetView showGridLines="0" zoomScale="70" zoomScaleNormal="70" zoomScaleSheetLayoutView="100" workbookViewId="0">
      <selection sqref="A1:Q1"/>
    </sheetView>
  </sheetViews>
  <sheetFormatPr defaultRowHeight="12.75"/>
  <cols>
    <col min="1" max="1" width="30.7109375" customWidth="1"/>
    <col min="2" max="17" width="8.7109375" customWidth="1"/>
    <col min="18" max="18" width="10.28515625" bestFit="1" customWidth="1"/>
  </cols>
  <sheetData>
    <row r="1" spans="1:17" s="23" customFormat="1" ht="30" customHeight="1">
      <c r="A1" s="126" t="s">
        <v>176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  <c r="P1" s="126"/>
      <c r="Q1" s="126"/>
    </row>
    <row r="2" spans="1:17" ht="16.5" customHeight="1">
      <c r="A2" s="125" t="s">
        <v>40</v>
      </c>
      <c r="B2" s="125" t="s">
        <v>31</v>
      </c>
      <c r="C2" s="125" t="s">
        <v>32</v>
      </c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 t="s">
        <v>33</v>
      </c>
    </row>
    <row r="3" spans="1:17" ht="27" customHeight="1">
      <c r="A3" s="125"/>
      <c r="B3" s="125"/>
      <c r="C3" s="125" t="s">
        <v>27</v>
      </c>
      <c r="D3" s="125"/>
      <c r="E3" s="125" t="s">
        <v>29</v>
      </c>
      <c r="F3" s="125"/>
      <c r="G3" s="125" t="s">
        <v>28</v>
      </c>
      <c r="H3" s="125"/>
      <c r="I3" s="125" t="s">
        <v>34</v>
      </c>
      <c r="J3" s="125"/>
      <c r="K3" s="125" t="s">
        <v>152</v>
      </c>
      <c r="L3" s="125"/>
      <c r="M3" s="125" t="s">
        <v>179</v>
      </c>
      <c r="N3" s="125"/>
      <c r="O3" s="125" t="s">
        <v>35</v>
      </c>
      <c r="P3" s="125"/>
      <c r="Q3" s="125"/>
    </row>
    <row r="4" spans="1:17" ht="27" customHeight="1">
      <c r="A4" s="67" t="s">
        <v>156</v>
      </c>
      <c r="B4" s="125"/>
      <c r="C4" s="63" t="s">
        <v>36</v>
      </c>
      <c r="D4" s="63" t="s">
        <v>30</v>
      </c>
      <c r="E4" s="63" t="s">
        <v>36</v>
      </c>
      <c r="F4" s="63" t="s">
        <v>30</v>
      </c>
      <c r="G4" s="63" t="s">
        <v>36</v>
      </c>
      <c r="H4" s="63" t="s">
        <v>30</v>
      </c>
      <c r="I4" s="63" t="s">
        <v>36</v>
      </c>
      <c r="J4" s="63" t="s">
        <v>30</v>
      </c>
      <c r="K4" s="63" t="s">
        <v>36</v>
      </c>
      <c r="L4" s="63" t="s">
        <v>30</v>
      </c>
      <c r="M4" s="92" t="s">
        <v>36</v>
      </c>
      <c r="N4" s="92" t="s">
        <v>30</v>
      </c>
      <c r="O4" s="63" t="s">
        <v>36</v>
      </c>
      <c r="P4" s="63" t="s">
        <v>30</v>
      </c>
      <c r="Q4" s="125"/>
    </row>
    <row r="5" spans="1:17" ht="30" customHeight="1">
      <c r="A5" s="57" t="s">
        <v>71</v>
      </c>
      <c r="B5" s="64">
        <v>838</v>
      </c>
      <c r="C5" s="64">
        <v>747</v>
      </c>
      <c r="D5" s="65">
        <f>C5/$Q5*100</f>
        <v>82.724252491694344</v>
      </c>
      <c r="E5" s="64">
        <v>16</v>
      </c>
      <c r="F5" s="65">
        <f>E5/$Q5*100</f>
        <v>1.7718715393133997</v>
      </c>
      <c r="G5" s="64">
        <v>30</v>
      </c>
      <c r="H5" s="65">
        <f>G5/$Q5*100</f>
        <v>3.322259136212625</v>
      </c>
      <c r="I5" s="64">
        <v>69</v>
      </c>
      <c r="J5" s="65">
        <f>I5/$Q5*100</f>
        <v>7.6411960132890364</v>
      </c>
      <c r="K5" s="64">
        <v>24</v>
      </c>
      <c r="L5" s="65">
        <f>K5/$Q5*100</f>
        <v>2.6578073089700998</v>
      </c>
      <c r="M5" s="64">
        <v>9</v>
      </c>
      <c r="N5" s="65">
        <f>M5/$Q5*100</f>
        <v>0.99667774086378735</v>
      </c>
      <c r="O5" s="64">
        <v>8</v>
      </c>
      <c r="P5" s="65">
        <f>O5/$Q5*100</f>
        <v>0.88593576965669985</v>
      </c>
      <c r="Q5" s="64">
        <v>903</v>
      </c>
    </row>
    <row r="6" spans="1:17" ht="30" customHeight="1">
      <c r="A6" s="57" t="s">
        <v>72</v>
      </c>
      <c r="B6" s="64">
        <v>44</v>
      </c>
      <c r="C6" s="64">
        <v>20</v>
      </c>
      <c r="D6" s="65">
        <f>C6/$Q6*100</f>
        <v>43.478260869565219</v>
      </c>
      <c r="E6" s="64">
        <v>10</v>
      </c>
      <c r="F6" s="65">
        <f>E6/$Q6*100</f>
        <v>21.739130434782609</v>
      </c>
      <c r="G6" s="64">
        <v>4</v>
      </c>
      <c r="H6" s="65">
        <f>G6/$Q6*100</f>
        <v>8.695652173913043</v>
      </c>
      <c r="I6" s="64">
        <v>7</v>
      </c>
      <c r="J6" s="65">
        <f>I6/$Q6*100</f>
        <v>15.217391304347828</v>
      </c>
      <c r="K6" s="64">
        <v>3</v>
      </c>
      <c r="L6" s="65">
        <f>K6/$Q6*100</f>
        <v>6.5217391304347823</v>
      </c>
      <c r="M6" s="64">
        <v>2</v>
      </c>
      <c r="N6" s="65">
        <f>M6/$Q6*100</f>
        <v>4.3478260869565215</v>
      </c>
      <c r="O6" s="64">
        <v>0</v>
      </c>
      <c r="P6" s="65">
        <f>O6/$Q6*100</f>
        <v>0</v>
      </c>
      <c r="Q6" s="64">
        <v>46</v>
      </c>
    </row>
    <row r="7" spans="1:17" ht="30" customHeight="1">
      <c r="A7" s="57" t="s">
        <v>73</v>
      </c>
      <c r="B7" s="64">
        <v>324</v>
      </c>
      <c r="C7" s="64">
        <v>217</v>
      </c>
      <c r="D7" s="65">
        <f t="shared" ref="D7:P12" si="0">C7/$Q7*100</f>
        <v>62.89855072463768</v>
      </c>
      <c r="E7" s="64">
        <v>39</v>
      </c>
      <c r="F7" s="65">
        <f t="shared" si="0"/>
        <v>11.304347826086957</v>
      </c>
      <c r="G7" s="64">
        <v>51</v>
      </c>
      <c r="H7" s="65">
        <f t="shared" si="0"/>
        <v>14.782608695652174</v>
      </c>
      <c r="I7" s="64">
        <v>19</v>
      </c>
      <c r="J7" s="65">
        <f t="shared" si="0"/>
        <v>5.5072463768115938</v>
      </c>
      <c r="K7" s="64">
        <v>18</v>
      </c>
      <c r="L7" s="65">
        <f t="shared" si="0"/>
        <v>5.2173913043478262</v>
      </c>
      <c r="M7" s="64">
        <v>1</v>
      </c>
      <c r="N7" s="65">
        <f t="shared" si="0"/>
        <v>0.28985507246376813</v>
      </c>
      <c r="O7" s="64">
        <v>0</v>
      </c>
      <c r="P7" s="65">
        <f t="shared" si="0"/>
        <v>0</v>
      </c>
      <c r="Q7" s="64">
        <v>345</v>
      </c>
    </row>
    <row r="8" spans="1:17" ht="30" customHeight="1">
      <c r="A8" s="57" t="s">
        <v>79</v>
      </c>
      <c r="B8" s="64">
        <v>3861</v>
      </c>
      <c r="C8" s="64">
        <v>2659</v>
      </c>
      <c r="D8" s="65">
        <f t="shared" si="0"/>
        <v>46.68188202247191</v>
      </c>
      <c r="E8" s="64">
        <v>1195</v>
      </c>
      <c r="F8" s="65">
        <f t="shared" si="0"/>
        <v>20.979634831460675</v>
      </c>
      <c r="G8" s="64">
        <v>278</v>
      </c>
      <c r="H8" s="65">
        <f t="shared" si="0"/>
        <v>4.8806179775280896</v>
      </c>
      <c r="I8" s="64">
        <v>940</v>
      </c>
      <c r="J8" s="65">
        <f t="shared" si="0"/>
        <v>16.502808988764045</v>
      </c>
      <c r="K8" s="64">
        <v>544</v>
      </c>
      <c r="L8" s="65">
        <f t="shared" si="0"/>
        <v>9.5505617977528079</v>
      </c>
      <c r="M8" s="64">
        <v>67</v>
      </c>
      <c r="N8" s="65">
        <f t="shared" si="0"/>
        <v>1.1762640449438202</v>
      </c>
      <c r="O8" s="64">
        <v>13</v>
      </c>
      <c r="P8" s="65">
        <f t="shared" si="0"/>
        <v>0.22823033707865167</v>
      </c>
      <c r="Q8" s="64">
        <v>5696</v>
      </c>
    </row>
    <row r="9" spans="1:17" ht="30" customHeight="1">
      <c r="A9" s="57" t="s">
        <v>76</v>
      </c>
      <c r="B9" s="64">
        <v>320</v>
      </c>
      <c r="C9" s="64">
        <v>230</v>
      </c>
      <c r="D9" s="65">
        <f t="shared" si="0"/>
        <v>21.780303030303031</v>
      </c>
      <c r="E9" s="64">
        <v>32</v>
      </c>
      <c r="F9" s="65">
        <f t="shared" si="0"/>
        <v>3.0303030303030303</v>
      </c>
      <c r="G9" s="64">
        <v>130</v>
      </c>
      <c r="H9" s="65">
        <f t="shared" si="0"/>
        <v>12.310606060606061</v>
      </c>
      <c r="I9" s="64">
        <v>299</v>
      </c>
      <c r="J9" s="65">
        <f t="shared" si="0"/>
        <v>28.314393939393938</v>
      </c>
      <c r="K9" s="64">
        <v>347</v>
      </c>
      <c r="L9" s="65">
        <f t="shared" si="0"/>
        <v>32.859848484848484</v>
      </c>
      <c r="M9" s="64">
        <v>16</v>
      </c>
      <c r="N9" s="65">
        <f t="shared" si="0"/>
        <v>1.5151515151515151</v>
      </c>
      <c r="O9" s="64">
        <v>2</v>
      </c>
      <c r="P9" s="65">
        <f t="shared" si="0"/>
        <v>0.18939393939393939</v>
      </c>
      <c r="Q9" s="64">
        <v>1056</v>
      </c>
    </row>
    <row r="10" spans="1:17" ht="30" customHeight="1">
      <c r="A10" s="61" t="s">
        <v>77</v>
      </c>
      <c r="B10" s="64">
        <v>128</v>
      </c>
      <c r="C10" s="64">
        <v>79</v>
      </c>
      <c r="D10" s="65">
        <f t="shared" si="0"/>
        <v>43.169398907103826</v>
      </c>
      <c r="E10" s="64">
        <v>33</v>
      </c>
      <c r="F10" s="65">
        <f t="shared" si="0"/>
        <v>18.032786885245901</v>
      </c>
      <c r="G10" s="64">
        <v>11</v>
      </c>
      <c r="H10" s="65">
        <f t="shared" si="0"/>
        <v>6.0109289617486334</v>
      </c>
      <c r="I10" s="64">
        <v>42</v>
      </c>
      <c r="J10" s="65">
        <f t="shared" si="0"/>
        <v>22.950819672131146</v>
      </c>
      <c r="K10" s="64">
        <v>17</v>
      </c>
      <c r="L10" s="65">
        <f t="shared" si="0"/>
        <v>9.2896174863387984</v>
      </c>
      <c r="M10" s="64">
        <v>1</v>
      </c>
      <c r="N10" s="65">
        <f t="shared" si="0"/>
        <v>0.54644808743169404</v>
      </c>
      <c r="O10" s="64">
        <v>0</v>
      </c>
      <c r="P10" s="65">
        <f t="shared" si="0"/>
        <v>0</v>
      </c>
      <c r="Q10" s="64">
        <v>183</v>
      </c>
    </row>
    <row r="11" spans="1:17" ht="30" customHeight="1">
      <c r="A11" s="61" t="s">
        <v>74</v>
      </c>
      <c r="B11" s="64">
        <v>78</v>
      </c>
      <c r="C11" s="64">
        <v>77</v>
      </c>
      <c r="D11" s="65">
        <f t="shared" si="0"/>
        <v>56.20437956204379</v>
      </c>
      <c r="E11" s="64">
        <v>27</v>
      </c>
      <c r="F11" s="65">
        <f t="shared" si="0"/>
        <v>19.708029197080293</v>
      </c>
      <c r="G11" s="64">
        <v>3</v>
      </c>
      <c r="H11" s="65">
        <f t="shared" si="0"/>
        <v>2.1897810218978102</v>
      </c>
      <c r="I11" s="64">
        <v>13</v>
      </c>
      <c r="J11" s="65">
        <f t="shared" si="0"/>
        <v>9.4890510948905096</v>
      </c>
      <c r="K11" s="64">
        <v>15</v>
      </c>
      <c r="L11" s="65">
        <f t="shared" si="0"/>
        <v>10.948905109489052</v>
      </c>
      <c r="M11" s="64">
        <v>2</v>
      </c>
      <c r="N11" s="65">
        <f t="shared" si="0"/>
        <v>1.4598540145985401</v>
      </c>
      <c r="O11" s="64">
        <v>0</v>
      </c>
      <c r="P11" s="65">
        <f t="shared" si="0"/>
        <v>0</v>
      </c>
      <c r="Q11" s="64">
        <v>137</v>
      </c>
    </row>
    <row r="12" spans="1:17" ht="30" customHeight="1">
      <c r="A12" s="57" t="s">
        <v>75</v>
      </c>
      <c r="B12" s="64">
        <v>2</v>
      </c>
      <c r="C12" s="64">
        <v>1</v>
      </c>
      <c r="D12" s="65">
        <f t="shared" si="0"/>
        <v>50</v>
      </c>
      <c r="E12" s="64">
        <v>0</v>
      </c>
      <c r="F12" s="65">
        <v>0</v>
      </c>
      <c r="G12" s="64">
        <v>0</v>
      </c>
      <c r="H12" s="65">
        <f t="shared" si="0"/>
        <v>0</v>
      </c>
      <c r="I12" s="64">
        <v>1</v>
      </c>
      <c r="J12" s="65">
        <f t="shared" si="0"/>
        <v>50</v>
      </c>
      <c r="K12" s="64">
        <v>0</v>
      </c>
      <c r="L12" s="65">
        <f t="shared" si="0"/>
        <v>0</v>
      </c>
      <c r="M12" s="64">
        <v>0</v>
      </c>
      <c r="N12" s="65">
        <f t="shared" si="0"/>
        <v>0</v>
      </c>
      <c r="O12" s="64">
        <v>0</v>
      </c>
      <c r="P12" s="65">
        <f t="shared" si="0"/>
        <v>0</v>
      </c>
      <c r="Q12" s="64">
        <v>2</v>
      </c>
    </row>
    <row r="13" spans="1:17" ht="16.5" customHeight="1">
      <c r="B13" s="1"/>
      <c r="D13" s="1"/>
      <c r="E13" s="1"/>
      <c r="F13" s="1"/>
      <c r="G13" s="1"/>
      <c r="H13" s="1"/>
      <c r="J13" s="1"/>
      <c r="K13" s="18"/>
      <c r="L13" s="18"/>
      <c r="M13" s="1"/>
      <c r="N13" s="1"/>
      <c r="O13" s="18"/>
      <c r="P13" s="1"/>
    </row>
    <row r="14" spans="1:17" ht="16.5" customHeight="1">
      <c r="K14" s="29"/>
      <c r="L14" s="29"/>
    </row>
    <row r="15" spans="1:17" ht="16.5" customHeight="1">
      <c r="B15" s="18"/>
      <c r="C15" s="18"/>
      <c r="D15" s="18"/>
      <c r="E15" s="18"/>
      <c r="F15" s="18"/>
      <c r="G15" s="18"/>
      <c r="H15" s="18"/>
      <c r="I15" s="18"/>
      <c r="J15" s="18"/>
      <c r="K15" s="29"/>
      <c r="L15" s="29"/>
      <c r="M15" s="29"/>
      <c r="N15" s="29"/>
      <c r="O15" s="18"/>
      <c r="Q15" s="18"/>
    </row>
    <row r="16" spans="1:17" ht="16.5" customHeight="1">
      <c r="K16" s="29"/>
      <c r="L16" s="29"/>
      <c r="M16" s="29"/>
      <c r="N16" s="29"/>
    </row>
    <row r="17" spans="1:17">
      <c r="A17" s="1"/>
      <c r="B17" s="1"/>
      <c r="C17" s="1"/>
      <c r="D17" s="1"/>
      <c r="E17" s="1"/>
      <c r="F17" s="1"/>
      <c r="G17" s="1"/>
      <c r="H17" s="1"/>
      <c r="I17" s="1"/>
      <c r="J17" s="1"/>
      <c r="K17" s="29"/>
      <c r="L17" s="29"/>
      <c r="M17" s="29"/>
      <c r="N17" s="29"/>
      <c r="O17" s="1"/>
      <c r="P17" s="1"/>
      <c r="Q17" s="1"/>
    </row>
    <row r="18" spans="1:17">
      <c r="A18" s="1"/>
      <c r="B18" s="1"/>
      <c r="C18" s="1"/>
      <c r="D18" s="1"/>
      <c r="E18" s="1"/>
      <c r="F18" s="1"/>
      <c r="G18" s="1"/>
      <c r="H18" s="1"/>
      <c r="I18" s="1"/>
      <c r="J18" s="1"/>
      <c r="K18" s="29"/>
      <c r="L18" s="29"/>
      <c r="M18" s="29"/>
      <c r="N18" s="29"/>
      <c r="O18" s="1"/>
      <c r="P18" s="1"/>
      <c r="Q18" s="1"/>
    </row>
    <row r="19" spans="1:17">
      <c r="A19" s="1"/>
      <c r="B19" s="1"/>
      <c r="C19" s="1"/>
      <c r="D19" s="1"/>
      <c r="E19" s="1"/>
      <c r="F19" s="1"/>
      <c r="G19" s="1"/>
      <c r="H19" s="1"/>
      <c r="I19" s="1"/>
      <c r="J19" s="1"/>
      <c r="K19" s="29"/>
      <c r="L19" s="29"/>
      <c r="M19" s="29"/>
      <c r="N19" s="29"/>
      <c r="O19" s="1"/>
      <c r="P19" s="1"/>
      <c r="Q19" s="1"/>
    </row>
    <row r="20" spans="1:17">
      <c r="A20" s="1"/>
      <c r="B20" s="1"/>
      <c r="C20" s="1"/>
      <c r="D20" s="1"/>
      <c r="E20" s="1"/>
      <c r="F20" s="1"/>
      <c r="G20" s="1"/>
      <c r="H20" s="1"/>
      <c r="I20" s="1"/>
      <c r="J20" s="1"/>
      <c r="K20" s="29"/>
      <c r="L20" s="29"/>
      <c r="M20" s="29"/>
      <c r="N20" s="29"/>
      <c r="O20" s="1"/>
      <c r="P20" s="1"/>
      <c r="Q20" s="1"/>
    </row>
    <row r="21" spans="1:17">
      <c r="A21" s="1"/>
      <c r="B21" s="1"/>
      <c r="C21" s="1"/>
      <c r="D21" s="1"/>
      <c r="E21" s="1"/>
      <c r="F21" s="1"/>
      <c r="G21" s="1"/>
      <c r="H21" s="1"/>
      <c r="I21" s="1"/>
      <c r="J21" s="1"/>
      <c r="K21" s="29"/>
      <c r="L21" s="29"/>
      <c r="M21" s="29"/>
      <c r="N21" s="29"/>
      <c r="O21" s="1"/>
      <c r="P21" s="1"/>
      <c r="Q21" s="1"/>
    </row>
    <row r="22" spans="1:17">
      <c r="A22" s="1"/>
      <c r="B22" s="1"/>
      <c r="C22" s="1"/>
      <c r="D22" s="1"/>
      <c r="E22" s="1"/>
      <c r="F22" s="1"/>
      <c r="G22" s="1"/>
      <c r="H22" s="1"/>
      <c r="I22" s="1"/>
      <c r="J22" s="1"/>
      <c r="K22" s="29"/>
      <c r="L22" s="29"/>
      <c r="M22" s="29"/>
      <c r="N22" s="29"/>
      <c r="O22" s="1"/>
      <c r="P22" s="1"/>
      <c r="Q22" s="1"/>
    </row>
    <row r="23" spans="1:17">
      <c r="A23" s="1"/>
      <c r="B23" s="1"/>
      <c r="C23" s="1"/>
      <c r="D23" s="1"/>
      <c r="E23" s="1"/>
      <c r="F23" s="1"/>
      <c r="G23" s="1"/>
      <c r="H23" s="1"/>
      <c r="I23" s="1"/>
      <c r="J23" s="1"/>
      <c r="K23" s="29"/>
      <c r="L23" s="29"/>
      <c r="M23" s="29"/>
      <c r="N23" s="29"/>
      <c r="O23" s="1"/>
      <c r="P23" s="1"/>
      <c r="Q23" s="1"/>
    </row>
    <row r="24" spans="1:17">
      <c r="A24" s="1"/>
      <c r="B24" s="1"/>
      <c r="C24" s="1"/>
      <c r="D24" s="1"/>
      <c r="E24" s="1"/>
      <c r="F24" s="1"/>
      <c r="G24" s="1"/>
      <c r="H24" s="1"/>
      <c r="I24" s="1"/>
      <c r="J24" s="1"/>
      <c r="K24" s="29"/>
      <c r="L24" s="29"/>
      <c r="M24" s="29"/>
      <c r="N24" s="29"/>
      <c r="O24" s="1"/>
      <c r="P24" s="1"/>
      <c r="Q24" s="1"/>
    </row>
    <row r="25" spans="1:17">
      <c r="K25" s="29"/>
      <c r="L25" s="29"/>
      <c r="M25" s="29"/>
      <c r="N25" s="29"/>
    </row>
    <row r="26" spans="1:17">
      <c r="K26" s="29"/>
      <c r="L26" s="29"/>
      <c r="M26" s="29"/>
      <c r="N26" s="29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5" type="noConversion"/>
  <printOptions horizontalCentered="1"/>
  <pageMargins left="0.70866141732283461" right="0.70866141732283461" top="0.74803149606299213" bottom="0.74803149606299213" header="0.31496062992125984" footer="0.31496062992125984"/>
  <pageSetup paperSize="9" scale="7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26</vt:i4>
      </vt:variant>
      <vt:variant>
        <vt:lpstr>Pomenované rozsahy</vt:lpstr>
      </vt:variant>
      <vt:variant>
        <vt:i4>25</vt:i4>
      </vt:variant>
    </vt:vector>
  </HeadingPairs>
  <TitlesOfParts>
    <vt:vector size="51" baseType="lpstr">
      <vt:lpstr>titul</vt:lpstr>
      <vt:lpstr>Komentár</vt:lpstr>
      <vt:lpstr>1b.PR-Vybavene veci</vt:lpstr>
      <vt:lpstr>1a.PR-Vybavene spor</vt:lpstr>
      <vt:lpstr>2.PR-pocet,sp_vybav.(SR)</vt:lpstr>
      <vt:lpstr>2a.PR-pocet,sp_vyb.(BA)</vt:lpstr>
      <vt:lpstr>2b.PR-pocet,sp_vyb.(TT)</vt:lpstr>
      <vt:lpstr>2c.PR-pocet,sp_vyb.(TN)</vt:lpstr>
      <vt:lpstr>2d.PR-pocet,sp_vyb.(NR)</vt:lpstr>
      <vt:lpstr>2e.PR-pocet,sp_vyb.(ZA)</vt:lpstr>
      <vt:lpstr>2f.PR-pocet,sp_vyb.(BB)</vt:lpstr>
      <vt:lpstr>2g.PR-pocet,sp_vyb.(PO)</vt:lpstr>
      <vt:lpstr>2h.PR-pocet,sp_vyb.(KE)</vt:lpstr>
      <vt:lpstr>3.A-Obchod.spory</vt:lpstr>
      <vt:lpstr>4.B-Prac.spory</vt:lpstr>
      <vt:lpstr>5.C-Rod_pravo</vt:lpstr>
      <vt:lpstr>6.D-Spory obč.práv.pov</vt:lpstr>
      <vt:lpstr>7.E-vec.práva</vt:lpstr>
      <vt:lpstr>8.F-Spory o náhr.škody</vt:lpstr>
      <vt:lpstr>9.G-Nároky byty</vt:lpstr>
      <vt:lpstr>10.H-duš.vlast</vt:lpstr>
      <vt:lpstr>11.I-Ostatné</vt:lpstr>
      <vt:lpstr>12.PR_Co</vt:lpstr>
      <vt:lpstr>13.PR_Cob</vt:lpstr>
      <vt:lpstr>14.PR - rychl.kon</vt:lpstr>
      <vt:lpstr>15.PR-Rychl.kon(Kraje)</vt:lpstr>
      <vt:lpstr>'10.H-duš.vlast'!Oblasť_tlače</vt:lpstr>
      <vt:lpstr>'11.I-Ostatné'!Oblasť_tlače</vt:lpstr>
      <vt:lpstr>'12.PR_Co'!Oblasť_tlače</vt:lpstr>
      <vt:lpstr>'13.PR_Cob'!Oblasť_tlače</vt:lpstr>
      <vt:lpstr>'14.PR - rychl.kon'!Oblasť_tlače</vt:lpstr>
      <vt:lpstr>'15.PR-Rychl.kon(Kraje)'!Oblasť_tlače</vt:lpstr>
      <vt:lpstr>'1a.PR-Vybavene spor'!Oblasť_tlače</vt:lpstr>
      <vt:lpstr>'1b.PR-Vybavene veci'!Oblasť_tlače</vt:lpstr>
      <vt:lpstr>'2.PR-pocet,sp_vybav.(SR)'!Oblasť_tlače</vt:lpstr>
      <vt:lpstr>'2a.PR-pocet,sp_vyb.(BA)'!Oblasť_tlače</vt:lpstr>
      <vt:lpstr>'2b.PR-pocet,sp_vyb.(TT)'!Oblasť_tlače</vt:lpstr>
      <vt:lpstr>'2c.PR-pocet,sp_vyb.(TN)'!Oblasť_tlače</vt:lpstr>
      <vt:lpstr>'2d.PR-pocet,sp_vyb.(NR)'!Oblasť_tlače</vt:lpstr>
      <vt:lpstr>'2e.PR-pocet,sp_vyb.(ZA)'!Oblasť_tlače</vt:lpstr>
      <vt:lpstr>'2f.PR-pocet,sp_vyb.(BB)'!Oblasť_tlače</vt:lpstr>
      <vt:lpstr>'2g.PR-pocet,sp_vyb.(PO)'!Oblasť_tlače</vt:lpstr>
      <vt:lpstr>'2h.PR-pocet,sp_vyb.(KE)'!Oblasť_tlače</vt:lpstr>
      <vt:lpstr>'3.A-Obchod.spory'!Oblasť_tlače</vt:lpstr>
      <vt:lpstr>'4.B-Prac.spory'!Oblasť_tlače</vt:lpstr>
      <vt:lpstr>'5.C-Rod_pravo'!Oblasť_tlače</vt:lpstr>
      <vt:lpstr>'6.D-Spory obč.práv.pov'!Oblasť_tlače</vt:lpstr>
      <vt:lpstr>'7.E-vec.práva'!Oblasť_tlače</vt:lpstr>
      <vt:lpstr>'9.G-Nároky byty'!Oblasť_tlače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ÁSVÁNYIOVÁ Zuzana</dc:creator>
  <cp:lastModifiedBy>JUHÁSOVÁ Daniela</cp:lastModifiedBy>
  <cp:lastPrinted>2021-06-14T10:44:00Z</cp:lastPrinted>
  <dcterms:created xsi:type="dcterms:W3CDTF">2005-03-17T10:35:27Z</dcterms:created>
  <dcterms:modified xsi:type="dcterms:W3CDTF">2021-07-09T14:09:00Z</dcterms:modified>
</cp:coreProperties>
</file>