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sitická_ročenka2019_zverenenie\"/>
    </mc:Choice>
  </mc:AlternateContent>
  <bookViews>
    <workbookView xWindow="-15" yWindow="-15" windowWidth="10245" windowHeight="7575" tabRatio="845"/>
  </bookViews>
  <sheets>
    <sheet name="titul" sheetId="121" r:id="rId1"/>
    <sheet name="Komentár-2019" sheetId="117" r:id="rId2"/>
    <sheet name="1b.PR-Vybavene veci" sheetId="119" r:id="rId3"/>
    <sheet name="1a.PR-Vybavene spor" sheetId="46" r:id="rId4"/>
    <sheet name="2.PR-pocet,sp_vybav.(SR)" sheetId="50" r:id="rId5"/>
    <sheet name="2a.PR-pocet,sp_vyb.(BA)" sheetId="61" r:id="rId6"/>
    <sheet name="2b.PR-pocet,sp_vyb.(TT)" sheetId="62" r:id="rId7"/>
    <sheet name="2c.PR-pocet,sp_vyb.(TN)" sheetId="63" r:id="rId8"/>
    <sheet name="2d.PR-pocet,sp_vyb.(NR)" sheetId="64" r:id="rId9"/>
    <sheet name="2e.PR-pocet,sp_vyb.(ZA)" sheetId="65" r:id="rId10"/>
    <sheet name="2f.PR-pocet,sp_vyb.(BB)" sheetId="66" r:id="rId11"/>
    <sheet name="2g.PR-pocet,sp_vyb.(PO)" sheetId="67" r:id="rId12"/>
    <sheet name="2h.PR-pocet,sp_vyb.(KE)" sheetId="68" r:id="rId13"/>
    <sheet name="3.A-Obchod.spory" sheetId="70" r:id="rId14"/>
    <sheet name="4.B-Prac.spory" sheetId="71" r:id="rId15"/>
    <sheet name="5.C-Rod_pravo" sheetId="72" r:id="rId16"/>
    <sheet name="6.D-Spory obč.práv.pov" sheetId="73" r:id="rId17"/>
    <sheet name="7.E-vec.práva" sheetId="74" r:id="rId18"/>
    <sheet name="8.F-Spory o náhr.škody" sheetId="75" r:id="rId19"/>
    <sheet name="9.G-Nároky byty" sheetId="76" r:id="rId20"/>
    <sheet name="10.H-duš.vlast" sheetId="97" r:id="rId21"/>
    <sheet name="11.I-Ostatné" sheetId="77" r:id="rId22"/>
    <sheet name="12.PR_Co" sheetId="114" r:id="rId23"/>
    <sheet name="13.PR_Cob" sheetId="115" r:id="rId24"/>
    <sheet name="14.PR - rychl.kon" sheetId="47" r:id="rId25"/>
    <sheet name="15.PR-Rychl.kon(Kraje)" sheetId="82" r:id="rId26"/>
  </sheets>
  <definedNames>
    <definedName name="_xlnm.Print_Area" localSheetId="20">'10.H-duš.vlast'!$A$1:$J$14</definedName>
    <definedName name="_xlnm.Print_Area" localSheetId="21">'11.I-Ostatné'!$A$1:$G$13</definedName>
    <definedName name="_xlnm.Print_Area" localSheetId="22">'12.PR_Co'!$A$1:$J$17</definedName>
    <definedName name="_xlnm.Print_Area" localSheetId="23">'13.PR_Cob'!$A$1:$J$17</definedName>
    <definedName name="_xlnm.Print_Area" localSheetId="24">'14.PR - rychl.kon'!$A$1:$J$12</definedName>
    <definedName name="_xlnm.Print_Area" localSheetId="25">'15.PR-Rychl.kon(Kraje)'!$A$1:$J$12</definedName>
    <definedName name="_xlnm.Print_Area" localSheetId="3">'1a.PR-Vybavene spor'!$A$1:$J$15</definedName>
    <definedName name="_xlnm.Print_Area" localSheetId="2">'1b.PR-Vybavene veci'!$A$1:$J$13</definedName>
    <definedName name="_xlnm.Print_Area" localSheetId="4">'2.PR-pocet,sp_vybav.(SR)'!$A$1:$Q$12</definedName>
    <definedName name="_xlnm.Print_Area" localSheetId="5">'2a.PR-pocet,sp_vyb.(BA)'!$A$1:$Q$12</definedName>
    <definedName name="_xlnm.Print_Area" localSheetId="6">'2b.PR-pocet,sp_vyb.(TT)'!$A$1:$Q$12</definedName>
    <definedName name="_xlnm.Print_Area" localSheetId="7">'2c.PR-pocet,sp_vyb.(TN)'!$A$1:$Q$12</definedName>
    <definedName name="_xlnm.Print_Area" localSheetId="8">'2d.PR-pocet,sp_vyb.(NR)'!$A$1:$Q$12</definedName>
    <definedName name="_xlnm.Print_Area" localSheetId="9">'2e.PR-pocet,sp_vyb.(ZA)'!$A$1:$Q$12</definedName>
    <definedName name="_xlnm.Print_Area" localSheetId="10">'2f.PR-pocet,sp_vyb.(BB)'!$A$1:$Q$12</definedName>
    <definedName name="_xlnm.Print_Area" localSheetId="11">'2g.PR-pocet,sp_vyb.(PO)'!$A$1:$Q$12</definedName>
    <definedName name="_xlnm.Print_Area" localSheetId="12">'2h.PR-pocet,sp_vyb.(KE)'!$A$1:$Q$12</definedName>
    <definedName name="_xlnm.Print_Area" localSheetId="13">'3.A-Obchod.spory'!$A$1:$M$14</definedName>
    <definedName name="_xlnm.Print_Area" localSheetId="14">'4.B-Prac.spory'!$A$1:$R$16</definedName>
    <definedName name="_xlnm.Print_Area" localSheetId="15">'5.C-Rod_pravo'!$A$1:$K$15</definedName>
    <definedName name="_xlnm.Print_Area" localSheetId="16">'6.D-Spory obč.práv.pov'!$A$1:$H$13</definedName>
    <definedName name="_xlnm.Print_Area" localSheetId="17">'7.E-vec.práva'!$A$1:$M$15</definedName>
    <definedName name="_xlnm.Print_Area" localSheetId="19">'9.G-Nároky byty'!$A$1:$G$13</definedName>
    <definedName name="_xlnm.Print_Area" localSheetId="1">'Komentár-2019'!$A$1:$A$23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C12" i="47" l="1"/>
  <c r="B12" i="47"/>
  <c r="J14" i="114"/>
  <c r="D6" i="114"/>
  <c r="J12" i="119"/>
  <c r="J13" i="119"/>
  <c r="J6" i="119"/>
  <c r="J7" i="119"/>
  <c r="J8" i="119"/>
  <c r="J9" i="119"/>
  <c r="J10" i="119"/>
  <c r="J11" i="119"/>
  <c r="J5" i="119"/>
  <c r="D14" i="114"/>
  <c r="B13" i="73" l="1"/>
  <c r="F14" i="114" l="1"/>
  <c r="H14" i="114"/>
  <c r="H14" i="115"/>
  <c r="Q12" i="68" l="1"/>
  <c r="Q11" i="68"/>
  <c r="Q10" i="68"/>
  <c r="Q9" i="68"/>
  <c r="Q8" i="68"/>
  <c r="Q7" i="68"/>
  <c r="Q6" i="68"/>
  <c r="Q5" i="68"/>
  <c r="Q12" i="67"/>
  <c r="Q11" i="67"/>
  <c r="Q10" i="67"/>
  <c r="Q9" i="67"/>
  <c r="Q8" i="67"/>
  <c r="Q7" i="67"/>
  <c r="Q6" i="67"/>
  <c r="Q5" i="67"/>
  <c r="Q12" i="66"/>
  <c r="Q11" i="66"/>
  <c r="Q10" i="66"/>
  <c r="Q9" i="66"/>
  <c r="Q8" i="66"/>
  <c r="Q7" i="66"/>
  <c r="Q6" i="66"/>
  <c r="Q5" i="66"/>
  <c r="N12" i="68"/>
  <c r="N11" i="68"/>
  <c r="N10" i="68"/>
  <c r="N9" i="68"/>
  <c r="N8" i="68"/>
  <c r="N7" i="68"/>
  <c r="N6" i="68"/>
  <c r="N5" i="68"/>
  <c r="N12" i="67"/>
  <c r="N11" i="67"/>
  <c r="N10" i="67"/>
  <c r="N9" i="67"/>
  <c r="N8" i="67"/>
  <c r="N7" i="67"/>
  <c r="N6" i="67"/>
  <c r="N5" i="67"/>
  <c r="N12" i="66"/>
  <c r="N11" i="66"/>
  <c r="N10" i="66"/>
  <c r="N9" i="66"/>
  <c r="N8" i="66"/>
  <c r="N7" i="66"/>
  <c r="N6" i="66"/>
  <c r="N5" i="66"/>
  <c r="Q12" i="65"/>
  <c r="Q11" i="65"/>
  <c r="Q10" i="65"/>
  <c r="Q9" i="65"/>
  <c r="Q8" i="65"/>
  <c r="Q7" i="65"/>
  <c r="Q6" i="65"/>
  <c r="Q5" i="65"/>
  <c r="N12" i="65"/>
  <c r="N11" i="65"/>
  <c r="N10" i="65"/>
  <c r="N9" i="65"/>
  <c r="N8" i="65"/>
  <c r="N7" i="65"/>
  <c r="N6" i="65"/>
  <c r="N5" i="65"/>
  <c r="Q5" i="64"/>
  <c r="N5" i="64" s="1"/>
  <c r="Q12" i="64"/>
  <c r="Q11" i="64"/>
  <c r="N11" i="64" s="1"/>
  <c r="Q10" i="64"/>
  <c r="Q9" i="64"/>
  <c r="N9" i="64" s="1"/>
  <c r="Q8" i="64"/>
  <c r="Q7" i="64"/>
  <c r="N7" i="64" s="1"/>
  <c r="Q6" i="64"/>
  <c r="N12" i="64"/>
  <c r="N10" i="64"/>
  <c r="N8" i="64"/>
  <c r="N6" i="64"/>
  <c r="Q5" i="63"/>
  <c r="N5" i="63" s="1"/>
  <c r="Q12" i="63"/>
  <c r="N12" i="63" s="1"/>
  <c r="Q11" i="63"/>
  <c r="Q10" i="63"/>
  <c r="N10" i="63" s="1"/>
  <c r="Q9" i="63"/>
  <c r="N9" i="63" s="1"/>
  <c r="Q8" i="63"/>
  <c r="N8" i="63" s="1"/>
  <c r="Q7" i="63"/>
  <c r="N7" i="63" s="1"/>
  <c r="Q6" i="63"/>
  <c r="N6" i="63" s="1"/>
  <c r="N11" i="63"/>
  <c r="Q6" i="62"/>
  <c r="Q7" i="62"/>
  <c r="Q8" i="62"/>
  <c r="Q9" i="62"/>
  <c r="Q10" i="62"/>
  <c r="Q11" i="62"/>
  <c r="Q12" i="62"/>
  <c r="Q5" i="62"/>
  <c r="N12" i="62"/>
  <c r="N11" i="62"/>
  <c r="N10" i="62"/>
  <c r="N9" i="62"/>
  <c r="N8" i="62"/>
  <c r="P7" i="62"/>
  <c r="N6" i="62"/>
  <c r="N5" i="62"/>
  <c r="Q5" i="61"/>
  <c r="D5" i="61" s="1"/>
  <c r="Q12" i="61"/>
  <c r="N12" i="61" s="1"/>
  <c r="Q11" i="61"/>
  <c r="N11" i="61" s="1"/>
  <c r="Q10" i="61"/>
  <c r="N10" i="61" s="1"/>
  <c r="Q9" i="61"/>
  <c r="N9" i="61" s="1"/>
  <c r="Q8" i="61"/>
  <c r="N8" i="61" s="1"/>
  <c r="Q7" i="61"/>
  <c r="N7" i="61" s="1"/>
  <c r="Q6" i="61"/>
  <c r="N6" i="61" s="1"/>
  <c r="N5" i="61"/>
  <c r="Q5" i="50"/>
  <c r="Q6" i="50"/>
  <c r="N6" i="50" s="1"/>
  <c r="Q7" i="50"/>
  <c r="Q8" i="50"/>
  <c r="Q9" i="50"/>
  <c r="N9" i="50" s="1"/>
  <c r="Q10" i="50"/>
  <c r="Q11" i="50"/>
  <c r="N11" i="50" s="1"/>
  <c r="Q12" i="50"/>
  <c r="D12" i="50" s="1"/>
  <c r="N12" i="50"/>
  <c r="N10" i="50"/>
  <c r="N7" i="62" l="1"/>
  <c r="F12" i="50"/>
  <c r="H12" i="50"/>
  <c r="J5" i="46"/>
  <c r="F13" i="115" l="1"/>
  <c r="J9" i="114"/>
  <c r="H9" i="114"/>
  <c r="F9" i="114"/>
  <c r="D9" i="114"/>
  <c r="H14" i="97"/>
  <c r="E13" i="73" l="1"/>
  <c r="D9" i="67" l="1"/>
  <c r="D10" i="67"/>
  <c r="D11" i="67"/>
  <c r="H12" i="61"/>
  <c r="H11" i="61"/>
  <c r="P12" i="68"/>
  <c r="L12" i="68"/>
  <c r="J12" i="68"/>
  <c r="H12" i="68"/>
  <c r="F12" i="68"/>
  <c r="D12" i="68"/>
  <c r="P11" i="68"/>
  <c r="L11" i="68"/>
  <c r="J11" i="68"/>
  <c r="H11" i="68"/>
  <c r="F11" i="68"/>
  <c r="D11" i="68"/>
  <c r="P10" i="68"/>
  <c r="L10" i="68"/>
  <c r="J10" i="68"/>
  <c r="H10" i="68"/>
  <c r="F10" i="68"/>
  <c r="D10" i="68"/>
  <c r="P9" i="68"/>
  <c r="L9" i="68"/>
  <c r="J9" i="68"/>
  <c r="H9" i="68"/>
  <c r="F9" i="68"/>
  <c r="D9" i="68"/>
  <c r="P8" i="68"/>
  <c r="L8" i="68"/>
  <c r="J8" i="68"/>
  <c r="H8" i="68"/>
  <c r="F8" i="68"/>
  <c r="D8" i="68"/>
  <c r="P7" i="68"/>
  <c r="L7" i="68"/>
  <c r="J7" i="68"/>
  <c r="H7" i="68"/>
  <c r="F7" i="68"/>
  <c r="D7" i="68"/>
  <c r="P6" i="68"/>
  <c r="L6" i="68"/>
  <c r="J6" i="68"/>
  <c r="H6" i="68"/>
  <c r="F6" i="68"/>
  <c r="D6" i="68"/>
  <c r="P5" i="68"/>
  <c r="L5" i="68"/>
  <c r="J5" i="68"/>
  <c r="H5" i="68"/>
  <c r="F5" i="68"/>
  <c r="D5" i="68"/>
  <c r="P12" i="67"/>
  <c r="L12" i="67"/>
  <c r="J12" i="67"/>
  <c r="H12" i="67"/>
  <c r="F12" i="67"/>
  <c r="D12" i="67"/>
  <c r="P11" i="67"/>
  <c r="L11" i="67"/>
  <c r="J11" i="67"/>
  <c r="H11" i="67"/>
  <c r="F11" i="67"/>
  <c r="P10" i="67"/>
  <c r="L10" i="67"/>
  <c r="J10" i="67"/>
  <c r="H10" i="67"/>
  <c r="F10" i="67"/>
  <c r="P9" i="67"/>
  <c r="L9" i="67"/>
  <c r="J9" i="67"/>
  <c r="H9" i="67"/>
  <c r="F9" i="67"/>
  <c r="P8" i="67"/>
  <c r="L8" i="67"/>
  <c r="J8" i="67"/>
  <c r="H8" i="67"/>
  <c r="F8" i="67"/>
  <c r="D8" i="67"/>
  <c r="P7" i="67"/>
  <c r="L7" i="67"/>
  <c r="J7" i="67"/>
  <c r="H7" i="67"/>
  <c r="F7" i="67"/>
  <c r="D7" i="67"/>
  <c r="P6" i="67"/>
  <c r="L6" i="67"/>
  <c r="J6" i="67"/>
  <c r="H6" i="67"/>
  <c r="F6" i="67"/>
  <c r="D6" i="67"/>
  <c r="P5" i="67"/>
  <c r="L5" i="67"/>
  <c r="J5" i="67"/>
  <c r="H5" i="67"/>
  <c r="F5" i="67"/>
  <c r="D5" i="67"/>
  <c r="P12" i="66"/>
  <c r="L12" i="66"/>
  <c r="J12" i="66"/>
  <c r="H12" i="66"/>
  <c r="F12" i="66"/>
  <c r="D12" i="66"/>
  <c r="P11" i="66"/>
  <c r="L11" i="66"/>
  <c r="J11" i="66"/>
  <c r="H11" i="66"/>
  <c r="F11" i="66"/>
  <c r="D11" i="66"/>
  <c r="P10" i="66"/>
  <c r="L10" i="66"/>
  <c r="J10" i="66"/>
  <c r="H10" i="66"/>
  <c r="F10" i="66"/>
  <c r="D10" i="66"/>
  <c r="P9" i="66"/>
  <c r="L9" i="66"/>
  <c r="J9" i="66"/>
  <c r="H9" i="66"/>
  <c r="F9" i="66"/>
  <c r="D9" i="66"/>
  <c r="P8" i="66"/>
  <c r="L8" i="66"/>
  <c r="J8" i="66"/>
  <c r="H8" i="66"/>
  <c r="F8" i="66"/>
  <c r="D8" i="66"/>
  <c r="P7" i="66"/>
  <c r="L7" i="66"/>
  <c r="J7" i="66"/>
  <c r="H7" i="66"/>
  <c r="F7" i="66"/>
  <c r="D7" i="66"/>
  <c r="P6" i="66"/>
  <c r="L6" i="66"/>
  <c r="J6" i="66"/>
  <c r="H6" i="66"/>
  <c r="F6" i="66"/>
  <c r="D6" i="66"/>
  <c r="P5" i="66"/>
  <c r="L5" i="66"/>
  <c r="J5" i="66"/>
  <c r="H5" i="66"/>
  <c r="F5" i="66"/>
  <c r="D5" i="66"/>
  <c r="P12" i="65"/>
  <c r="L12" i="65"/>
  <c r="J12" i="65"/>
  <c r="H12" i="65"/>
  <c r="F12" i="65"/>
  <c r="D12" i="65"/>
  <c r="P11" i="65"/>
  <c r="L11" i="65"/>
  <c r="J11" i="65"/>
  <c r="H11" i="65"/>
  <c r="F11" i="65"/>
  <c r="D11" i="65"/>
  <c r="P10" i="65"/>
  <c r="L10" i="65"/>
  <c r="J10" i="65"/>
  <c r="H10" i="65"/>
  <c r="F10" i="65"/>
  <c r="D10" i="65"/>
  <c r="P9" i="65"/>
  <c r="L9" i="65"/>
  <c r="J9" i="65"/>
  <c r="H9" i="65"/>
  <c r="F9" i="65"/>
  <c r="D9" i="65"/>
  <c r="P8" i="65"/>
  <c r="L8" i="65"/>
  <c r="J8" i="65"/>
  <c r="H8" i="65"/>
  <c r="F8" i="65"/>
  <c r="D8" i="65"/>
  <c r="P7" i="65"/>
  <c r="L7" i="65"/>
  <c r="J7" i="65"/>
  <c r="H7" i="65"/>
  <c r="F7" i="65"/>
  <c r="D7" i="65"/>
  <c r="P6" i="65"/>
  <c r="L6" i="65"/>
  <c r="J6" i="65"/>
  <c r="H6" i="65"/>
  <c r="F6" i="65"/>
  <c r="D6" i="65"/>
  <c r="P5" i="65"/>
  <c r="L5" i="65"/>
  <c r="J5" i="65"/>
  <c r="H5" i="65"/>
  <c r="F5" i="65"/>
  <c r="D5" i="65"/>
  <c r="P12" i="64"/>
  <c r="L12" i="64"/>
  <c r="J12" i="64"/>
  <c r="H12" i="64"/>
  <c r="F12" i="64"/>
  <c r="D12" i="64"/>
  <c r="P11" i="64"/>
  <c r="L11" i="64"/>
  <c r="J11" i="64"/>
  <c r="H11" i="64"/>
  <c r="F11" i="64"/>
  <c r="D11" i="64"/>
  <c r="P10" i="64"/>
  <c r="L10" i="64"/>
  <c r="J10" i="64"/>
  <c r="H10" i="64"/>
  <c r="F10" i="64"/>
  <c r="D10" i="64"/>
  <c r="P9" i="64"/>
  <c r="L9" i="64"/>
  <c r="J9" i="64"/>
  <c r="H9" i="64"/>
  <c r="F9" i="64"/>
  <c r="D9" i="64"/>
  <c r="P8" i="64"/>
  <c r="L8" i="64"/>
  <c r="J8" i="64"/>
  <c r="H8" i="64"/>
  <c r="F8" i="64"/>
  <c r="D8" i="64"/>
  <c r="P7" i="64"/>
  <c r="L7" i="64"/>
  <c r="J7" i="64"/>
  <c r="H7" i="64"/>
  <c r="F7" i="64"/>
  <c r="D7" i="64"/>
  <c r="P6" i="64"/>
  <c r="L6" i="64"/>
  <c r="J6" i="64"/>
  <c r="H6" i="64"/>
  <c r="F6" i="64"/>
  <c r="D6" i="64"/>
  <c r="P5" i="64"/>
  <c r="L5" i="64"/>
  <c r="J5" i="64"/>
  <c r="H5" i="64"/>
  <c r="F5" i="64"/>
  <c r="D5" i="64"/>
  <c r="P11" i="63"/>
  <c r="L11" i="63"/>
  <c r="J11" i="63"/>
  <c r="H11" i="63"/>
  <c r="F11" i="63"/>
  <c r="D11" i="63"/>
  <c r="P10" i="63"/>
  <c r="L10" i="63"/>
  <c r="J10" i="63"/>
  <c r="H10" i="63"/>
  <c r="F10" i="63"/>
  <c r="D10" i="63"/>
  <c r="P9" i="63"/>
  <c r="L9" i="63"/>
  <c r="J9" i="63"/>
  <c r="H9" i="63"/>
  <c r="F9" i="63"/>
  <c r="D9" i="63"/>
  <c r="P8" i="63"/>
  <c r="L8" i="63"/>
  <c r="J8" i="63"/>
  <c r="H8" i="63"/>
  <c r="F8" i="63"/>
  <c r="D8" i="63"/>
  <c r="P7" i="63"/>
  <c r="L7" i="63"/>
  <c r="J7" i="63"/>
  <c r="H7" i="63"/>
  <c r="F7" i="63"/>
  <c r="D7" i="63"/>
  <c r="P6" i="63"/>
  <c r="L6" i="63"/>
  <c r="J6" i="63"/>
  <c r="H6" i="63"/>
  <c r="F6" i="63"/>
  <c r="D6" i="63"/>
  <c r="P5" i="63"/>
  <c r="L5" i="63"/>
  <c r="J5" i="63"/>
  <c r="H5" i="63"/>
  <c r="F5" i="63"/>
  <c r="D5" i="63"/>
  <c r="P12" i="62"/>
  <c r="L12" i="62"/>
  <c r="J12" i="62"/>
  <c r="H12" i="62"/>
  <c r="F12" i="62"/>
  <c r="D12" i="62"/>
  <c r="P11" i="62"/>
  <c r="L11" i="62"/>
  <c r="J11" i="62"/>
  <c r="H11" i="62"/>
  <c r="F11" i="62"/>
  <c r="D11" i="62"/>
  <c r="P10" i="62"/>
  <c r="L10" i="62"/>
  <c r="J10" i="62"/>
  <c r="H10" i="62"/>
  <c r="F10" i="62"/>
  <c r="D10" i="62"/>
  <c r="P9" i="62"/>
  <c r="L9" i="62"/>
  <c r="J9" i="62"/>
  <c r="H9" i="62"/>
  <c r="F9" i="62"/>
  <c r="D9" i="62"/>
  <c r="P8" i="62"/>
  <c r="L8" i="62"/>
  <c r="J8" i="62"/>
  <c r="H8" i="62"/>
  <c r="F8" i="62"/>
  <c r="D8" i="62"/>
  <c r="L7" i="62"/>
  <c r="J7" i="62"/>
  <c r="H7" i="62"/>
  <c r="F7" i="62"/>
  <c r="D7" i="62"/>
  <c r="P6" i="62"/>
  <c r="L6" i="62"/>
  <c r="J6" i="62"/>
  <c r="H6" i="62"/>
  <c r="F6" i="62"/>
  <c r="D6" i="62"/>
  <c r="P5" i="62"/>
  <c r="L5" i="62"/>
  <c r="J5" i="62"/>
  <c r="H5" i="62"/>
  <c r="F5" i="62"/>
  <c r="D5" i="62"/>
  <c r="D12" i="61"/>
  <c r="D9" i="61"/>
  <c r="D10" i="61"/>
  <c r="D11" i="61"/>
  <c r="P6" i="61"/>
  <c r="P7" i="61"/>
  <c r="P8" i="61"/>
  <c r="P9" i="61"/>
  <c r="P10" i="61"/>
  <c r="P11" i="61"/>
  <c r="P12" i="61"/>
  <c r="L6" i="61"/>
  <c r="L7" i="61"/>
  <c r="L8" i="61"/>
  <c r="L9" i="61"/>
  <c r="L10" i="61"/>
  <c r="L11" i="61"/>
  <c r="L12" i="61"/>
  <c r="J6" i="61"/>
  <c r="J7" i="61"/>
  <c r="J8" i="61"/>
  <c r="J9" i="61"/>
  <c r="J10" i="61"/>
  <c r="J11" i="61"/>
  <c r="J12" i="61"/>
  <c r="H6" i="61"/>
  <c r="H7" i="61"/>
  <c r="H8" i="61"/>
  <c r="H9" i="61"/>
  <c r="H10" i="61"/>
  <c r="P5" i="61"/>
  <c r="L5" i="61"/>
  <c r="J5" i="61"/>
  <c r="H5" i="61"/>
  <c r="F6" i="61"/>
  <c r="F7" i="61"/>
  <c r="F8" i="61"/>
  <c r="F9" i="61"/>
  <c r="F10" i="61"/>
  <c r="F11" i="61"/>
  <c r="F12" i="61"/>
  <c r="F5" i="61"/>
  <c r="D7" i="61"/>
  <c r="D6" i="61"/>
  <c r="D8" i="61"/>
  <c r="D9" i="50" l="1"/>
  <c r="F10" i="50"/>
  <c r="F11" i="50"/>
  <c r="L6" i="50"/>
  <c r="J6" i="46"/>
  <c r="J7" i="46"/>
  <c r="J8" i="46"/>
  <c r="J9" i="46"/>
  <c r="J10" i="46"/>
  <c r="J11" i="46"/>
  <c r="J12" i="46"/>
  <c r="F7" i="50" l="1"/>
  <c r="N7" i="50"/>
  <c r="H8" i="50"/>
  <c r="N8" i="50"/>
  <c r="D5" i="50"/>
  <c r="N5" i="50"/>
  <c r="J5" i="50"/>
  <c r="P5" i="50"/>
  <c r="F5" i="50"/>
  <c r="F6" i="50"/>
  <c r="J6" i="50"/>
  <c r="P6" i="50"/>
  <c r="L7" i="50"/>
  <c r="H7" i="50"/>
  <c r="D7" i="50"/>
  <c r="D6" i="50"/>
  <c r="H6" i="50"/>
  <c r="P7" i="50"/>
  <c r="J7" i="50"/>
  <c r="L5" i="50"/>
  <c r="H5" i="50"/>
  <c r="J12" i="50"/>
  <c r="L12" i="50"/>
  <c r="P12" i="50"/>
  <c r="H10" i="50"/>
  <c r="J10" i="50"/>
  <c r="L10" i="50"/>
  <c r="D10" i="50"/>
  <c r="P10" i="50"/>
  <c r="J9" i="50"/>
  <c r="P9" i="50"/>
  <c r="L9" i="50"/>
  <c r="H9" i="50"/>
  <c r="F9" i="50"/>
  <c r="L11" i="50"/>
  <c r="J11" i="50"/>
  <c r="D11" i="50"/>
  <c r="H11" i="50"/>
  <c r="P11" i="50"/>
  <c r="J8" i="50"/>
  <c r="F8" i="50"/>
  <c r="L8" i="50"/>
  <c r="D8" i="50"/>
  <c r="P8" i="50"/>
  <c r="I13" i="46"/>
  <c r="H13" i="46"/>
  <c r="G13" i="46"/>
  <c r="F13" i="46"/>
  <c r="D7" i="114" l="1"/>
  <c r="D8" i="114"/>
  <c r="D10" i="114"/>
  <c r="D11" i="114"/>
  <c r="D12" i="114"/>
  <c r="D13" i="114"/>
  <c r="F7" i="114"/>
  <c r="F8" i="114"/>
  <c r="F10" i="114"/>
  <c r="F11" i="114"/>
  <c r="F12" i="114"/>
  <c r="F13" i="114"/>
  <c r="F6" i="114"/>
  <c r="H7" i="114"/>
  <c r="H8" i="114"/>
  <c r="H10" i="114"/>
  <c r="H11" i="114"/>
  <c r="H12" i="114"/>
  <c r="H13" i="114"/>
  <c r="H6" i="114"/>
  <c r="J7" i="114"/>
  <c r="J8" i="114"/>
  <c r="J10" i="114"/>
  <c r="J11" i="114"/>
  <c r="J12" i="114"/>
  <c r="J13" i="114"/>
  <c r="J6" i="114"/>
  <c r="J6" i="115"/>
  <c r="H9" i="115"/>
  <c r="E13" i="46"/>
  <c r="H7" i="115"/>
  <c r="H8" i="115"/>
  <c r="G12" i="47"/>
  <c r="H12" i="47"/>
  <c r="I12" i="47"/>
  <c r="F12" i="47"/>
  <c r="E12" i="47"/>
  <c r="C12" i="82"/>
  <c r="D12" i="82"/>
  <c r="E12" i="82"/>
  <c r="F12" i="82"/>
  <c r="G12" i="82"/>
  <c r="H12" i="82"/>
  <c r="I12" i="82"/>
  <c r="J13" i="115"/>
  <c r="D12" i="115"/>
  <c r="J11" i="115"/>
  <c r="D10" i="115"/>
  <c r="J9" i="115"/>
  <c r="D8" i="115"/>
  <c r="J7" i="115"/>
  <c r="H6" i="115"/>
  <c r="D6" i="115"/>
  <c r="B14" i="70"/>
  <c r="C14" i="70"/>
  <c r="D14" i="70"/>
  <c r="E14" i="70"/>
  <c r="F14" i="70"/>
  <c r="G14" i="70"/>
  <c r="H14" i="70"/>
  <c r="I14" i="70"/>
  <c r="J14" i="70"/>
  <c r="K14" i="70"/>
  <c r="L14" i="70"/>
  <c r="M14" i="70"/>
  <c r="J13" i="46"/>
  <c r="B13" i="46"/>
  <c r="C13" i="46"/>
  <c r="D13" i="46"/>
  <c r="B16" i="75"/>
  <c r="C16" i="75"/>
  <c r="C16" i="71"/>
  <c r="D12" i="47"/>
  <c r="G13" i="77"/>
  <c r="F13" i="77"/>
  <c r="E13" i="77"/>
  <c r="D13" i="77"/>
  <c r="C13" i="77"/>
  <c r="B13" i="77"/>
  <c r="J14" i="97"/>
  <c r="I14" i="97"/>
  <c r="G14" i="97"/>
  <c r="F14" i="97"/>
  <c r="E14" i="97"/>
  <c r="D14" i="97"/>
  <c r="C14" i="97"/>
  <c r="B14" i="97"/>
  <c r="G13" i="76"/>
  <c r="F13" i="76"/>
  <c r="E13" i="76"/>
  <c r="D13" i="76"/>
  <c r="C13" i="76"/>
  <c r="B13" i="76"/>
  <c r="K16" i="75"/>
  <c r="J16" i="75"/>
  <c r="I16" i="75"/>
  <c r="H16" i="75"/>
  <c r="G16" i="75"/>
  <c r="F16" i="75"/>
  <c r="E16" i="75"/>
  <c r="D16" i="75"/>
  <c r="M15" i="74"/>
  <c r="L15" i="74"/>
  <c r="K15" i="74"/>
  <c r="J15" i="74"/>
  <c r="I15" i="74"/>
  <c r="H15" i="74"/>
  <c r="G15" i="74"/>
  <c r="F15" i="74"/>
  <c r="E15" i="74"/>
  <c r="D15" i="74"/>
  <c r="C15" i="74"/>
  <c r="B15" i="74"/>
  <c r="H13" i="73"/>
  <c r="G13" i="73"/>
  <c r="F13" i="73"/>
  <c r="D13" i="73"/>
  <c r="C13" i="73"/>
  <c r="K15" i="72"/>
  <c r="J15" i="72"/>
  <c r="I15" i="72"/>
  <c r="H15" i="72"/>
  <c r="G15" i="72"/>
  <c r="F15" i="72"/>
  <c r="E15" i="72"/>
  <c r="D15" i="72"/>
  <c r="C15" i="72"/>
  <c r="B15" i="72"/>
  <c r="R16" i="71"/>
  <c r="Q16" i="71"/>
  <c r="P16" i="71"/>
  <c r="O16" i="71"/>
  <c r="N16" i="71"/>
  <c r="M16" i="71"/>
  <c r="L16" i="71"/>
  <c r="K16" i="71"/>
  <c r="J16" i="71"/>
  <c r="I16" i="71"/>
  <c r="H16" i="71"/>
  <c r="G16" i="71"/>
  <c r="F16" i="71"/>
  <c r="E16" i="71"/>
  <c r="D16" i="71"/>
  <c r="B16" i="71"/>
  <c r="I14" i="115"/>
  <c r="G14" i="115"/>
  <c r="E14" i="115"/>
  <c r="C14" i="115"/>
  <c r="I14" i="114"/>
  <c r="G14" i="114"/>
  <c r="E14" i="114"/>
  <c r="C14" i="114"/>
  <c r="B14" i="114"/>
  <c r="B14" i="115"/>
  <c r="F6" i="115"/>
  <c r="D7" i="115"/>
  <c r="F8" i="115"/>
  <c r="D9" i="115"/>
  <c r="F10" i="115"/>
  <c r="D11" i="115"/>
  <c r="H11" i="115"/>
  <c r="F12" i="115"/>
  <c r="D13" i="115"/>
  <c r="H13" i="115"/>
  <c r="F7" i="115"/>
  <c r="F9" i="115"/>
  <c r="F11" i="115"/>
  <c r="H10" i="115"/>
  <c r="H12" i="115"/>
  <c r="J8" i="115"/>
  <c r="J10" i="115"/>
  <c r="J12" i="115"/>
  <c r="B12" i="82" l="1"/>
  <c r="F14" i="115"/>
  <c r="J14" i="115"/>
  <c r="D14" i="115"/>
</calcChain>
</file>

<file path=xl/sharedStrings.xml><?xml version="1.0" encoding="utf-8"?>
<sst xmlns="http://schemas.openxmlformats.org/spreadsheetml/2006/main" count="716" uniqueCount="202">
  <si>
    <t>Kraj</t>
  </si>
  <si>
    <t>PO</t>
  </si>
  <si>
    <t>KE</t>
  </si>
  <si>
    <t>SR</t>
  </si>
  <si>
    <t>BA</t>
  </si>
  <si>
    <t>TT</t>
  </si>
  <si>
    <t>TN</t>
  </si>
  <si>
    <t>NR</t>
  </si>
  <si>
    <t>ZA</t>
  </si>
  <si>
    <t>BB</t>
  </si>
  <si>
    <t>Spolu</t>
  </si>
  <si>
    <t>Bratislavský kraj</t>
  </si>
  <si>
    <t>Trnavský kraj</t>
  </si>
  <si>
    <t>Trenčiansky kraj</t>
  </si>
  <si>
    <t>Nitriansky kraj</t>
  </si>
  <si>
    <t>Počet</t>
  </si>
  <si>
    <t>vecí</t>
  </si>
  <si>
    <t>Žilinský kraj</t>
  </si>
  <si>
    <t>Banskobystrický kraj</t>
  </si>
  <si>
    <t>Prešovský kraj</t>
  </si>
  <si>
    <t>Košický kraj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</si>
  <si>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</si>
  <si>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</si>
  <si>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</si>
  <si>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</si>
  <si>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</si>
  <si>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6 mes. do 1 roku</t>
  </si>
  <si>
    <t>vyhovené úplne</t>
  </si>
  <si>
    <t>zmier</t>
  </si>
  <si>
    <t>vyhovené čiastočne</t>
  </si>
  <si>
    <t>%</t>
  </si>
  <si>
    <t>Počet vybav. vecí</t>
  </si>
  <si>
    <t>Spôsob vybavenia</t>
  </si>
  <si>
    <t>Počet sporov vo vybav. veciach</t>
  </si>
  <si>
    <t>zamietnutie</t>
  </si>
  <si>
    <t>inak</t>
  </si>
  <si>
    <t>počet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</si>
  <si>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</si>
  <si>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</si>
  <si>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</si>
  <si>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</si>
  <si>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</si>
  <si>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</si>
  <si>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</si>
  <si>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</si>
  <si>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Vybrané nároky</t>
  </si>
  <si>
    <t>vnútorné spory</t>
  </si>
  <si>
    <t>vonkajšie spory</t>
  </si>
  <si>
    <t>všeobecné</t>
  </si>
  <si>
    <t>nekalá súťaž</t>
  </si>
  <si>
    <t>spolu</t>
  </si>
  <si>
    <t>mzda, nároky</t>
  </si>
  <si>
    <t>písm.         a - c</t>
  </si>
  <si>
    <t>písm.         d</t>
  </si>
  <si>
    <t>písm.         e</t>
  </si>
  <si>
    <t>všeobecná zodpovednosť</t>
  </si>
  <si>
    <t>osobitná zodpovednosť</t>
  </si>
  <si>
    <t>z toho</t>
  </si>
  <si>
    <t>z trestnej činnosti</t>
  </si>
  <si>
    <t>nájom a podnájom nebytových priestorov</t>
  </si>
  <si>
    <t>BSM</t>
  </si>
  <si>
    <t>určenie vlastníctva</t>
  </si>
  <si>
    <t>Počet vecí vybavených odvolacím súdom</t>
  </si>
  <si>
    <t>Spôsob vybavenia odvolania</t>
  </si>
  <si>
    <t>potvrdené +</t>
  </si>
  <si>
    <t>zmenené</t>
  </si>
  <si>
    <t>zrušené a vrátené</t>
  </si>
  <si>
    <t xml:space="preserve">% </t>
  </si>
  <si>
    <t>(OKRESNÉ SÚDY)</t>
  </si>
  <si>
    <t>do 1 mes.</t>
  </si>
  <si>
    <t>z porušenia zmluvy</t>
  </si>
  <si>
    <t>I. Obchodné právo</t>
  </si>
  <si>
    <t>II. Pracovné právo</t>
  </si>
  <si>
    <t>III. Rodinné právo</t>
  </si>
  <si>
    <t>c) byty a iné miestnosti</t>
  </si>
  <si>
    <t>V. Právo duševného vlastníctva</t>
  </si>
  <si>
    <t>z toho: a) vecné práva</t>
  </si>
  <si>
    <t>b) zodpovednosť za škodu</t>
  </si>
  <si>
    <t>SLOVENSKÁ  REPUBLIKA</t>
  </si>
  <si>
    <t>IV. Spory občianskoprávnej povahy</t>
  </si>
  <si>
    <t>nedovo-     lené obmedz.    hospod. súťaže</t>
  </si>
  <si>
    <t>ostatné konštit.         a deklar. rozhod. súdu</t>
  </si>
  <si>
    <t>ochrana obchod. mena</t>
  </si>
  <si>
    <t>ochrana obchod. tajomstva</t>
  </si>
  <si>
    <t>zodpo-vednostné</t>
  </si>
  <si>
    <t>ostatné</t>
  </si>
  <si>
    <t>konšti-      tučné rozhod.   súdu</t>
  </si>
  <si>
    <t>zodpovednosť za škodu</t>
  </si>
  <si>
    <t>spôsobenú zamestnávateľom</t>
  </si>
  <si>
    <t>pracovný úraz</t>
  </si>
  <si>
    <t>pracovný úraz-smrť</t>
  </si>
  <si>
    <t>okamžité skončenie pracovného pomeru zo strany</t>
  </si>
  <si>
    <t>výpoveď zo strany zamest-nanca</t>
  </si>
  <si>
    <t>zamest-nanca</t>
  </si>
  <si>
    <t>spôso-benú zamest-nancom</t>
  </si>
  <si>
    <t>vyživovacia povinnosť v ostatných prípadoch</t>
  </si>
  <si>
    <t>rodičov voči plnoletým deťom</t>
  </si>
  <si>
    <t>detí voči rodičom</t>
  </si>
  <si>
    <t>medzi ostatnými príbuznými</t>
  </si>
  <si>
    <t>zrušenie vyživovacej povinnosti</t>
  </si>
  <si>
    <t>ochrana osobnosti</t>
  </si>
  <si>
    <t>dedenie</t>
  </si>
  <si>
    <t>práva a povinnosti vyplývajúce z BSM</t>
  </si>
  <si>
    <t>dohody o vzniku a vyporiadaní BSM</t>
  </si>
  <si>
    <t>zrušenie BSM za trvania manželstva</t>
  </si>
  <si>
    <t>zrušenie      a vyporia-    danie spolu-    vlastníctva</t>
  </si>
  <si>
    <t>ostatné spory           z BSM</t>
  </si>
  <si>
    <t>za škodu spôsobenú maloletou osobou, duševnou chorobou alebo zanedbaním dohľadu nad nimi</t>
  </si>
  <si>
    <t>za škodu spôsobenú osobou uvedenou do stavu, kedy nie je schopná ovládať svoje konanie, alebo posúdiť jeho následky</t>
  </si>
  <si>
    <t>za škodu spôsobenú       v doprave</t>
  </si>
  <si>
    <t>zrušenie práva spoločného nájmu manželov po rozvode manželstva (§ 705)</t>
  </si>
  <si>
    <t>spory                               o určenie          nájomného</t>
  </si>
  <si>
    <t>konania                  týkajúce sa vlastníctva bytov        a nebytových priestorov         (podľa zákona         č. 182/1993 Z. z.)</t>
  </si>
  <si>
    <t>spory                            z doplnkového dôchodkového poistenia         (podľa zákona         č. 650/2004 Z. z.)</t>
  </si>
  <si>
    <t>spory                     zo starobného dôchodkového sporenia         (podľa zákona         č. 43/2004 Z. z.)</t>
  </si>
  <si>
    <t>určenie autorstva</t>
  </si>
  <si>
    <t>zákaz ohrozenia</t>
  </si>
  <si>
    <t>licenčná zmluva</t>
  </si>
  <si>
    <t>zlepšovacie návrhy</t>
  </si>
  <si>
    <t>ochranná známka</t>
  </si>
  <si>
    <t>právo                                                           priemyselného vlastníctva</t>
  </si>
  <si>
    <t>príspevok       na výživu rozvedeného manžela</t>
  </si>
  <si>
    <t>vyživovacia povinnosť medzi manželmi      za trvania manželstva</t>
  </si>
  <si>
    <t>príspevok      na výživu      a úhradu niektorých nákladov nevydatej matke</t>
  </si>
  <si>
    <t>vydanie                        alebo vrátenie      veci</t>
  </si>
  <si>
    <t>za škodu podľa zákona         č. 514/2003       Z. z.</t>
  </si>
  <si>
    <t>výpoveď                                  podľa § 63, ods.1 Zák.práce</t>
  </si>
  <si>
    <t>zamest-návateľa</t>
  </si>
  <si>
    <t>patenty</t>
  </si>
  <si>
    <t>vyporia-       danie           po zániku manželstva</t>
  </si>
  <si>
    <t>vznik,  trvanie</t>
  </si>
  <si>
    <t>zmena, zánik, zrušenie</t>
  </si>
  <si>
    <t>B - PRACOVNÉ SPORY</t>
  </si>
  <si>
    <t>C - SPORY Z RODINNÉHO PRÁVA</t>
  </si>
  <si>
    <t>D - SPORY OBČIANSKOPRÁVNEJ POVAHY</t>
  </si>
  <si>
    <t>E - VECNÉ PRÁVA</t>
  </si>
  <si>
    <t>F - SPORY O NÁHRADU ŠKODY</t>
  </si>
  <si>
    <t>G - VYBRANÉ DRUHY NÁROKOV Z NÁJMU BYTOV A INÝCH OBYTNÝCH MIESNOSTÍ</t>
  </si>
  <si>
    <t>H - SPORY Z PRÁVA DUŠEVNÉHO VLASTNÍCTVA</t>
  </si>
  <si>
    <t>mzda</t>
  </si>
  <si>
    <t>min. mzda</t>
  </si>
  <si>
    <t xml:space="preserve">choroba    z povol.     </t>
  </si>
  <si>
    <t>od 1            do 2 rokov</t>
  </si>
  <si>
    <t>A - OBCHODNÉ SPORY</t>
  </si>
  <si>
    <t>V rámci vybavovania občianskoprávnych vecí súdy v Slovenskej republike rozhodovali o nárokoch zahrnutých do týchto skupín :</t>
  </si>
  <si>
    <t>od 2            do 4 rokov</t>
  </si>
  <si>
    <t>viac ako       4 roky</t>
  </si>
  <si>
    <t xml:space="preserve">z toho: </t>
  </si>
  <si>
    <t xml:space="preserve">a) vecné práva </t>
  </si>
  <si>
    <t>c) byty a iné miestnosti</t>
  </si>
  <si>
    <t>ochrana spotrebiteľa         (podľa zákona         č. 250/2007 Z.z.)</t>
  </si>
  <si>
    <t>autorské právo                                              (podľa zákona č. 185/2015 Z. z.)</t>
  </si>
  <si>
    <t>späťvzatie</t>
  </si>
  <si>
    <t>spory zo zmlúv o preprave osôb</t>
  </si>
  <si>
    <t>spory z darovacích zmlúv</t>
  </si>
  <si>
    <t>spory z poistných zmlúv</t>
  </si>
  <si>
    <t>Druh nároku</t>
  </si>
  <si>
    <t>Počet vybavených vecí</t>
  </si>
  <si>
    <t>vyhovené celkom</t>
  </si>
  <si>
    <t>sporov</t>
  </si>
  <si>
    <t>odstupné, odchodné</t>
  </si>
  <si>
    <t>spory o vydržaní</t>
  </si>
  <si>
    <t>dizajn</t>
  </si>
  <si>
    <t>Počet vecí</t>
  </si>
  <si>
    <t>*Sporom sa na účely štatistiky rozumie spôsob vybavenia každého uplatneného nároku vo vzťahu ku každému učastníkovi konania.</t>
  </si>
  <si>
    <t>Vysvetlivky</t>
  </si>
  <si>
    <t>1) Sporom sa na účely štatistiky rozumie spôsob vybavenia každého uplatneného nároku vo vzťahu ku každému učastníkovi konania.</t>
  </si>
  <si>
    <t>* Do kategórie potvrdených rozhodnutí sú započítané aj veci, v ktorých účastníci v odvolacom konaní uzavreli zmier a veci, v ktorých vzali odvolanie späť</t>
  </si>
  <si>
    <t>potvrdené*</t>
  </si>
  <si>
    <t>+  Do kategórie potvrdených rozhodnutí sú započítané aj veci, v ktorých účastníci v odvolacom konaní uzavreli zmier  a veci, v ktorých vzali odvolanie späť</t>
  </si>
  <si>
    <t>Počet sporov</t>
  </si>
  <si>
    <t>PREHĽAD O VÝSLEDKOCH ODVOLACIEHO KONANIA V OBČIANSKOPRÁVNEJ AGENDE</t>
  </si>
  <si>
    <t>PREHĽAD O VÝSLEDKOCH ODVOLACIEHO KONANIA V OBCHODNEJ AGENDE</t>
  </si>
  <si>
    <t>PREHĽAD O RÝCHLOSTI KONANIA V OBČIANSKOPRÁVNYCH VECIACH NA OKRESNÝCH SÚDOCH</t>
  </si>
  <si>
    <t>PREHĽAD O POČTE VYBAVENÝCH OBČIANSKOPRÁVNYCH VECÍ A SPOROV V TÝCHTO VECIACH V SR</t>
  </si>
  <si>
    <t>2) Do kategórie potvrdených rozhodnutí sú započítané aj veci, v ktorých účastníci v odvolacom konaní uzavreli zmier a veci, v ktorých vzali odvolanie späť</t>
  </si>
  <si>
    <t>PREHĽAD O POČTE A SPÔSOBE VYBAVENIA OBČIANSKOPRÁVNYCH SPOROV PODĽA JEDNOTLIVÝCH DRUHOV NÁROKOV</t>
  </si>
  <si>
    <t>PREHĽAD O POČTE SPOROV PODĽA VYBRANÝCH NÁROKOV</t>
  </si>
  <si>
    <t>III. 1 Občianskoprávne veci</t>
  </si>
  <si>
    <t>zastavenie</t>
  </si>
  <si>
    <t>vznik, trvanie a zánik nájmu, neplatnosť výpovede z nájmu</t>
  </si>
  <si>
    <t>I - OSTATNÉ SPORY OBČIANSKOPRÁVNEJ POVAHY</t>
  </si>
  <si>
    <r>
      <t>I.</t>
    </r>
    <r>
      <rPr>
        <sz val="7"/>
        <rFont val="Times New Roman"/>
        <family val="1"/>
        <charset val="238"/>
      </rPr>
      <t xml:space="preserve">      </t>
    </r>
    <r>
      <rPr>
        <sz val="10"/>
        <rFont val="Arial"/>
        <family val="2"/>
        <charset val="238"/>
      </rPr>
      <t>Obchodné právo</t>
    </r>
  </si>
  <si>
    <r>
      <t>II.</t>
    </r>
    <r>
      <rPr>
        <sz val="7"/>
        <rFont val="Times New Roman"/>
        <family val="1"/>
        <charset val="238"/>
      </rPr>
      <t xml:space="preserve">     </t>
    </r>
    <r>
      <rPr>
        <sz val="10"/>
        <rFont val="Arial"/>
        <family val="2"/>
        <charset val="238"/>
      </rPr>
      <t>Pracovné právo</t>
    </r>
  </si>
  <si>
    <r>
      <t>III.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Rodinné právo</t>
    </r>
  </si>
  <si>
    <r>
      <t>IV.</t>
    </r>
    <r>
      <rPr>
        <sz val="7"/>
        <rFont val="Times New Roman"/>
        <family val="1"/>
        <charset val="238"/>
      </rPr>
      <t xml:space="preserve">   </t>
    </r>
    <r>
      <rPr>
        <sz val="10"/>
        <rFont val="Arial"/>
        <family val="2"/>
        <charset val="238"/>
      </rPr>
      <t>Spory občianskoprávnej povahy</t>
    </r>
  </si>
  <si>
    <r>
      <t>V.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Právo duševného vlastníctva</t>
    </r>
  </si>
  <si>
    <r>
      <t xml:space="preserve">V roku 2019 súdy v Slovenskej republike vybavili </t>
    </r>
    <r>
      <rPr>
        <b/>
        <sz val="10"/>
        <rFont val="Arial"/>
        <family val="2"/>
        <charset val="238"/>
      </rPr>
      <t>65 322</t>
    </r>
    <r>
      <rPr>
        <sz val="10"/>
        <rFont val="Arial"/>
        <family val="2"/>
        <charset val="238"/>
      </rPr>
      <t xml:space="preserve"> občianskoprávnych vecí so </t>
    </r>
    <r>
      <rPr>
        <b/>
        <sz val="10"/>
        <rFont val="Arial"/>
        <family val="2"/>
        <charset val="238"/>
      </rPr>
      <t>144 918</t>
    </r>
    <r>
      <rPr>
        <sz val="10"/>
        <rFont val="Arial"/>
        <family val="2"/>
        <charset val="238"/>
      </rPr>
      <t xml:space="preserve"> spormi (vrátane obchodných vecí), čo je o </t>
    </r>
    <r>
      <rPr>
        <b/>
        <sz val="10"/>
        <rFont val="Arial"/>
        <family val="2"/>
        <charset val="238"/>
      </rPr>
      <t>13 344</t>
    </r>
    <r>
      <rPr>
        <sz val="10"/>
        <rFont val="Arial"/>
        <family val="2"/>
        <charset val="238"/>
      </rPr>
      <t xml:space="preserve"> vecí menej ako v roku 2018. </t>
    </r>
  </si>
  <si>
    <r>
      <t xml:space="preserve">Najmenej vybavených vecí sa týkalo práva duševného vlastníctva – </t>
    </r>
    <r>
      <rPr>
        <b/>
        <sz val="10"/>
        <rFont val="Arial"/>
        <family val="2"/>
        <charset val="238"/>
      </rPr>
      <t>166</t>
    </r>
    <r>
      <rPr>
        <sz val="10"/>
        <rFont val="Arial"/>
        <family val="2"/>
        <charset val="238"/>
      </rPr>
      <t xml:space="preserve"> vecí, ktoré sa týkali </t>
    </r>
    <r>
      <rPr>
        <b/>
        <sz val="10"/>
        <rFont val="Arial"/>
        <family val="2"/>
        <charset val="238"/>
      </rPr>
      <t>188</t>
    </r>
    <r>
      <rPr>
        <sz val="10"/>
        <rFont val="Arial"/>
        <family val="2"/>
        <charset val="238"/>
      </rPr>
      <t xml:space="preserve"> sporov.</t>
    </r>
  </si>
  <si>
    <r>
      <t>V roku 2019 krajské súdy v Slovenskej republike vybavili</t>
    </r>
    <r>
      <rPr>
        <b/>
        <sz val="10"/>
        <rFont val="Arial"/>
        <family val="2"/>
        <charset val="238"/>
      </rPr>
      <t xml:space="preserve"> 4 043</t>
    </r>
    <r>
      <rPr>
        <sz val="10"/>
        <rFont val="Arial"/>
        <family val="2"/>
        <charset val="238"/>
      </rPr>
      <t xml:space="preserve"> odvolaní proti rozhodnutiam okresných súdov v obchodných veciach. Z toho počtu bolo</t>
    </r>
    <r>
      <rPr>
        <b/>
        <sz val="10"/>
        <rFont val="Arial"/>
        <family val="2"/>
        <charset val="238"/>
      </rPr>
      <t xml:space="preserve"> 2 384</t>
    </r>
    <r>
      <rPr>
        <sz val="10"/>
        <rFont val="Arial"/>
        <family val="2"/>
        <charset val="238"/>
      </rPr>
      <t xml:space="preserve"> (58,97 %) prvostupňových rozhodnutí potvrdených, </t>
    </r>
    <r>
      <rPr>
        <b/>
        <sz val="10"/>
        <rFont val="Arial"/>
        <family val="2"/>
        <charset val="238"/>
      </rPr>
      <t>274</t>
    </r>
    <r>
      <rPr>
        <sz val="10"/>
        <rFont val="Arial"/>
        <family val="2"/>
        <charset val="238"/>
      </rPr>
      <t xml:space="preserve"> (6,78 %) prvostupňových rozhodnutí zmenených, </t>
    </r>
    <r>
      <rPr>
        <b/>
        <sz val="10"/>
        <rFont val="Arial"/>
        <family val="2"/>
        <charset val="238"/>
      </rPr>
      <t>621</t>
    </r>
    <r>
      <rPr>
        <sz val="10"/>
        <rFont val="Arial"/>
        <family val="2"/>
        <charset val="238"/>
      </rPr>
      <t xml:space="preserve"> (15,36 %) prvostupňových rozhodnutí zrušených a vrátených na ďalšie konanie a rozhodnutie a </t>
    </r>
    <r>
      <rPr>
        <b/>
        <sz val="10"/>
        <rFont val="Arial"/>
        <family val="2"/>
        <charset val="238"/>
      </rPr>
      <t xml:space="preserve">764 </t>
    </r>
    <r>
      <rPr>
        <sz val="10"/>
        <rFont val="Arial"/>
        <family val="2"/>
        <charset val="238"/>
      </rPr>
      <t>(18,90 %) vybavili súdy inak. Najviac potvrdených rozhodnutí mali okresné súdy v obvode Krajského súdu v Trenčíne - 69,43 %, najviac zrušených a vrátených rozhodnutí zaznamenali okresné súdy v obvode Krajského súdu v Nitra - 20,08 %.</t>
    </r>
  </si>
  <si>
    <r>
      <t>V roku 2019 krajské súdy v Slovenskej republike vybavili</t>
    </r>
    <r>
      <rPr>
        <b/>
        <sz val="10"/>
        <rFont val="Arial"/>
        <family val="2"/>
        <charset val="238"/>
      </rPr>
      <t xml:space="preserve"> 32 940</t>
    </r>
    <r>
      <rPr>
        <sz val="10"/>
        <rFont val="Arial"/>
        <family val="2"/>
        <charset val="238"/>
      </rPr>
      <t xml:space="preserve"> odvolaní proti rozhodnutiam okresných súdov v občianskoprávnych veciach (bez obchodných vecí). Z toho počtu bolo  </t>
    </r>
    <r>
      <rPr>
        <b/>
        <sz val="10"/>
        <rFont val="Arial"/>
        <family val="2"/>
        <charset val="238"/>
      </rPr>
      <t xml:space="preserve">20 170 </t>
    </r>
    <r>
      <rPr>
        <sz val="10"/>
        <rFont val="Arial"/>
        <family val="2"/>
        <charset val="238"/>
      </rPr>
      <t>(61,23 %) prvostupňových rozhodnutí potvrdených,</t>
    </r>
    <r>
      <rPr>
        <b/>
        <sz val="10"/>
        <rFont val="Arial"/>
        <family val="2"/>
        <charset val="238"/>
      </rPr>
      <t xml:space="preserve"> 2 282</t>
    </r>
    <r>
      <rPr>
        <sz val="10"/>
        <rFont val="Arial"/>
        <family val="2"/>
        <charset val="238"/>
      </rPr>
      <t xml:space="preserve"> (6,93 %) prvostupňových rozhodnutí zmenených, </t>
    </r>
    <r>
      <rPr>
        <b/>
        <sz val="10"/>
        <rFont val="Arial"/>
        <family val="2"/>
        <charset val="238"/>
      </rPr>
      <t xml:space="preserve">5 098 </t>
    </r>
    <r>
      <rPr>
        <sz val="10"/>
        <rFont val="Arial"/>
        <family val="2"/>
        <charset val="238"/>
      </rPr>
      <t xml:space="preserve">(15,48 %) prvostupňových rozhodnutí zrušených a vrátených na ďalšie konanie a rozhodnutie a </t>
    </r>
    <r>
      <rPr>
        <b/>
        <sz val="10"/>
        <rFont val="Arial"/>
        <family val="2"/>
        <charset val="238"/>
      </rPr>
      <t>5 390</t>
    </r>
    <r>
      <rPr>
        <sz val="10"/>
        <rFont val="Arial"/>
        <family val="2"/>
        <charset val="238"/>
      </rPr>
      <t xml:space="preserve"> (16,36 %) vybavili odvolacie súdy inak. Najviac potvrdených rozhodnutí mali okresné súdy v obvode Krajského súdu v Trenčíne - 71,25 %, najviac zrušených a vrátených rozhodnutí zaznamenali okresné súdy v obvode Krajského súdu v Nitre – 18,28 %.</t>
    </r>
  </si>
  <si>
    <r>
      <t xml:space="preserve">Najdlhšie boli vybavované občianskoprávne veci na súdoch v obvode Krajského súdu v Bratislave – </t>
    </r>
    <r>
      <rPr>
        <b/>
        <sz val="10"/>
        <rFont val="Arial"/>
        <family val="2"/>
        <charset val="238"/>
      </rPr>
      <t xml:space="preserve">25,82 </t>
    </r>
    <r>
      <rPr>
        <sz val="10"/>
        <rFont val="Arial"/>
        <family val="2"/>
        <charset val="238"/>
      </rPr>
      <t>mesiaca, na súdoch v obvode Krajského súdu v Trnave –</t>
    </r>
    <r>
      <rPr>
        <b/>
        <sz val="10"/>
        <rFont val="Arial"/>
        <family val="2"/>
        <charset val="238"/>
      </rPr>
      <t xml:space="preserve"> 24,76 </t>
    </r>
    <r>
      <rPr>
        <sz val="10"/>
        <rFont val="Arial"/>
        <family val="2"/>
        <charset val="238"/>
      </rPr>
      <t>mesiaca, na súdoch v obvode Krajského súdu v Košiciach –</t>
    </r>
    <r>
      <rPr>
        <b/>
        <sz val="10"/>
        <rFont val="Arial"/>
        <family val="2"/>
        <charset val="238"/>
      </rPr>
      <t xml:space="preserve"> 21,30 </t>
    </r>
    <r>
      <rPr>
        <sz val="10"/>
        <rFont val="Arial"/>
        <family val="2"/>
        <charset val="238"/>
      </rPr>
      <t>mesiaca. Najrýchlejšie sa vybavovali občianskoprávne veci na súdoch v obvode Krajského súdu v Banskej Bystrici –</t>
    </r>
    <r>
      <rPr>
        <b/>
        <sz val="10"/>
        <rFont val="Arial"/>
        <family val="2"/>
        <charset val="238"/>
      </rPr>
      <t xml:space="preserve"> 15,84 </t>
    </r>
    <r>
      <rPr>
        <sz val="10"/>
        <rFont val="Arial"/>
        <family val="2"/>
        <charset val="238"/>
      </rPr>
      <t xml:space="preserve">mesiaca a na súdoch v obvode Krajského súdu v Trenčíne - </t>
    </r>
    <r>
      <rPr>
        <b/>
        <sz val="10"/>
        <rFont val="Arial"/>
        <family val="2"/>
        <charset val="238"/>
      </rPr>
      <t>19,53</t>
    </r>
    <r>
      <rPr>
        <sz val="10"/>
        <rFont val="Arial"/>
        <family val="2"/>
        <charset val="238"/>
      </rPr>
      <t xml:space="preserve"> mesiaca.</t>
    </r>
  </si>
  <si>
    <r>
      <t xml:space="preserve">Z prehľadu o rýchlosti konania v občianskoprávnych veciach na okresných súdoch v roku 2019 vyplýva, že priemerná dĺžka právoplatného vybavenia týchto vecí je </t>
    </r>
    <r>
      <rPr>
        <b/>
        <sz val="10"/>
        <rFont val="Arial"/>
        <family val="2"/>
        <charset val="238"/>
      </rPr>
      <t>21,6</t>
    </r>
    <r>
      <rPr>
        <sz val="10"/>
        <rFont val="Arial"/>
        <family val="2"/>
        <charset val="238"/>
      </rPr>
      <t xml:space="preserve"> mesiaca. Najdlhšie trvalo priemerné vybavenie jednej veci od jej nápadu do právoplatného skončenia vo veciach zodpovednosti za škodu - </t>
    </r>
    <r>
      <rPr>
        <b/>
        <sz val="10"/>
        <rFont val="Arial"/>
        <family val="2"/>
        <charset val="238"/>
      </rPr>
      <t xml:space="preserve">44,46 </t>
    </r>
    <r>
      <rPr>
        <sz val="10"/>
        <rFont val="Arial"/>
        <family val="2"/>
        <charset val="238"/>
      </rPr>
      <t>mesiaca, vo veciach pracovného práva</t>
    </r>
    <r>
      <rPr>
        <b/>
        <sz val="10"/>
        <rFont val="Arial"/>
        <family val="2"/>
        <charset val="238"/>
      </rPr>
      <t xml:space="preserve"> 41,09</t>
    </r>
    <r>
      <rPr>
        <sz val="10"/>
        <rFont val="Arial"/>
        <family val="2"/>
        <charset val="238"/>
      </rPr>
      <t xml:space="preserve"> mesiaca, vo veciach vecného práva  – </t>
    </r>
    <r>
      <rPr>
        <b/>
        <sz val="10"/>
        <rFont val="Arial"/>
        <family val="2"/>
        <charset val="238"/>
      </rPr>
      <t>34,75</t>
    </r>
    <r>
      <rPr>
        <sz val="10"/>
        <rFont val="Arial"/>
        <family val="2"/>
        <charset val="238"/>
      </rPr>
      <t xml:space="preserve"> mesiaca.</t>
    </r>
  </si>
  <si>
    <r>
      <t xml:space="preserve">V poradí vybavených vecí nasleduje skupina nárokov týkajúcich sa rodinného práva </t>
    </r>
    <r>
      <rPr>
        <b/>
        <sz val="10"/>
        <rFont val="Arial"/>
        <family val="2"/>
        <charset val="238"/>
      </rPr>
      <t xml:space="preserve">2 686 </t>
    </r>
    <r>
      <rPr>
        <sz val="10"/>
        <rFont val="Arial"/>
        <family val="2"/>
        <charset val="238"/>
      </rPr>
      <t xml:space="preserve">vecí so </t>
    </r>
    <r>
      <rPr>
        <b/>
        <sz val="10"/>
        <rFont val="Arial"/>
        <family val="2"/>
        <charset val="238"/>
      </rPr>
      <t>2 841</t>
    </r>
    <r>
      <rPr>
        <sz val="10"/>
        <rFont val="Arial"/>
        <family val="2"/>
        <charset val="238"/>
      </rPr>
      <t xml:space="preserve"> spormi Z celkového počtu sporov z rodinného práva </t>
    </r>
    <r>
      <rPr>
        <b/>
        <sz val="10"/>
        <rFont val="Arial"/>
        <family val="2"/>
        <charset val="238"/>
      </rPr>
      <t>99</t>
    </r>
    <r>
      <rPr>
        <sz val="10"/>
        <rFont val="Arial"/>
        <family val="2"/>
        <charset val="238"/>
      </rPr>
      <t xml:space="preserve"> sa týkalo príspevku na výživu rozvedeného manžela, </t>
    </r>
    <r>
      <rPr>
        <b/>
        <sz val="10"/>
        <rFont val="Arial"/>
        <family val="2"/>
        <charset val="238"/>
      </rPr>
      <t xml:space="preserve">283 </t>
    </r>
    <r>
      <rPr>
        <sz val="10"/>
        <rFont val="Arial"/>
        <family val="2"/>
        <charset val="238"/>
      </rPr>
      <t>vyživovacej povinnosti medzi manželmi za trvania manželstva a</t>
    </r>
    <r>
      <rPr>
        <b/>
        <sz val="10"/>
        <rFont val="Arial"/>
        <family val="2"/>
        <charset val="238"/>
      </rPr>
      <t xml:space="preserve"> 984 </t>
    </r>
    <r>
      <rPr>
        <sz val="10"/>
        <rFont val="Arial"/>
        <family val="2"/>
        <charset val="238"/>
      </rPr>
      <t>rodičov voči plnoletým deťom.</t>
    </r>
  </si>
  <si>
    <r>
      <t xml:space="preserve">Po nárokoch občianskoprávnej povahy druhou najpočetnejšou skupinou boli veci obchodného práva. V roku 2019 bolo vybavených </t>
    </r>
    <r>
      <rPr>
        <b/>
        <sz val="10"/>
        <rFont val="Arial"/>
        <family val="2"/>
        <charset val="238"/>
      </rPr>
      <t>9 860</t>
    </r>
    <r>
      <rPr>
        <sz val="10"/>
        <rFont val="Arial"/>
        <family val="2"/>
        <charset val="238"/>
      </rPr>
      <t xml:space="preserve"> vecí s </t>
    </r>
    <r>
      <rPr>
        <b/>
        <sz val="10"/>
        <rFont val="Arial"/>
        <family val="2"/>
        <charset val="238"/>
      </rPr>
      <t>10 976</t>
    </r>
    <r>
      <rPr>
        <sz val="10"/>
        <rFont val="Arial"/>
        <family val="2"/>
        <charset val="238"/>
      </rPr>
      <t xml:space="preserve"> spormi. V tejto skupine najpočetnejšie boli tzv. všeobecné vonkajšie spory, vybavených bolo </t>
    </r>
    <r>
      <rPr>
        <b/>
        <sz val="10"/>
        <rFont val="Arial"/>
        <family val="2"/>
        <charset val="238"/>
      </rPr>
      <t>6 212</t>
    </r>
    <r>
      <rPr>
        <sz val="10"/>
        <rFont val="Arial"/>
        <family val="2"/>
        <charset val="238"/>
      </rPr>
      <t xml:space="preserve">  sporov, zodpovednostných vonkajších sporov bolo</t>
    </r>
    <r>
      <rPr>
        <b/>
        <sz val="10"/>
        <rFont val="Arial"/>
        <family val="2"/>
        <charset val="238"/>
      </rPr>
      <t xml:space="preserve"> 736 </t>
    </r>
    <r>
      <rPr>
        <sz val="10"/>
        <rFont val="Arial"/>
        <family val="2"/>
        <charset val="238"/>
      </rPr>
      <t>a </t>
    </r>
    <r>
      <rPr>
        <b/>
        <sz val="10"/>
        <rFont val="Arial"/>
        <family val="2"/>
        <charset val="238"/>
      </rPr>
      <t xml:space="preserve">3 730 </t>
    </r>
    <r>
      <rPr>
        <sz val="10"/>
        <rFont val="Arial"/>
        <family val="2"/>
        <charset val="238"/>
      </rPr>
      <t>konštitučných rozhodnutí súdu.</t>
    </r>
  </si>
  <si>
    <r>
      <t xml:space="preserve">V tejto veľkej skupine najpočetnejšiu podskupinu tvoria nároky vecného práva  s počtom </t>
    </r>
    <r>
      <rPr>
        <b/>
        <sz val="10"/>
        <rFont val="Arial"/>
        <family val="2"/>
        <charset val="238"/>
      </rPr>
      <t xml:space="preserve">3 802 </t>
    </r>
    <r>
      <rPr>
        <sz val="10"/>
        <rFont val="Arial"/>
        <family val="2"/>
        <charset val="238"/>
      </rPr>
      <t xml:space="preserve">vecí s </t>
    </r>
    <r>
      <rPr>
        <b/>
        <sz val="10"/>
        <rFont val="Arial"/>
        <family val="2"/>
        <charset val="238"/>
      </rPr>
      <t xml:space="preserve">43 156 </t>
    </r>
    <r>
      <rPr>
        <sz val="10"/>
        <rFont val="Arial"/>
        <family val="2"/>
        <charset val="238"/>
      </rPr>
      <t xml:space="preserve">spormi. Z nich </t>
    </r>
    <r>
      <rPr>
        <b/>
        <sz val="10"/>
        <rFont val="Arial"/>
        <family val="2"/>
        <charset val="238"/>
      </rPr>
      <t>34 874 s</t>
    </r>
    <r>
      <rPr>
        <sz val="10"/>
        <rFont val="Arial"/>
        <family val="2"/>
        <charset val="238"/>
      </rPr>
      <t>porov sa týkalo určenia vlastníctva a</t>
    </r>
    <r>
      <rPr>
        <b/>
        <sz val="10"/>
        <rFont val="Arial"/>
        <family val="2"/>
        <charset val="238"/>
      </rPr>
      <t xml:space="preserve"> 1 412</t>
    </r>
    <r>
      <rPr>
        <sz val="10"/>
        <rFont val="Arial"/>
        <family val="2"/>
        <charset val="238"/>
      </rPr>
      <t xml:space="preserve"> bezpodielového spoluvlastníctva manželov. Druhú najpočetnejšiu podskupinu tvoria spory zodpovednosti za škodu - </t>
    </r>
    <r>
      <rPr>
        <b/>
        <sz val="10"/>
        <rFont val="Arial"/>
        <family val="2"/>
        <charset val="238"/>
      </rPr>
      <t xml:space="preserve">1 812 </t>
    </r>
    <r>
      <rPr>
        <sz val="10"/>
        <rFont val="Arial"/>
        <family val="2"/>
        <charset val="238"/>
      </rPr>
      <t xml:space="preserve"> vecí s </t>
    </r>
    <r>
      <rPr>
        <b/>
        <sz val="10"/>
        <rFont val="Arial"/>
        <family val="2"/>
        <charset val="238"/>
      </rPr>
      <t xml:space="preserve">2 483 </t>
    </r>
    <r>
      <rPr>
        <sz val="10"/>
        <rFont val="Arial"/>
        <family val="2"/>
        <charset val="238"/>
      </rPr>
      <t xml:space="preserve">spormi.  Tretiu najpočetnejšiu podskupinu tvoria spory z užívania bytov a iných obytných miestností  - </t>
    </r>
    <r>
      <rPr>
        <b/>
        <sz val="10"/>
        <rFont val="Arial"/>
        <family val="2"/>
        <charset val="238"/>
      </rPr>
      <t>1 425</t>
    </r>
    <r>
      <rPr>
        <sz val="10"/>
        <rFont val="Arial"/>
        <family val="2"/>
        <charset val="238"/>
      </rPr>
      <t xml:space="preserve"> vecí s</t>
    </r>
    <r>
      <rPr>
        <b/>
        <sz val="10"/>
        <rFont val="Arial"/>
        <family val="2"/>
        <charset val="238"/>
      </rPr>
      <t> 3 243</t>
    </r>
    <r>
      <rPr>
        <sz val="10"/>
        <rFont val="Arial"/>
        <family val="2"/>
        <charset val="238"/>
      </rPr>
      <t xml:space="preserve"> spormi.</t>
    </r>
  </si>
  <si>
    <r>
      <t xml:space="preserve">Pokiaľ ide o skladbu občianskoprávnej agendy, ktorú vybavili súdy v roku 2019 prevažujú nároky občianskoprávnej povahy  – </t>
    </r>
    <r>
      <rPr>
        <b/>
        <sz val="10"/>
        <rFont val="Arial"/>
        <family val="2"/>
        <charset val="238"/>
      </rPr>
      <t>51 875</t>
    </r>
    <r>
      <rPr>
        <sz val="10"/>
        <rFont val="Arial"/>
        <family val="2"/>
        <charset val="238"/>
      </rPr>
      <t xml:space="preserve"> vybavených vecí so </t>
    </r>
    <r>
      <rPr>
        <b/>
        <sz val="10"/>
        <rFont val="Arial"/>
        <family val="2"/>
        <charset val="238"/>
      </rPr>
      <t xml:space="preserve">130 008 </t>
    </r>
    <r>
      <rPr>
        <sz val="10"/>
        <rFont val="Arial"/>
        <family val="2"/>
        <charset val="238"/>
      </rPr>
      <t xml:space="preserve">spormi. Z týchto nárokov </t>
    </r>
    <r>
      <rPr>
        <b/>
        <sz val="10"/>
        <rFont val="Arial"/>
        <family val="2"/>
        <charset val="238"/>
      </rPr>
      <t>829</t>
    </r>
    <r>
      <rPr>
        <sz val="10"/>
        <rFont val="Arial"/>
        <family val="2"/>
        <charset val="238"/>
      </rPr>
      <t xml:space="preserve"> sa týkalo sporov zo zmlúv o preprave osôb, </t>
    </r>
    <r>
      <rPr>
        <b/>
        <sz val="10"/>
        <rFont val="Arial"/>
        <family val="2"/>
        <charset val="238"/>
      </rPr>
      <t>657</t>
    </r>
    <r>
      <rPr>
        <sz val="10"/>
        <rFont val="Arial"/>
        <family val="2"/>
        <charset val="238"/>
      </rPr>
      <t xml:space="preserve"> sporov sa týkalo sporov z poistných zmlúv, dedenia sa týkalo </t>
    </r>
    <r>
      <rPr>
        <b/>
        <sz val="10"/>
        <rFont val="Arial"/>
        <family val="2"/>
        <charset val="238"/>
      </rPr>
      <t>28 907</t>
    </r>
    <r>
      <rPr>
        <sz val="10"/>
        <rFont val="Arial"/>
        <family val="2"/>
        <charset val="238"/>
      </rPr>
      <t xml:space="preserve"> sporov a ochrany osobnosti </t>
    </r>
    <r>
      <rPr>
        <b/>
        <sz val="10"/>
        <rFont val="Arial"/>
        <family val="2"/>
        <charset val="238"/>
      </rPr>
      <t>639</t>
    </r>
    <r>
      <rPr>
        <sz val="10"/>
        <rFont val="Arial"/>
        <family val="2"/>
        <charset val="238"/>
      </rPr>
      <t xml:space="preserve"> sporov </t>
    </r>
  </si>
  <si>
    <t>od 3 mes. 
do 6 mes.</t>
  </si>
  <si>
    <t>od 1 mes. 
do 3 mes.</t>
  </si>
  <si>
    <t>od 6 mes. 
do 1 r.</t>
  </si>
  <si>
    <t>od 1           do 2 rokov</t>
  </si>
  <si>
    <t>PREHĽAD O RÝCHLOSTI KONANIA V OBČIANSKOPRÁVNYCH VECIACH NA OKRESNÝCH SÚDOCH 
PODĽA JEDNOTLIVÝCH KRAJOV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</si>
</sst>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31">
    <font>
      <sz val="10"/>
      <name val="Arial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0"/>
      <name val="CG Times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7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E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C7E1"/>
        <bgColor rgb="FFFFFFFF"/>
      </patternFill>
    </fill>
    <fill>
      <patternFill patternType="solid">
        <fgColor rgb="FF0B64A0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</cellStyleXfs>
  <cellXfs count="14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10" fillId="0" borderId="0" xfId="0" applyFont="1" applyBorder="1" applyAlignment="1">
      <alignment vertical="center" wrapText="1"/>
    </xf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1" fillId="0" borderId="0" xfId="0" applyNumberFormat="1" applyFont="1" applyBorder="1" applyAlignment="1">
      <alignment vertical="center" wrapText="1"/>
    </xf>
    <xf numFmtId="3" fontId="2" fillId="0" borderId="0" xfId="0" applyNumberFormat="1" applyFont="1"/>
    <xf numFmtId="3" fontId="4" fillId="0" borderId="0" xfId="0" applyNumberFormat="1" applyFont="1" applyBorder="1" applyAlignment="1">
      <alignment vertical="center"/>
    </xf>
    <xf numFmtId="3" fontId="10" fillId="0" borderId="0" xfId="0" applyNumberFormat="1" applyFont="1" applyFill="1" applyBorder="1"/>
    <xf numFmtId="3" fontId="0" fillId="0" borderId="0" xfId="0" applyNumberFormat="1" applyBorder="1" applyAlignment="1">
      <alignment horizontal="center" vertical="center"/>
    </xf>
    <xf numFmtId="0" fontId="4" fillId="0" borderId="0" xfId="3" applyFont="1" applyBorder="1" applyAlignment="1">
      <alignment vertical="center"/>
    </xf>
    <xf numFmtId="0" fontId="2" fillId="0" borderId="0" xfId="3"/>
    <xf numFmtId="0" fontId="2" fillId="0" borderId="0" xfId="3" applyBorder="1"/>
    <xf numFmtId="0" fontId="10" fillId="0" borderId="0" xfId="3" applyFont="1" applyFill="1" applyBorder="1" applyAlignment="1">
      <alignment horizontal="center" vertical="center" wrapText="1"/>
    </xf>
    <xf numFmtId="3" fontId="10" fillId="0" borderId="0" xfId="3" applyNumberFormat="1" applyFont="1" applyFill="1" applyBorder="1" applyAlignment="1">
      <alignment horizontal="right" vertical="center" wrapText="1" indent="2"/>
    </xf>
    <xf numFmtId="3" fontId="10" fillId="0" borderId="0" xfId="3" applyNumberFormat="1" applyFont="1" applyFill="1" applyBorder="1" applyAlignment="1">
      <alignment horizontal="right" vertical="center" wrapText="1" indent="1"/>
    </xf>
    <xf numFmtId="2" fontId="10" fillId="0" borderId="0" xfId="3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0" xfId="3" applyFont="1" applyAlignment="1"/>
    <xf numFmtId="0" fontId="2" fillId="0" borderId="0" xfId="3" applyAlignment="1"/>
    <xf numFmtId="3" fontId="2" fillId="0" borderId="0" xfId="3" applyNumberFormat="1"/>
    <xf numFmtId="0" fontId="4" fillId="0" borderId="0" xfId="3" applyFont="1" applyFill="1" applyBorder="1" applyAlignment="1">
      <alignment vertical="center"/>
    </xf>
    <xf numFmtId="0" fontId="2" fillId="0" borderId="0" xfId="3" applyFill="1"/>
    <xf numFmtId="0" fontId="3" fillId="0" borderId="0" xfId="3" applyFont="1" applyFill="1" applyBorder="1" applyAlignment="1">
      <alignment vertical="center"/>
    </xf>
    <xf numFmtId="0" fontId="2" fillId="0" borderId="0" xfId="3" applyFill="1" applyBorder="1"/>
    <xf numFmtId="0" fontId="2" fillId="0" borderId="0" xfId="3" applyFont="1" applyFill="1"/>
    <xf numFmtId="3" fontId="2" fillId="0" borderId="0" xfId="3" applyNumberFormat="1" applyFill="1"/>
    <xf numFmtId="3" fontId="0" fillId="0" borderId="0" xfId="0" applyNumberFormat="1" applyBorder="1"/>
    <xf numFmtId="2" fontId="2" fillId="0" borderId="0" xfId="3" applyNumberFormat="1" applyFill="1" applyBorder="1"/>
    <xf numFmtId="2" fontId="2" fillId="0" borderId="0" xfId="3" applyNumberFormat="1" applyBorder="1"/>
    <xf numFmtId="3" fontId="3" fillId="0" borderId="0" xfId="0" applyNumberFormat="1" applyFont="1" applyBorder="1" applyAlignment="1">
      <alignment wrapText="1"/>
    </xf>
    <xf numFmtId="4" fontId="0" fillId="0" borderId="0" xfId="0" applyNumberFormat="1"/>
    <xf numFmtId="3" fontId="0" fillId="0" borderId="0" xfId="0" applyNumberFormat="1" applyAlignment="1">
      <alignment horizontal="center"/>
    </xf>
    <xf numFmtId="3" fontId="2" fillId="0" borderId="0" xfId="0" applyNumberFormat="1" applyFont="1" applyFill="1" applyBorder="1"/>
    <xf numFmtId="0" fontId="16" fillId="0" borderId="0" xfId="7" applyFont="1" applyAlignment="1">
      <alignment horizontal="justify" vertical="center" wrapText="1"/>
    </xf>
    <xf numFmtId="9" fontId="2" fillId="0" borderId="0" xfId="3" applyNumberFormat="1" applyBorder="1"/>
    <xf numFmtId="2" fontId="2" fillId="0" borderId="0" xfId="3" applyNumberFormat="1"/>
    <xf numFmtId="0" fontId="19" fillId="3" borderId="1" xfId="0" applyNumberFormat="1" applyFont="1" applyFill="1" applyBorder="1" applyAlignment="1">
      <alignment horizontal="left" vertical="center" wrapText="1" indent="1"/>
    </xf>
    <xf numFmtId="3" fontId="2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left" vertical="center" wrapText="1" indent="4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 inden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right" vertical="center" wrapText="1" indent="1"/>
    </xf>
    <xf numFmtId="3" fontId="10" fillId="4" borderId="1" xfId="0" applyNumberFormat="1" applyFont="1" applyFill="1" applyBorder="1" applyAlignment="1">
      <alignment horizontal="right" vertical="center" wrapText="1" indent="2"/>
    </xf>
    <xf numFmtId="3" fontId="10" fillId="4" borderId="1" xfId="0" applyNumberFormat="1" applyFont="1" applyFill="1" applyBorder="1" applyAlignment="1">
      <alignment horizontal="right" vertical="center" wrapText="1" indent="3"/>
    </xf>
    <xf numFmtId="3" fontId="10" fillId="4" borderId="1" xfId="0" applyNumberFormat="1" applyFont="1" applyFill="1" applyBorder="1" applyAlignment="1">
      <alignment horizontal="right" vertical="center" wrapText="1" indent="4"/>
    </xf>
    <xf numFmtId="0" fontId="19" fillId="3" borderId="1" xfId="3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2" fontId="2" fillId="0" borderId="1" xfId="10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2" fontId="10" fillId="4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21" fillId="0" borderId="0" xfId="7" applyFont="1"/>
    <xf numFmtId="0" fontId="16" fillId="0" borderId="0" xfId="7" applyFont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 indent="1"/>
    </xf>
    <xf numFmtId="4" fontId="3" fillId="0" borderId="0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4" fontId="11" fillId="6" borderId="6" xfId="0" applyNumberFormat="1" applyFont="1" applyFill="1" applyBorder="1" applyAlignment="1">
      <alignment horizontal="center" vertical="center"/>
    </xf>
    <xf numFmtId="0" fontId="22" fillId="5" borderId="0" xfId="11" applyFont="1" applyFill="1" applyAlignment="1">
      <alignment horizontal="left"/>
    </xf>
    <xf numFmtId="49" fontId="26" fillId="5" borderId="0" xfId="11" applyNumberFormat="1" applyFont="1" applyFill="1" applyAlignment="1">
      <alignment horizontal="center" vertical="center"/>
    </xf>
    <xf numFmtId="0" fontId="24" fillId="0" borderId="0" xfId="11"/>
    <xf numFmtId="0" fontId="19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 indent="1"/>
    </xf>
    <xf numFmtId="0" fontId="19" fillId="3" borderId="1" xfId="0" applyFont="1" applyFill="1" applyBorder="1" applyAlignment="1">
      <alignment horizontal="center" vertical="center" wrapText="1"/>
    </xf>
    <xf numFmtId="2" fontId="10" fillId="4" borderId="1" xfId="10" applyNumberFormat="1" applyFont="1" applyFill="1" applyBorder="1" applyAlignment="1">
      <alignment horizontal="center" vertical="center" wrapText="1"/>
    </xf>
    <xf numFmtId="3" fontId="10" fillId="4" borderId="1" xfId="3" applyNumberFormat="1" applyFont="1" applyFill="1" applyBorder="1" applyAlignment="1">
      <alignment horizontal="center" vertical="center" wrapText="1"/>
    </xf>
    <xf numFmtId="0" fontId="25" fillId="7" borderId="0" xfId="11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2" fontId="2" fillId="0" borderId="1" xfId="1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7" applyFont="1" applyAlignment="1">
      <alignment horizontal="justify" vertical="center" wrapText="1"/>
    </xf>
    <xf numFmtId="0" fontId="2" fillId="0" borderId="0" xfId="7" applyFont="1" applyAlignment="1">
      <alignment horizontal="left" vertical="center" wrapText="1" indent="3"/>
    </xf>
    <xf numFmtId="0" fontId="2" fillId="0" borderId="0" xfId="7" applyFont="1" applyAlignment="1">
      <alignment horizontal="left" vertical="center" wrapText="1" indent="5"/>
    </xf>
    <xf numFmtId="0" fontId="28" fillId="0" borderId="0" xfId="0" applyFont="1"/>
    <xf numFmtId="0" fontId="2" fillId="0" borderId="0" xfId="0" applyFont="1"/>
    <xf numFmtId="0" fontId="29" fillId="0" borderId="0" xfId="3" applyNumberFormat="1" applyFont="1" applyAlignment="1">
      <alignment horizontal="justify" vertical="top" wrapText="1"/>
    </xf>
    <xf numFmtId="0" fontId="30" fillId="0" borderId="0" xfId="7" applyFont="1"/>
    <xf numFmtId="3" fontId="2" fillId="5" borderId="1" xfId="0" applyNumberFormat="1" applyFont="1" applyFill="1" applyBorder="1" applyAlignment="1">
      <alignment horizontal="center" vertical="center"/>
    </xf>
    <xf numFmtId="0" fontId="10" fillId="4" borderId="10" xfId="0" applyNumberFormat="1" applyFont="1" applyFill="1" applyBorder="1" applyAlignment="1">
      <alignment horizontal="center" vertical="center" wrapText="1"/>
    </xf>
    <xf numFmtId="0" fontId="10" fillId="4" borderId="7" xfId="0" applyNumberFormat="1" applyFont="1" applyFill="1" applyBorder="1" applyAlignment="1">
      <alignment horizontal="center" vertical="center" wrapText="1"/>
    </xf>
    <xf numFmtId="0" fontId="10" fillId="4" borderId="11" xfId="0" applyNumberFormat="1" applyFont="1" applyFill="1" applyBorder="1" applyAlignment="1">
      <alignment horizontal="center" vertical="center" wrapText="1"/>
    </xf>
    <xf numFmtId="0" fontId="18" fillId="3" borderId="2" xfId="0" applyNumberFormat="1" applyFont="1" applyFill="1" applyBorder="1" applyAlignment="1">
      <alignment horizontal="center" vertical="center" wrapText="1"/>
    </xf>
    <xf numFmtId="0" fontId="18" fillId="3" borderId="3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8" fillId="3" borderId="8" xfId="0" applyNumberFormat="1" applyFont="1" applyFill="1" applyBorder="1" applyAlignment="1">
      <alignment horizontal="center" vertical="center" wrapText="1"/>
    </xf>
    <xf numFmtId="0" fontId="18" fillId="3" borderId="12" xfId="0" applyNumberFormat="1" applyFont="1" applyFill="1" applyBorder="1" applyAlignment="1">
      <alignment horizontal="center" vertical="center" wrapText="1"/>
    </xf>
    <xf numFmtId="0" fontId="18" fillId="3" borderId="4" xfId="0" applyNumberFormat="1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0" fillId="4" borderId="9" xfId="0" applyNumberFormat="1" applyFont="1" applyFill="1" applyBorder="1" applyAlignment="1">
      <alignment horizontal="center" vertical="center" wrapText="1"/>
    </xf>
    <xf numFmtId="0" fontId="10" fillId="4" borderId="0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2" fillId="0" borderId="0" xfId="3" applyAlignment="1">
      <alignment horizontal="center"/>
    </xf>
    <xf numFmtId="0" fontId="18" fillId="3" borderId="1" xfId="3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  <xf numFmtId="49" fontId="12" fillId="0" borderId="0" xfId="3" applyNumberFormat="1" applyFont="1" applyAlignment="1">
      <alignment horizontal="left" vertical="center" wrapText="1" indent="1"/>
    </xf>
    <xf numFmtId="49" fontId="12" fillId="0" borderId="0" xfId="3" applyNumberFormat="1" applyFont="1" applyFill="1" applyAlignment="1">
      <alignment horizontal="left" vertical="center" wrapText="1" indent="1"/>
    </xf>
    <xf numFmtId="0" fontId="10" fillId="4" borderId="1" xfId="0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">
    <cellStyle name="Čiarka" xfId="1" builtinId="3"/>
    <cellStyle name="Normálna" xfId="0" builtinId="0"/>
    <cellStyle name="Normálna 3" xfId="11"/>
    <cellStyle name="normálne 2" xfId="2"/>
    <cellStyle name="normálne 2 2" xfId="3"/>
    <cellStyle name="normálne 2_Občprav. veci 2012" xfId="4"/>
    <cellStyle name="normálne 3" xfId="5"/>
    <cellStyle name="normálne 4" xfId="6"/>
    <cellStyle name="normálne 4 2" xfId="7"/>
    <cellStyle name="normálne 4_Občprav. veci 2012" xfId="8"/>
    <cellStyle name="normální_14.A-Obchod.spory" xfId="9"/>
    <cellStyle name="Percentá" xfId="10" builtinId="5"/>
  </cellStyles>
  <dxfs count="0"/>
  <tableStyles count="0" defaultTableStyle="TableStyleMedium9" defaultPivotStyle="PivotStyleLight16"/>
  <colors>
    <mruColors>
      <color rgb="FF00C7E1"/>
      <color rgb="FF0B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/>
  <cols>
    <col min="1" max="1" width="120.5703125" style="96" customWidth="1"/>
    <col min="2" max="16384" width="9.140625" style="96"/>
  </cols>
  <sheetData>
    <row r="1" spans="1:1" s="94" customFormat="1" ht="67.150000000000006" customHeight="1">
      <c r="A1" s="102"/>
    </row>
    <row r="2" spans="1:1" s="94" customFormat="1" ht="268.14999999999998" customHeight="1"/>
    <row r="3" spans="1:1" s="94" customFormat="1" ht="83.1" customHeight="1">
      <c r="A3" s="95" t="s">
        <v>178</v>
      </c>
    </row>
    <row r="4" spans="1:1" s="94" customFormat="1" ht="375.95" customHeight="1"/>
    <row r="5" spans="1:1" s="94" customFormat="1" ht="71.45" customHeight="1">
      <c r="A5" s="102"/>
    </row>
    <row r="6" spans="1:1" s="94" customFormat="1" ht="28.7" customHeight="1"/>
  </sheetData>
  <pageMargins left="0" right="0" top="0" bottom="0" header="0" footer="0"/>
  <pageSetup paperSize="9" scale="97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00B050"/>
    <pageSetUpPr fitToPage="1"/>
  </sheetPr>
  <dimension ref="A1:T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20" s="23" customFormat="1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41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1378</v>
      </c>
      <c r="C5" s="65">
        <v>879</v>
      </c>
      <c r="D5" s="69">
        <f>C5/$Q5*100</f>
        <v>58.405315614617933</v>
      </c>
      <c r="E5" s="65">
        <v>185</v>
      </c>
      <c r="F5" s="69">
        <f>E5/$Q5*100</f>
        <v>12.29235880398671</v>
      </c>
      <c r="G5" s="65">
        <v>52</v>
      </c>
      <c r="H5" s="69">
        <f>G5/$Q5*100</f>
        <v>3.4551495016611296</v>
      </c>
      <c r="I5" s="65">
        <v>205</v>
      </c>
      <c r="J5" s="69">
        <f>I5/$Q5*100</f>
        <v>13.621262458471762</v>
      </c>
      <c r="K5" s="65">
        <v>29</v>
      </c>
      <c r="L5" s="69">
        <f>K5/$Q5*100</f>
        <v>1.9269102990033222</v>
      </c>
      <c r="M5" s="65">
        <v>33</v>
      </c>
      <c r="N5" s="69">
        <f>M5/$Q5*100</f>
        <v>2.1926910299003324</v>
      </c>
      <c r="O5" s="65">
        <v>122</v>
      </c>
      <c r="P5" s="69">
        <f>O5/$Q5*100</f>
        <v>8.1063122923588047</v>
      </c>
      <c r="Q5" s="65">
        <f>O5+I5+G5+E5+C5+K5+M5</f>
        <v>1505</v>
      </c>
      <c r="R5" s="52"/>
      <c r="S5" s="18"/>
      <c r="T5" s="18"/>
    </row>
    <row r="6" spans="1:20" ht="30" customHeight="1">
      <c r="A6" s="58" t="s">
        <v>72</v>
      </c>
      <c r="B6" s="65">
        <v>69</v>
      </c>
      <c r="C6" s="65">
        <v>40</v>
      </c>
      <c r="D6" s="69">
        <f t="shared" ref="D6:D11" si="0">C6/$Q6*100</f>
        <v>41.237113402061851</v>
      </c>
      <c r="E6" s="65">
        <v>20</v>
      </c>
      <c r="F6" s="69">
        <f>E6/$Q6*100</f>
        <v>20.618556701030926</v>
      </c>
      <c r="G6" s="65">
        <v>11</v>
      </c>
      <c r="H6" s="69">
        <f t="shared" ref="H6:H12" si="1">G6/$Q6*100</f>
        <v>11.340206185567011</v>
      </c>
      <c r="I6" s="65">
        <v>17</v>
      </c>
      <c r="J6" s="69">
        <f t="shared" ref="J6:J12" si="2">I6/$Q6*100</f>
        <v>17.525773195876287</v>
      </c>
      <c r="K6" s="65">
        <v>9</v>
      </c>
      <c r="L6" s="69">
        <f t="shared" ref="L6:L12" si="3">K6/$Q6*100</f>
        <v>9.2783505154639183</v>
      </c>
      <c r="M6" s="65">
        <v>0</v>
      </c>
      <c r="N6" s="69">
        <f t="shared" ref="N6:N12" si="4">M6/$Q6*100</f>
        <v>0</v>
      </c>
      <c r="O6" s="65">
        <v>0</v>
      </c>
      <c r="P6" s="69">
        <f t="shared" ref="P6:P12" si="5">O6/$Q6*100</f>
        <v>0</v>
      </c>
      <c r="Q6" s="65">
        <f t="shared" ref="Q6:Q12" si="6">O6+I6+G6+E6+C6+K6+M6</f>
        <v>97</v>
      </c>
      <c r="R6" s="52"/>
      <c r="S6" s="18"/>
      <c r="T6" s="18"/>
    </row>
    <row r="7" spans="1:20" ht="30" customHeight="1">
      <c r="A7" s="58" t="s">
        <v>73</v>
      </c>
      <c r="B7" s="65">
        <v>333</v>
      </c>
      <c r="C7" s="65">
        <v>197</v>
      </c>
      <c r="D7" s="69">
        <f>C7/$Q7*100</f>
        <v>56.609195402298852</v>
      </c>
      <c r="E7" s="65">
        <v>42</v>
      </c>
      <c r="F7" s="69">
        <f>E7/$Q7*100</f>
        <v>12.068965517241379</v>
      </c>
      <c r="G7" s="65">
        <v>59</v>
      </c>
      <c r="H7" s="69">
        <f t="shared" si="1"/>
        <v>16.954022988505745</v>
      </c>
      <c r="I7" s="65">
        <v>39</v>
      </c>
      <c r="J7" s="69">
        <f t="shared" si="2"/>
        <v>11.206896551724139</v>
      </c>
      <c r="K7" s="65">
        <v>11</v>
      </c>
      <c r="L7" s="69">
        <f t="shared" si="3"/>
        <v>3.1609195402298855</v>
      </c>
      <c r="M7" s="65">
        <v>0</v>
      </c>
      <c r="N7" s="69">
        <f t="shared" si="4"/>
        <v>0</v>
      </c>
      <c r="O7" s="65">
        <v>0</v>
      </c>
      <c r="P7" s="69">
        <f t="shared" si="5"/>
        <v>0</v>
      </c>
      <c r="Q7" s="65">
        <f t="shared" si="6"/>
        <v>348</v>
      </c>
      <c r="R7" s="52"/>
      <c r="S7" s="18"/>
      <c r="T7" s="18"/>
    </row>
    <row r="8" spans="1:20" ht="30" customHeight="1">
      <c r="A8" s="58" t="s">
        <v>79</v>
      </c>
      <c r="B8" s="65">
        <v>4043</v>
      </c>
      <c r="C8" s="65">
        <v>60604</v>
      </c>
      <c r="D8" s="69">
        <f t="shared" si="0"/>
        <v>91.842332580659829</v>
      </c>
      <c r="E8" s="65">
        <v>1344</v>
      </c>
      <c r="F8" s="69">
        <f>E8/$Q8*100</f>
        <v>2.036764817312501</v>
      </c>
      <c r="G8" s="65">
        <v>288</v>
      </c>
      <c r="H8" s="69">
        <f t="shared" si="1"/>
        <v>0.43644960370982167</v>
      </c>
      <c r="I8" s="65">
        <v>2399</v>
      </c>
      <c r="J8" s="69">
        <f t="shared" si="2"/>
        <v>3.6355645809022987</v>
      </c>
      <c r="K8" s="65">
        <v>1193</v>
      </c>
      <c r="L8" s="69">
        <f t="shared" si="3"/>
        <v>1.8079318653674208</v>
      </c>
      <c r="M8" s="65">
        <v>131</v>
      </c>
      <c r="N8" s="69">
        <f t="shared" si="4"/>
        <v>0.1985239516874536</v>
      </c>
      <c r="O8" s="65">
        <v>28</v>
      </c>
      <c r="P8" s="69">
        <f t="shared" si="5"/>
        <v>4.24326003606771E-2</v>
      </c>
      <c r="Q8" s="65">
        <f t="shared" si="6"/>
        <v>65987</v>
      </c>
      <c r="R8" s="52"/>
      <c r="S8" s="18"/>
      <c r="T8" s="18"/>
    </row>
    <row r="9" spans="1:20" ht="30" customHeight="1">
      <c r="A9" s="58" t="s">
        <v>76</v>
      </c>
      <c r="B9" s="65">
        <v>743</v>
      </c>
      <c r="C9" s="65">
        <v>31004</v>
      </c>
      <c r="D9" s="69">
        <f t="shared" si="0"/>
        <v>91.142663962136581</v>
      </c>
      <c r="E9" s="65">
        <v>302</v>
      </c>
      <c r="F9" s="69">
        <f t="shared" ref="F9:F12" si="7">E9/$Q9*100</f>
        <v>0.8877913984184379</v>
      </c>
      <c r="G9" s="65">
        <v>120</v>
      </c>
      <c r="H9" s="69">
        <f t="shared" si="1"/>
        <v>0.35276479407355149</v>
      </c>
      <c r="I9" s="65">
        <v>1647</v>
      </c>
      <c r="J9" s="69">
        <f t="shared" si="2"/>
        <v>4.8416967986594939</v>
      </c>
      <c r="K9" s="65">
        <v>920</v>
      </c>
      <c r="L9" s="69">
        <f t="shared" si="3"/>
        <v>2.7045300878972278</v>
      </c>
      <c r="M9" s="65">
        <v>17</v>
      </c>
      <c r="N9" s="69">
        <f t="shared" si="4"/>
        <v>4.9975012493753121E-2</v>
      </c>
      <c r="O9" s="65">
        <v>7</v>
      </c>
      <c r="P9" s="69">
        <f t="shared" si="5"/>
        <v>2.0577946320957167E-2</v>
      </c>
      <c r="Q9" s="65">
        <f t="shared" si="6"/>
        <v>34017</v>
      </c>
      <c r="R9" s="52"/>
      <c r="S9" s="18"/>
      <c r="T9" s="18"/>
    </row>
    <row r="10" spans="1:20" ht="30" customHeight="1">
      <c r="A10" s="62" t="s">
        <v>77</v>
      </c>
      <c r="B10" s="65">
        <v>150</v>
      </c>
      <c r="C10" s="65">
        <v>67</v>
      </c>
      <c r="D10" s="69">
        <f t="shared" si="0"/>
        <v>27.800829875518673</v>
      </c>
      <c r="E10" s="65">
        <v>90</v>
      </c>
      <c r="F10" s="69">
        <f t="shared" si="7"/>
        <v>37.344398340248965</v>
      </c>
      <c r="G10" s="65">
        <v>16</v>
      </c>
      <c r="H10" s="69">
        <f t="shared" si="1"/>
        <v>6.6390041493775938</v>
      </c>
      <c r="I10" s="65">
        <v>48</v>
      </c>
      <c r="J10" s="69">
        <f t="shared" si="2"/>
        <v>19.91701244813278</v>
      </c>
      <c r="K10" s="65">
        <v>17</v>
      </c>
      <c r="L10" s="69">
        <f t="shared" si="3"/>
        <v>7.0539419087136928</v>
      </c>
      <c r="M10" s="65">
        <v>3</v>
      </c>
      <c r="N10" s="69">
        <f t="shared" si="4"/>
        <v>1.2448132780082988</v>
      </c>
      <c r="O10" s="65">
        <v>0</v>
      </c>
      <c r="P10" s="69">
        <f t="shared" si="5"/>
        <v>0</v>
      </c>
      <c r="Q10" s="65">
        <f t="shared" si="6"/>
        <v>241</v>
      </c>
      <c r="R10" s="52"/>
      <c r="S10" s="18"/>
      <c r="T10" s="18"/>
    </row>
    <row r="11" spans="1:20" ht="30" customHeight="1">
      <c r="A11" s="62" t="s">
        <v>74</v>
      </c>
      <c r="B11" s="65">
        <v>105</v>
      </c>
      <c r="C11" s="65">
        <v>86</v>
      </c>
      <c r="D11" s="69">
        <f t="shared" si="0"/>
        <v>43.654822335025379</v>
      </c>
      <c r="E11" s="65">
        <v>18</v>
      </c>
      <c r="F11" s="69">
        <f t="shared" si="7"/>
        <v>9.1370558375634516</v>
      </c>
      <c r="G11" s="65">
        <v>10</v>
      </c>
      <c r="H11" s="69">
        <f t="shared" si="1"/>
        <v>5.0761421319796955</v>
      </c>
      <c r="I11" s="65">
        <v>12</v>
      </c>
      <c r="J11" s="69">
        <f t="shared" si="2"/>
        <v>6.091370558375635</v>
      </c>
      <c r="K11" s="65">
        <v>66</v>
      </c>
      <c r="L11" s="69">
        <f t="shared" si="3"/>
        <v>33.502538071065992</v>
      </c>
      <c r="M11" s="65">
        <v>5</v>
      </c>
      <c r="N11" s="69">
        <f t="shared" si="4"/>
        <v>2.5380710659898478</v>
      </c>
      <c r="O11" s="65">
        <v>0</v>
      </c>
      <c r="P11" s="69">
        <f t="shared" si="5"/>
        <v>0</v>
      </c>
      <c r="Q11" s="65">
        <f t="shared" si="6"/>
        <v>197</v>
      </c>
      <c r="R11" s="52"/>
      <c r="S11" s="18"/>
      <c r="T11" s="18"/>
    </row>
    <row r="12" spans="1:20" ht="30" customHeight="1">
      <c r="A12" s="58" t="s">
        <v>75</v>
      </c>
      <c r="B12" s="65">
        <v>3</v>
      </c>
      <c r="C12" s="65">
        <v>1</v>
      </c>
      <c r="D12" s="69">
        <f>C12/$Q12*100</f>
        <v>33.333333333333329</v>
      </c>
      <c r="E12" s="65">
        <v>1</v>
      </c>
      <c r="F12" s="69">
        <f t="shared" si="7"/>
        <v>33.333333333333329</v>
      </c>
      <c r="G12" s="65">
        <v>0</v>
      </c>
      <c r="H12" s="69">
        <f t="shared" si="1"/>
        <v>0</v>
      </c>
      <c r="I12" s="65">
        <v>1</v>
      </c>
      <c r="J12" s="69">
        <f t="shared" si="2"/>
        <v>33.333333333333329</v>
      </c>
      <c r="K12" s="65">
        <v>0</v>
      </c>
      <c r="L12" s="69">
        <f t="shared" si="3"/>
        <v>0</v>
      </c>
      <c r="M12" s="65">
        <v>0</v>
      </c>
      <c r="N12" s="69">
        <f t="shared" si="4"/>
        <v>0</v>
      </c>
      <c r="O12" s="65">
        <v>0</v>
      </c>
      <c r="P12" s="69">
        <f t="shared" si="5"/>
        <v>0</v>
      </c>
      <c r="Q12" s="65">
        <f t="shared" si="6"/>
        <v>3</v>
      </c>
      <c r="R12" s="52"/>
      <c r="S12" s="18"/>
      <c r="T12" s="18"/>
    </row>
    <row r="13" spans="1:20" ht="16.5" customHeight="1">
      <c r="D13" s="1"/>
      <c r="F13" s="1"/>
      <c r="H13" s="1"/>
      <c r="J13" s="1"/>
      <c r="K13" s="18"/>
      <c r="L13" s="1"/>
      <c r="M13" s="1"/>
      <c r="N13" s="1"/>
      <c r="O13" s="18"/>
      <c r="P13" s="1"/>
    </row>
    <row r="14" spans="1:20" ht="16.5" customHeight="1">
      <c r="K14" s="29"/>
      <c r="L14" s="29"/>
    </row>
    <row r="15" spans="1:20" ht="16.5" customHeight="1">
      <c r="K15" s="29"/>
      <c r="L15" s="29"/>
      <c r="M15" s="29"/>
      <c r="N15" s="29"/>
    </row>
    <row r="16" spans="1:20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rgb="FF00B050"/>
    <pageSetUpPr fitToPage="1"/>
  </sheetPr>
  <dimension ref="A1:T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20" s="23" customFormat="1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42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734</v>
      </c>
      <c r="C5" s="65">
        <v>538</v>
      </c>
      <c r="D5" s="69">
        <f>C5/$Q5*100</f>
        <v>67.672955974842765</v>
      </c>
      <c r="E5" s="65">
        <v>76</v>
      </c>
      <c r="F5" s="69">
        <f>E5/$Q5*100</f>
        <v>9.5597484276729574</v>
      </c>
      <c r="G5" s="65">
        <v>40</v>
      </c>
      <c r="H5" s="69">
        <f>G5/$Q5*100</f>
        <v>5.0314465408805038</v>
      </c>
      <c r="I5" s="65">
        <v>112</v>
      </c>
      <c r="J5" s="69">
        <f>I5/$Q5*100</f>
        <v>14.088050314465409</v>
      </c>
      <c r="K5" s="65">
        <v>18</v>
      </c>
      <c r="L5" s="69">
        <f>K5/$Q5*100</f>
        <v>2.2641509433962264</v>
      </c>
      <c r="M5" s="65">
        <v>4</v>
      </c>
      <c r="N5" s="69">
        <f>M5/$Q5*100</f>
        <v>0.50314465408805031</v>
      </c>
      <c r="O5" s="65">
        <v>7</v>
      </c>
      <c r="P5" s="69">
        <f>O5/$Q5*100</f>
        <v>0.88050314465408808</v>
      </c>
      <c r="Q5" s="65">
        <f>O5+I5+G5+E5+C5+K5+M5</f>
        <v>795</v>
      </c>
      <c r="R5" s="52"/>
      <c r="S5" s="18"/>
      <c r="T5" s="18"/>
    </row>
    <row r="6" spans="1:20" ht="30" customHeight="1">
      <c r="A6" s="58" t="s">
        <v>72</v>
      </c>
      <c r="B6" s="65">
        <v>76</v>
      </c>
      <c r="C6" s="65">
        <v>30</v>
      </c>
      <c r="D6" s="69">
        <f t="shared" ref="D6:D11" si="0">C6/$Q6*100</f>
        <v>34.482758620689658</v>
      </c>
      <c r="E6" s="65">
        <v>12</v>
      </c>
      <c r="F6" s="69">
        <f>E6/$Q6*100</f>
        <v>13.793103448275861</v>
      </c>
      <c r="G6" s="65">
        <v>17</v>
      </c>
      <c r="H6" s="69">
        <f t="shared" ref="H6:H12" si="1">G6/$Q6*100</f>
        <v>19.540229885057471</v>
      </c>
      <c r="I6" s="65">
        <v>24</v>
      </c>
      <c r="J6" s="69">
        <f t="shared" ref="J6:J12" si="2">I6/$Q6*100</f>
        <v>27.586206896551722</v>
      </c>
      <c r="K6" s="65">
        <v>3</v>
      </c>
      <c r="L6" s="69">
        <f t="shared" ref="L6:L12" si="3">K6/$Q6*100</f>
        <v>3.4482758620689653</v>
      </c>
      <c r="M6" s="65">
        <v>1</v>
      </c>
      <c r="N6" s="69">
        <f t="shared" ref="N6:N12" si="4">M6/$Q6*100</f>
        <v>1.1494252873563218</v>
      </c>
      <c r="O6" s="65">
        <v>0</v>
      </c>
      <c r="P6" s="69">
        <f t="shared" ref="P6:P12" si="5">O6/$Q6*100</f>
        <v>0</v>
      </c>
      <c r="Q6" s="65">
        <f t="shared" ref="Q6:Q12" si="6">O6+I6+G6+E6+C6+K6+M6</f>
        <v>87</v>
      </c>
      <c r="R6" s="52"/>
      <c r="S6" s="18"/>
      <c r="T6" s="18"/>
    </row>
    <row r="7" spans="1:20" ht="30" customHeight="1">
      <c r="A7" s="58" t="s">
        <v>73</v>
      </c>
      <c r="B7" s="65">
        <v>390</v>
      </c>
      <c r="C7" s="65">
        <v>239</v>
      </c>
      <c r="D7" s="69">
        <f>C7/$Q7*100</f>
        <v>58.722358722358727</v>
      </c>
      <c r="E7" s="65">
        <v>48</v>
      </c>
      <c r="F7" s="69">
        <f>E7/$Q7*100</f>
        <v>11.793611793611793</v>
      </c>
      <c r="G7" s="65">
        <v>36</v>
      </c>
      <c r="H7" s="69">
        <f t="shared" si="1"/>
        <v>8.8452088452088447</v>
      </c>
      <c r="I7" s="65">
        <v>70</v>
      </c>
      <c r="J7" s="69">
        <f t="shared" si="2"/>
        <v>17.199017199017199</v>
      </c>
      <c r="K7" s="65">
        <v>12</v>
      </c>
      <c r="L7" s="69">
        <f t="shared" si="3"/>
        <v>2.9484029484029484</v>
      </c>
      <c r="M7" s="65">
        <v>1</v>
      </c>
      <c r="N7" s="69">
        <f t="shared" si="4"/>
        <v>0.24570024570024571</v>
      </c>
      <c r="O7" s="65">
        <v>1</v>
      </c>
      <c r="P7" s="69">
        <f t="shared" si="5"/>
        <v>0.24570024570024571</v>
      </c>
      <c r="Q7" s="65">
        <f t="shared" si="6"/>
        <v>407</v>
      </c>
      <c r="R7" s="52"/>
      <c r="S7" s="18"/>
      <c r="T7" s="18"/>
    </row>
    <row r="8" spans="1:20" ht="30" customHeight="1">
      <c r="A8" s="58" t="s">
        <v>79</v>
      </c>
      <c r="B8" s="65">
        <v>5596</v>
      </c>
      <c r="C8" s="65">
        <v>4088</v>
      </c>
      <c r="D8" s="69">
        <f t="shared" si="0"/>
        <v>53.718791064388959</v>
      </c>
      <c r="E8" s="65">
        <v>1560</v>
      </c>
      <c r="F8" s="69">
        <f>E8/$Q8*100</f>
        <v>20.49934296977661</v>
      </c>
      <c r="G8" s="65">
        <v>203</v>
      </c>
      <c r="H8" s="69">
        <f t="shared" si="1"/>
        <v>2.6675427069645203</v>
      </c>
      <c r="I8" s="65">
        <v>1340</v>
      </c>
      <c r="J8" s="69">
        <f t="shared" si="2"/>
        <v>17.608409986859396</v>
      </c>
      <c r="K8" s="65">
        <v>178</v>
      </c>
      <c r="L8" s="69">
        <f t="shared" si="3"/>
        <v>2.3390275952693824</v>
      </c>
      <c r="M8" s="65">
        <v>210</v>
      </c>
      <c r="N8" s="69">
        <f t="shared" si="4"/>
        <v>2.759526938239159</v>
      </c>
      <c r="O8" s="65">
        <v>31</v>
      </c>
      <c r="P8" s="69">
        <f t="shared" si="5"/>
        <v>0.40735873850197107</v>
      </c>
      <c r="Q8" s="65">
        <f t="shared" si="6"/>
        <v>7610</v>
      </c>
      <c r="R8" s="52"/>
      <c r="S8" s="18"/>
      <c r="T8" s="18"/>
    </row>
    <row r="9" spans="1:20" ht="30" customHeight="1">
      <c r="A9" s="58" t="s">
        <v>76</v>
      </c>
      <c r="B9" s="65">
        <v>433</v>
      </c>
      <c r="C9" s="65">
        <v>1136</v>
      </c>
      <c r="D9" s="69">
        <f t="shared" si="0"/>
        <v>71.267252195734002</v>
      </c>
      <c r="E9" s="65">
        <v>89</v>
      </c>
      <c r="F9" s="69">
        <f t="shared" ref="F9:F12" si="7">E9/$Q9*100</f>
        <v>5.5834378920953576</v>
      </c>
      <c r="G9" s="65">
        <v>70</v>
      </c>
      <c r="H9" s="69">
        <f t="shared" si="1"/>
        <v>4.3914680050188206</v>
      </c>
      <c r="I9" s="65">
        <v>236</v>
      </c>
      <c r="J9" s="69">
        <f t="shared" si="2"/>
        <v>14.805520702634881</v>
      </c>
      <c r="K9" s="65">
        <v>47</v>
      </c>
      <c r="L9" s="69">
        <f t="shared" si="3"/>
        <v>2.9485570890840656</v>
      </c>
      <c r="M9" s="65">
        <v>16</v>
      </c>
      <c r="N9" s="69">
        <f t="shared" si="4"/>
        <v>1.0037641154328731</v>
      </c>
      <c r="O9" s="65">
        <v>0</v>
      </c>
      <c r="P9" s="69">
        <f t="shared" si="5"/>
        <v>0</v>
      </c>
      <c r="Q9" s="65">
        <f t="shared" si="6"/>
        <v>1594</v>
      </c>
      <c r="R9" s="52"/>
      <c r="S9" s="18"/>
      <c r="T9" s="18"/>
    </row>
    <row r="10" spans="1:20" ht="30" customHeight="1">
      <c r="A10" s="62" t="s">
        <v>77</v>
      </c>
      <c r="B10" s="65">
        <v>179</v>
      </c>
      <c r="C10" s="65">
        <v>97</v>
      </c>
      <c r="D10" s="69">
        <f t="shared" si="0"/>
        <v>42.173913043478265</v>
      </c>
      <c r="E10" s="65">
        <v>58</v>
      </c>
      <c r="F10" s="69">
        <f t="shared" si="7"/>
        <v>25.217391304347824</v>
      </c>
      <c r="G10" s="65">
        <v>8</v>
      </c>
      <c r="H10" s="69">
        <f t="shared" si="1"/>
        <v>3.4782608695652173</v>
      </c>
      <c r="I10" s="65">
        <v>56</v>
      </c>
      <c r="J10" s="69">
        <f t="shared" si="2"/>
        <v>24.347826086956523</v>
      </c>
      <c r="K10" s="65">
        <v>6</v>
      </c>
      <c r="L10" s="69">
        <f t="shared" si="3"/>
        <v>2.6086956521739131</v>
      </c>
      <c r="M10" s="65">
        <v>5</v>
      </c>
      <c r="N10" s="69">
        <f t="shared" si="4"/>
        <v>2.1739130434782608</v>
      </c>
      <c r="O10" s="65">
        <v>0</v>
      </c>
      <c r="P10" s="69">
        <f t="shared" si="5"/>
        <v>0</v>
      </c>
      <c r="Q10" s="65">
        <f t="shared" si="6"/>
        <v>230</v>
      </c>
      <c r="R10" s="52"/>
      <c r="S10" s="18"/>
      <c r="T10" s="18"/>
    </row>
    <row r="11" spans="1:20" ht="30" customHeight="1">
      <c r="A11" s="62" t="s">
        <v>74</v>
      </c>
      <c r="B11" s="65">
        <v>131</v>
      </c>
      <c r="C11" s="65">
        <v>94</v>
      </c>
      <c r="D11" s="69">
        <f t="shared" si="0"/>
        <v>50.267379679144383</v>
      </c>
      <c r="E11" s="65">
        <v>29</v>
      </c>
      <c r="F11" s="69">
        <f t="shared" si="7"/>
        <v>15.508021390374333</v>
      </c>
      <c r="G11" s="65">
        <v>27</v>
      </c>
      <c r="H11" s="69">
        <f t="shared" si="1"/>
        <v>14.438502673796791</v>
      </c>
      <c r="I11" s="65">
        <v>23</v>
      </c>
      <c r="J11" s="69">
        <f t="shared" si="2"/>
        <v>12.299465240641712</v>
      </c>
      <c r="K11" s="65">
        <v>11</v>
      </c>
      <c r="L11" s="69">
        <f t="shared" si="3"/>
        <v>5.8823529411764701</v>
      </c>
      <c r="M11" s="65">
        <v>3</v>
      </c>
      <c r="N11" s="69">
        <f t="shared" si="4"/>
        <v>1.6042780748663104</v>
      </c>
      <c r="O11" s="65">
        <v>0</v>
      </c>
      <c r="P11" s="69">
        <f t="shared" si="5"/>
        <v>0</v>
      </c>
      <c r="Q11" s="65">
        <f t="shared" si="6"/>
        <v>187</v>
      </c>
      <c r="R11" s="52"/>
      <c r="S11" s="18"/>
      <c r="T11" s="18"/>
    </row>
    <row r="12" spans="1:20" ht="30" customHeight="1">
      <c r="A12" s="58" t="s">
        <v>75</v>
      </c>
      <c r="B12" s="65">
        <v>66</v>
      </c>
      <c r="C12" s="65">
        <v>40</v>
      </c>
      <c r="D12" s="69">
        <f>C12/$Q12*100</f>
        <v>51.94805194805194</v>
      </c>
      <c r="E12" s="65">
        <v>10</v>
      </c>
      <c r="F12" s="69">
        <f t="shared" si="7"/>
        <v>12.987012987012985</v>
      </c>
      <c r="G12" s="65">
        <v>10</v>
      </c>
      <c r="H12" s="69">
        <f t="shared" si="1"/>
        <v>12.987012987012985</v>
      </c>
      <c r="I12" s="65">
        <v>13</v>
      </c>
      <c r="J12" s="69">
        <f t="shared" si="2"/>
        <v>16.883116883116884</v>
      </c>
      <c r="K12" s="65">
        <v>3</v>
      </c>
      <c r="L12" s="69">
        <f t="shared" si="3"/>
        <v>3.8961038961038961</v>
      </c>
      <c r="M12" s="65">
        <v>1</v>
      </c>
      <c r="N12" s="69">
        <f t="shared" si="4"/>
        <v>1.2987012987012987</v>
      </c>
      <c r="O12" s="65">
        <v>0</v>
      </c>
      <c r="P12" s="69">
        <f t="shared" si="5"/>
        <v>0</v>
      </c>
      <c r="Q12" s="65">
        <f t="shared" si="6"/>
        <v>77</v>
      </c>
      <c r="R12" s="52"/>
      <c r="S12" s="18"/>
      <c r="T12" s="18"/>
    </row>
    <row r="13" spans="1:20" ht="16.5" customHeight="1">
      <c r="K13" s="18"/>
      <c r="L13" s="18"/>
      <c r="M13" s="1"/>
      <c r="N13" s="1"/>
      <c r="O13" s="18"/>
    </row>
    <row r="14" spans="1:20" ht="16.5" customHeight="1">
      <c r="K14" s="29"/>
      <c r="L14" s="29"/>
    </row>
    <row r="15" spans="1:20" ht="16.5" customHeight="1">
      <c r="K15" s="29"/>
      <c r="L15" s="29"/>
      <c r="M15" s="29"/>
      <c r="N15" s="29"/>
    </row>
    <row r="16" spans="1:20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rgb="FF00B050"/>
    <pageSetUpPr fitToPage="1"/>
  </sheetPr>
  <dimension ref="A1:T29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9" max="19" width="11.42578125" bestFit="1" customWidth="1"/>
  </cols>
  <sheetData>
    <row r="1" spans="1:20" s="23" customFormat="1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43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938</v>
      </c>
      <c r="C5" s="65">
        <v>735</v>
      </c>
      <c r="D5" s="69">
        <f>C5/$Q5*100</f>
        <v>73.869346733668337</v>
      </c>
      <c r="E5" s="65">
        <v>50</v>
      </c>
      <c r="F5" s="69">
        <f>E5/$Q5*100</f>
        <v>5.025125628140704</v>
      </c>
      <c r="G5" s="65">
        <v>48</v>
      </c>
      <c r="H5" s="69">
        <f>G5/$Q5*100</f>
        <v>4.8241206030150749</v>
      </c>
      <c r="I5" s="65">
        <v>86</v>
      </c>
      <c r="J5" s="69">
        <f>I5/$Q5*100</f>
        <v>8.6432160804020093</v>
      </c>
      <c r="K5" s="65">
        <v>47</v>
      </c>
      <c r="L5" s="69">
        <f>K5/$Q5*100</f>
        <v>4.7236180904522609</v>
      </c>
      <c r="M5" s="65">
        <v>28</v>
      </c>
      <c r="N5" s="69">
        <f>M5/$Q5*100</f>
        <v>2.8140703517587942</v>
      </c>
      <c r="O5" s="65">
        <v>1</v>
      </c>
      <c r="P5" s="69">
        <f>O5/$Q5*100</f>
        <v>0.10050251256281408</v>
      </c>
      <c r="Q5" s="65">
        <f>O5+I5+G5+E5+C5+K5+M5</f>
        <v>995</v>
      </c>
      <c r="R5" s="52"/>
      <c r="S5" s="18"/>
      <c r="T5" s="18"/>
    </row>
    <row r="6" spans="1:20" ht="30" customHeight="1">
      <c r="A6" s="58" t="s">
        <v>72</v>
      </c>
      <c r="B6" s="65">
        <v>53</v>
      </c>
      <c r="C6" s="65">
        <v>36</v>
      </c>
      <c r="D6" s="69">
        <f t="shared" ref="D6:D11" si="0">C6/$Q6*100</f>
        <v>46.153846153846153</v>
      </c>
      <c r="E6" s="65">
        <v>11</v>
      </c>
      <c r="F6" s="69">
        <f>E6/$Q6*100</f>
        <v>14.102564102564102</v>
      </c>
      <c r="G6" s="65">
        <v>6</v>
      </c>
      <c r="H6" s="69">
        <f t="shared" ref="H6:H12" si="1">G6/$Q6*100</f>
        <v>7.6923076923076925</v>
      </c>
      <c r="I6" s="65">
        <v>18</v>
      </c>
      <c r="J6" s="69">
        <f t="shared" ref="J6:J12" si="2">I6/$Q6*100</f>
        <v>23.076923076923077</v>
      </c>
      <c r="K6" s="65">
        <v>7</v>
      </c>
      <c r="L6" s="69">
        <f t="shared" ref="L6:L12" si="3">K6/$Q6*100</f>
        <v>8.9743589743589745</v>
      </c>
      <c r="M6" s="65">
        <v>0</v>
      </c>
      <c r="N6" s="69">
        <f t="shared" ref="N6:N12" si="4">M6/$Q6*100</f>
        <v>0</v>
      </c>
      <c r="O6" s="65">
        <v>0</v>
      </c>
      <c r="P6" s="69">
        <f t="shared" ref="P6:P12" si="5">O6/$Q6*100</f>
        <v>0</v>
      </c>
      <c r="Q6" s="65">
        <f t="shared" ref="Q6:Q12" si="6">O6+I6+G6+E6+C6+K6+M6</f>
        <v>78</v>
      </c>
      <c r="R6" s="52"/>
      <c r="S6" s="18"/>
      <c r="T6" s="18"/>
    </row>
    <row r="7" spans="1:20" ht="30" customHeight="1">
      <c r="A7" s="58" t="s">
        <v>73</v>
      </c>
      <c r="B7" s="65">
        <v>311</v>
      </c>
      <c r="C7" s="65">
        <v>222</v>
      </c>
      <c r="D7" s="69">
        <f>C7/$Q7*100</f>
        <v>65.294117647058826</v>
      </c>
      <c r="E7" s="65">
        <v>37</v>
      </c>
      <c r="F7" s="69">
        <f>E7/$Q7*100</f>
        <v>10.882352941176471</v>
      </c>
      <c r="G7" s="65">
        <v>21</v>
      </c>
      <c r="H7" s="69">
        <f t="shared" si="1"/>
        <v>6.1764705882352944</v>
      </c>
      <c r="I7" s="65">
        <v>47</v>
      </c>
      <c r="J7" s="69">
        <f t="shared" si="2"/>
        <v>13.823529411764707</v>
      </c>
      <c r="K7" s="65">
        <v>10</v>
      </c>
      <c r="L7" s="69">
        <f t="shared" si="3"/>
        <v>2.9411764705882351</v>
      </c>
      <c r="M7" s="65">
        <v>3</v>
      </c>
      <c r="N7" s="69">
        <f t="shared" si="4"/>
        <v>0.88235294117647056</v>
      </c>
      <c r="O7" s="65">
        <v>0</v>
      </c>
      <c r="P7" s="69">
        <f t="shared" si="5"/>
        <v>0</v>
      </c>
      <c r="Q7" s="65">
        <f t="shared" si="6"/>
        <v>340</v>
      </c>
      <c r="R7" s="52"/>
      <c r="S7" s="18"/>
      <c r="T7" s="18"/>
    </row>
    <row r="8" spans="1:20" ht="30" customHeight="1">
      <c r="A8" s="58" t="s">
        <v>79</v>
      </c>
      <c r="B8" s="65">
        <v>6826</v>
      </c>
      <c r="C8" s="65">
        <v>3778</v>
      </c>
      <c r="D8" s="69">
        <f t="shared" si="0"/>
        <v>40.187214126156789</v>
      </c>
      <c r="E8" s="65">
        <v>2687</v>
      </c>
      <c r="F8" s="69">
        <f>E8/$Q8*100</f>
        <v>28.582065737687479</v>
      </c>
      <c r="G8" s="65">
        <v>195</v>
      </c>
      <c r="H8" s="69">
        <f t="shared" si="1"/>
        <v>2.0742474204871821</v>
      </c>
      <c r="I8" s="65">
        <v>1781</v>
      </c>
      <c r="J8" s="69">
        <f t="shared" si="2"/>
        <v>18.944793107116265</v>
      </c>
      <c r="K8" s="65">
        <v>639</v>
      </c>
      <c r="L8" s="69">
        <f t="shared" si="3"/>
        <v>6.7971492394426125</v>
      </c>
      <c r="M8" s="65">
        <v>150</v>
      </c>
      <c r="N8" s="69">
        <f t="shared" si="4"/>
        <v>1.5955749388362941</v>
      </c>
      <c r="O8" s="65">
        <v>171</v>
      </c>
      <c r="P8" s="69">
        <f t="shared" si="5"/>
        <v>1.818955430273375</v>
      </c>
      <c r="Q8" s="65">
        <f t="shared" si="6"/>
        <v>9401</v>
      </c>
      <c r="R8" s="52"/>
      <c r="S8" s="18"/>
      <c r="T8" s="18"/>
    </row>
    <row r="9" spans="1:20" ht="30" customHeight="1">
      <c r="A9" s="58" t="s">
        <v>76</v>
      </c>
      <c r="B9" s="65">
        <v>472</v>
      </c>
      <c r="C9" s="65">
        <v>856</v>
      </c>
      <c r="D9" s="69">
        <f t="shared" si="0"/>
        <v>45.775401069518715</v>
      </c>
      <c r="E9" s="65">
        <v>84</v>
      </c>
      <c r="F9" s="69">
        <f t="shared" ref="F9:F12" si="7">E9/$Q9*100</f>
        <v>4.4919786096256686</v>
      </c>
      <c r="G9" s="65">
        <v>89</v>
      </c>
      <c r="H9" s="69">
        <f t="shared" si="1"/>
        <v>4.759358288770053</v>
      </c>
      <c r="I9" s="65">
        <v>570</v>
      </c>
      <c r="J9" s="69">
        <f t="shared" si="2"/>
        <v>30.481283422459892</v>
      </c>
      <c r="K9" s="65">
        <v>196</v>
      </c>
      <c r="L9" s="69">
        <f t="shared" si="3"/>
        <v>10.481283422459892</v>
      </c>
      <c r="M9" s="65">
        <v>10</v>
      </c>
      <c r="N9" s="69">
        <f t="shared" si="4"/>
        <v>0.53475935828876997</v>
      </c>
      <c r="O9" s="65">
        <v>65</v>
      </c>
      <c r="P9" s="69">
        <f t="shared" si="5"/>
        <v>3.4759358288770055</v>
      </c>
      <c r="Q9" s="65">
        <f t="shared" si="6"/>
        <v>1870</v>
      </c>
      <c r="R9" s="52"/>
      <c r="S9" s="18"/>
      <c r="T9" s="18"/>
    </row>
    <row r="10" spans="1:20" ht="30" customHeight="1">
      <c r="A10" s="62" t="s">
        <v>77</v>
      </c>
      <c r="B10" s="65">
        <v>210</v>
      </c>
      <c r="C10" s="65">
        <v>93</v>
      </c>
      <c r="D10" s="69">
        <f t="shared" si="0"/>
        <v>31.74061433447099</v>
      </c>
      <c r="E10" s="65">
        <v>88</v>
      </c>
      <c r="F10" s="69">
        <f t="shared" si="7"/>
        <v>30.034129692832767</v>
      </c>
      <c r="G10" s="65">
        <v>12</v>
      </c>
      <c r="H10" s="69">
        <f t="shared" si="1"/>
        <v>4.0955631399317403</v>
      </c>
      <c r="I10" s="65">
        <v>71</v>
      </c>
      <c r="J10" s="69">
        <f t="shared" si="2"/>
        <v>24.232081911262799</v>
      </c>
      <c r="K10" s="65">
        <v>19</v>
      </c>
      <c r="L10" s="69">
        <f t="shared" si="3"/>
        <v>6.4846416382252556</v>
      </c>
      <c r="M10" s="65">
        <v>5</v>
      </c>
      <c r="N10" s="69">
        <f t="shared" si="4"/>
        <v>1.7064846416382253</v>
      </c>
      <c r="O10" s="65">
        <v>5</v>
      </c>
      <c r="P10" s="69">
        <f t="shared" si="5"/>
        <v>1.7064846416382253</v>
      </c>
      <c r="Q10" s="65">
        <f t="shared" si="6"/>
        <v>293</v>
      </c>
      <c r="R10" s="52"/>
      <c r="S10" s="18"/>
      <c r="T10" s="18"/>
    </row>
    <row r="11" spans="1:20" ht="30" customHeight="1">
      <c r="A11" s="62" t="s">
        <v>74</v>
      </c>
      <c r="B11" s="65">
        <v>117</v>
      </c>
      <c r="C11" s="65">
        <v>119</v>
      </c>
      <c r="D11" s="69">
        <f t="shared" si="0"/>
        <v>51.965065502183407</v>
      </c>
      <c r="E11" s="65">
        <v>19</v>
      </c>
      <c r="F11" s="69">
        <f t="shared" si="7"/>
        <v>8.2969432314410483</v>
      </c>
      <c r="G11" s="65">
        <v>9</v>
      </c>
      <c r="H11" s="69">
        <f t="shared" si="1"/>
        <v>3.9301310043668125</v>
      </c>
      <c r="I11" s="65">
        <v>24</v>
      </c>
      <c r="J11" s="69">
        <f t="shared" si="2"/>
        <v>10.480349344978166</v>
      </c>
      <c r="K11" s="65">
        <v>56</v>
      </c>
      <c r="L11" s="69">
        <f t="shared" si="3"/>
        <v>24.454148471615721</v>
      </c>
      <c r="M11" s="65">
        <v>1</v>
      </c>
      <c r="N11" s="69">
        <f t="shared" si="4"/>
        <v>0.43668122270742354</v>
      </c>
      <c r="O11" s="65">
        <v>1</v>
      </c>
      <c r="P11" s="69">
        <f t="shared" si="5"/>
        <v>0.43668122270742354</v>
      </c>
      <c r="Q11" s="65">
        <f t="shared" si="6"/>
        <v>229</v>
      </c>
      <c r="R11" s="52"/>
      <c r="S11" s="18"/>
      <c r="T11" s="18"/>
    </row>
    <row r="12" spans="1:20" ht="30" customHeight="1">
      <c r="A12" s="58" t="s">
        <v>75</v>
      </c>
      <c r="B12" s="65">
        <v>1</v>
      </c>
      <c r="C12" s="65">
        <v>1</v>
      </c>
      <c r="D12" s="69">
        <f>C12/$Q12*100</f>
        <v>100</v>
      </c>
      <c r="E12" s="65">
        <v>0</v>
      </c>
      <c r="F12" s="69">
        <f t="shared" si="7"/>
        <v>0</v>
      </c>
      <c r="G12" s="65">
        <v>0</v>
      </c>
      <c r="H12" s="69">
        <f t="shared" si="1"/>
        <v>0</v>
      </c>
      <c r="I12" s="65">
        <v>0</v>
      </c>
      <c r="J12" s="69">
        <f t="shared" si="2"/>
        <v>0</v>
      </c>
      <c r="K12" s="65">
        <v>0</v>
      </c>
      <c r="L12" s="69">
        <f t="shared" si="3"/>
        <v>0</v>
      </c>
      <c r="M12" s="65">
        <v>0</v>
      </c>
      <c r="N12" s="69">
        <f t="shared" si="4"/>
        <v>0</v>
      </c>
      <c r="O12" s="65">
        <v>0</v>
      </c>
      <c r="P12" s="69">
        <f t="shared" si="5"/>
        <v>0</v>
      </c>
      <c r="Q12" s="65">
        <f t="shared" si="6"/>
        <v>1</v>
      </c>
      <c r="R12" s="52"/>
      <c r="S12" s="18"/>
      <c r="T12" s="18"/>
    </row>
    <row r="13" spans="1:20" ht="16.5" customHeight="1">
      <c r="B13" s="1"/>
      <c r="K13" s="18"/>
      <c r="L13" s="18"/>
      <c r="M13" s="1"/>
      <c r="N13" s="1"/>
      <c r="O13" s="18"/>
    </row>
    <row r="14" spans="1:20" ht="16.5" customHeight="1">
      <c r="K14" s="29"/>
      <c r="L14" s="29"/>
    </row>
    <row r="15" spans="1:20" ht="16.5" customHeight="1">
      <c r="K15" s="29"/>
      <c r="L15" s="29"/>
      <c r="M15" s="29"/>
      <c r="N15" s="29"/>
    </row>
    <row r="16" spans="1:20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>
      <c r="K20" s="29"/>
      <c r="L20" s="29"/>
      <c r="M20" s="29"/>
      <c r="N20" s="29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</sheetData>
  <mergeCells count="12">
    <mergeCell ref="A2:A3"/>
    <mergeCell ref="A1:Q1"/>
    <mergeCell ref="G3:H3"/>
    <mergeCell ref="I3:J3"/>
    <mergeCell ref="O3:P3"/>
    <mergeCell ref="Q2:Q4"/>
    <mergeCell ref="C2:P2"/>
    <mergeCell ref="K3:L3"/>
    <mergeCell ref="B2:B4"/>
    <mergeCell ref="C3:D3"/>
    <mergeCell ref="E3:F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tabColor rgb="FF00B050"/>
    <pageSetUpPr fitToPage="1"/>
  </sheetPr>
  <dimension ref="A1:T30"/>
  <sheetViews>
    <sheetView showGridLines="0" zoomScale="76" zoomScaleNormal="76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20" s="23" customFormat="1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44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1103</v>
      </c>
      <c r="C5" s="65">
        <v>969</v>
      </c>
      <c r="D5" s="69">
        <f>C5/$Q5*100</f>
        <v>70.989010989010993</v>
      </c>
      <c r="E5" s="65">
        <v>133</v>
      </c>
      <c r="F5" s="69">
        <f>E5/$Q5*100</f>
        <v>9.7435897435897445</v>
      </c>
      <c r="G5" s="65">
        <v>25</v>
      </c>
      <c r="H5" s="69">
        <f>G5/$Q5*100</f>
        <v>1.8315018315018317</v>
      </c>
      <c r="I5" s="65">
        <v>126</v>
      </c>
      <c r="J5" s="69">
        <f>I5/$Q5*100</f>
        <v>9.2307692307692317</v>
      </c>
      <c r="K5" s="65">
        <v>74</v>
      </c>
      <c r="L5" s="69">
        <f>K5/$Q5*100</f>
        <v>5.4212454212454215</v>
      </c>
      <c r="M5" s="65">
        <v>19</v>
      </c>
      <c r="N5" s="69">
        <f>M5/$Q5*100</f>
        <v>1.3919413919413921</v>
      </c>
      <c r="O5" s="65">
        <v>19</v>
      </c>
      <c r="P5" s="69">
        <f>O5/$Q5*100</f>
        <v>1.3919413919413921</v>
      </c>
      <c r="Q5" s="65">
        <f>O5+I5+G5+E5+C5+K5+M5</f>
        <v>1365</v>
      </c>
      <c r="R5" s="52"/>
      <c r="S5" s="18"/>
      <c r="T5" s="18"/>
    </row>
    <row r="6" spans="1:20" ht="30" customHeight="1">
      <c r="A6" s="58" t="s">
        <v>72</v>
      </c>
      <c r="B6" s="65">
        <v>153</v>
      </c>
      <c r="C6" s="65">
        <v>48</v>
      </c>
      <c r="D6" s="69">
        <f t="shared" ref="D6:D11" si="0">C6/$Q6*100</f>
        <v>26.086956521739129</v>
      </c>
      <c r="E6" s="65">
        <v>38</v>
      </c>
      <c r="F6" s="69">
        <f>E6/$Q6*100</f>
        <v>20.652173913043477</v>
      </c>
      <c r="G6" s="65">
        <v>15</v>
      </c>
      <c r="H6" s="69">
        <f t="shared" ref="H6:H12" si="1">G6/$Q6*100</f>
        <v>8.1521739130434785</v>
      </c>
      <c r="I6" s="65">
        <v>53</v>
      </c>
      <c r="J6" s="69">
        <f t="shared" ref="J6:J12" si="2">I6/$Q6*100</f>
        <v>28.804347826086957</v>
      </c>
      <c r="K6" s="65">
        <v>27</v>
      </c>
      <c r="L6" s="69">
        <f t="shared" ref="L6:L12" si="3">K6/$Q6*100</f>
        <v>14.673913043478262</v>
      </c>
      <c r="M6" s="65">
        <v>1</v>
      </c>
      <c r="N6" s="69">
        <f t="shared" ref="N6:N12" si="4">M6/$Q6*100</f>
        <v>0.54347826086956519</v>
      </c>
      <c r="O6" s="65">
        <v>2</v>
      </c>
      <c r="P6" s="69">
        <f t="shared" ref="P6:P12" si="5">O6/$Q6*100</f>
        <v>1.0869565217391304</v>
      </c>
      <c r="Q6" s="65">
        <f t="shared" ref="Q6:Q12" si="6">O6+I6+G6+E6+C6+K6+M6</f>
        <v>184</v>
      </c>
      <c r="R6" s="52"/>
      <c r="S6" s="18"/>
      <c r="T6" s="18"/>
    </row>
    <row r="7" spans="1:20" ht="30" customHeight="1">
      <c r="A7" s="58" t="s">
        <v>73</v>
      </c>
      <c r="B7" s="65">
        <v>451</v>
      </c>
      <c r="C7" s="65">
        <v>302</v>
      </c>
      <c r="D7" s="69">
        <f>C7/$Q7*100</f>
        <v>62.655601659751035</v>
      </c>
      <c r="E7" s="65">
        <v>49</v>
      </c>
      <c r="F7" s="69">
        <f>E7/$Q7*100</f>
        <v>10.165975103734439</v>
      </c>
      <c r="G7" s="65">
        <v>47</v>
      </c>
      <c r="H7" s="69">
        <f t="shared" si="1"/>
        <v>9.7510373443983411</v>
      </c>
      <c r="I7" s="65">
        <v>61</v>
      </c>
      <c r="J7" s="69">
        <f t="shared" si="2"/>
        <v>12.655601659751037</v>
      </c>
      <c r="K7" s="65">
        <v>20</v>
      </c>
      <c r="L7" s="69">
        <f t="shared" si="3"/>
        <v>4.1493775933609953</v>
      </c>
      <c r="M7" s="65">
        <v>2</v>
      </c>
      <c r="N7" s="69">
        <f t="shared" si="4"/>
        <v>0.41493775933609961</v>
      </c>
      <c r="O7" s="65">
        <v>1</v>
      </c>
      <c r="P7" s="69">
        <f t="shared" si="5"/>
        <v>0.2074688796680498</v>
      </c>
      <c r="Q7" s="65">
        <f t="shared" si="6"/>
        <v>482</v>
      </c>
      <c r="R7" s="52"/>
      <c r="S7" s="18"/>
      <c r="T7" s="18"/>
    </row>
    <row r="8" spans="1:20" ht="30" customHeight="1">
      <c r="A8" s="58" t="s">
        <v>79</v>
      </c>
      <c r="B8" s="65">
        <v>9582</v>
      </c>
      <c r="C8" s="65">
        <v>6601</v>
      </c>
      <c r="D8" s="69">
        <f t="shared" si="0"/>
        <v>45.392655755741991</v>
      </c>
      <c r="E8" s="65">
        <v>2298</v>
      </c>
      <c r="F8" s="69">
        <f>E8/$Q8*100</f>
        <v>15.802503094484941</v>
      </c>
      <c r="G8" s="65">
        <v>219</v>
      </c>
      <c r="H8" s="69">
        <f t="shared" si="1"/>
        <v>1.5059826708843351</v>
      </c>
      <c r="I8" s="65">
        <v>1672</v>
      </c>
      <c r="J8" s="69">
        <f t="shared" si="2"/>
        <v>11.497730711043873</v>
      </c>
      <c r="K8" s="65">
        <v>975</v>
      </c>
      <c r="L8" s="69">
        <f t="shared" si="3"/>
        <v>6.7047173703754641</v>
      </c>
      <c r="M8" s="65">
        <v>2710</v>
      </c>
      <c r="N8" s="69">
        <f t="shared" si="4"/>
        <v>18.635675973043597</v>
      </c>
      <c r="O8" s="65">
        <v>67</v>
      </c>
      <c r="P8" s="69">
        <f t="shared" si="5"/>
        <v>0.46073442442580115</v>
      </c>
      <c r="Q8" s="65">
        <f t="shared" si="6"/>
        <v>14542</v>
      </c>
      <c r="R8" s="52"/>
      <c r="S8" s="18"/>
      <c r="T8" s="18"/>
    </row>
    <row r="9" spans="1:20" ht="30" customHeight="1">
      <c r="A9" s="58" t="s">
        <v>76</v>
      </c>
      <c r="B9" s="65">
        <v>570</v>
      </c>
      <c r="C9" s="65">
        <v>616</v>
      </c>
      <c r="D9" s="69">
        <f t="shared" si="0"/>
        <v>39.086294416243653</v>
      </c>
      <c r="E9" s="65">
        <v>109</v>
      </c>
      <c r="F9" s="69">
        <f t="shared" ref="F9:F12" si="7">E9/$Q9*100</f>
        <v>6.9162436548223347</v>
      </c>
      <c r="G9" s="65">
        <v>85</v>
      </c>
      <c r="H9" s="69">
        <f t="shared" si="1"/>
        <v>5.3934010152284264</v>
      </c>
      <c r="I9" s="65">
        <v>459</v>
      </c>
      <c r="J9" s="69">
        <f t="shared" si="2"/>
        <v>29.124365482233504</v>
      </c>
      <c r="K9" s="65">
        <v>280</v>
      </c>
      <c r="L9" s="69">
        <f t="shared" si="3"/>
        <v>17.766497461928935</v>
      </c>
      <c r="M9" s="65">
        <v>24</v>
      </c>
      <c r="N9" s="69">
        <f t="shared" si="4"/>
        <v>1.5228426395939088</v>
      </c>
      <c r="O9" s="65">
        <v>3</v>
      </c>
      <c r="P9" s="69">
        <f t="shared" si="5"/>
        <v>0.19035532994923859</v>
      </c>
      <c r="Q9" s="65">
        <f t="shared" si="6"/>
        <v>1576</v>
      </c>
      <c r="R9" s="52"/>
      <c r="S9" s="18"/>
      <c r="T9" s="18"/>
    </row>
    <row r="10" spans="1:20" ht="30" customHeight="1">
      <c r="A10" s="62" t="s">
        <v>77</v>
      </c>
      <c r="B10" s="65">
        <v>343</v>
      </c>
      <c r="C10" s="65">
        <v>172</v>
      </c>
      <c r="D10" s="69">
        <f t="shared" si="0"/>
        <v>38.392857142857146</v>
      </c>
      <c r="E10" s="65">
        <v>92</v>
      </c>
      <c r="F10" s="69">
        <f t="shared" si="7"/>
        <v>20.535714285714285</v>
      </c>
      <c r="G10" s="65">
        <v>6</v>
      </c>
      <c r="H10" s="69">
        <f t="shared" si="1"/>
        <v>1.3392857142857142</v>
      </c>
      <c r="I10" s="65">
        <v>136</v>
      </c>
      <c r="J10" s="69">
        <f t="shared" si="2"/>
        <v>30.357142857142854</v>
      </c>
      <c r="K10" s="65">
        <v>29</v>
      </c>
      <c r="L10" s="69">
        <f t="shared" si="3"/>
        <v>6.4732142857142865</v>
      </c>
      <c r="M10" s="65">
        <v>10</v>
      </c>
      <c r="N10" s="69">
        <f t="shared" si="4"/>
        <v>2.2321428571428572</v>
      </c>
      <c r="O10" s="65">
        <v>3</v>
      </c>
      <c r="P10" s="69">
        <f t="shared" si="5"/>
        <v>0.6696428571428571</v>
      </c>
      <c r="Q10" s="65">
        <f t="shared" si="6"/>
        <v>448</v>
      </c>
      <c r="R10" s="52"/>
      <c r="S10" s="18"/>
      <c r="T10" s="18"/>
    </row>
    <row r="11" spans="1:20" ht="30" customHeight="1">
      <c r="A11" s="62" t="s">
        <v>74</v>
      </c>
      <c r="B11" s="65">
        <v>306</v>
      </c>
      <c r="C11" s="65">
        <v>480</v>
      </c>
      <c r="D11" s="69">
        <f t="shared" si="0"/>
        <v>50.739957716701902</v>
      </c>
      <c r="E11" s="65">
        <v>54</v>
      </c>
      <c r="F11" s="69">
        <f t="shared" si="7"/>
        <v>5.7082452431289639</v>
      </c>
      <c r="G11" s="65">
        <v>20</v>
      </c>
      <c r="H11" s="69">
        <f t="shared" si="1"/>
        <v>2.1141649048625792</v>
      </c>
      <c r="I11" s="65">
        <v>41</v>
      </c>
      <c r="J11" s="69">
        <f t="shared" si="2"/>
        <v>4.3340380549682873</v>
      </c>
      <c r="K11" s="65">
        <v>63</v>
      </c>
      <c r="L11" s="69">
        <f t="shared" si="3"/>
        <v>6.6596194503171251</v>
      </c>
      <c r="M11" s="65">
        <v>287</v>
      </c>
      <c r="N11" s="69">
        <f t="shared" si="4"/>
        <v>30.338266384778013</v>
      </c>
      <c r="O11" s="65">
        <v>1</v>
      </c>
      <c r="P11" s="69">
        <f t="shared" si="5"/>
        <v>0.10570824524312897</v>
      </c>
      <c r="Q11" s="65">
        <f t="shared" si="6"/>
        <v>946</v>
      </c>
      <c r="R11" s="52"/>
      <c r="S11" s="18"/>
      <c r="T11" s="18"/>
    </row>
    <row r="12" spans="1:20" ht="30" customHeight="1">
      <c r="A12" s="58" t="s">
        <v>75</v>
      </c>
      <c r="B12" s="65">
        <v>36</v>
      </c>
      <c r="C12" s="65">
        <v>25</v>
      </c>
      <c r="D12" s="69">
        <f>C12/$Q12*100</f>
        <v>58.139534883720934</v>
      </c>
      <c r="E12" s="65">
        <v>3</v>
      </c>
      <c r="F12" s="69">
        <f t="shared" si="7"/>
        <v>6.9767441860465116</v>
      </c>
      <c r="G12" s="65">
        <v>0</v>
      </c>
      <c r="H12" s="69">
        <f t="shared" si="1"/>
        <v>0</v>
      </c>
      <c r="I12" s="65">
        <v>11</v>
      </c>
      <c r="J12" s="69">
        <f t="shared" si="2"/>
        <v>25.581395348837212</v>
      </c>
      <c r="K12" s="65">
        <v>3</v>
      </c>
      <c r="L12" s="69">
        <f t="shared" si="3"/>
        <v>6.9767441860465116</v>
      </c>
      <c r="M12" s="65">
        <v>1</v>
      </c>
      <c r="N12" s="69">
        <f t="shared" si="4"/>
        <v>2.3255813953488373</v>
      </c>
      <c r="O12" s="65">
        <v>0</v>
      </c>
      <c r="P12" s="69">
        <f t="shared" si="5"/>
        <v>0</v>
      </c>
      <c r="Q12" s="65">
        <f t="shared" si="6"/>
        <v>43</v>
      </c>
      <c r="R12" s="52"/>
      <c r="S12" s="18"/>
      <c r="T12" s="18"/>
    </row>
    <row r="13" spans="1:20" ht="16.5" customHeight="1">
      <c r="B13" s="1"/>
      <c r="D13" s="1"/>
      <c r="J13" s="1"/>
      <c r="K13" s="18"/>
      <c r="L13" s="18"/>
      <c r="M13" s="1"/>
      <c r="N13" s="1"/>
      <c r="O13" s="18"/>
      <c r="P13" s="1"/>
      <c r="Q13" s="1"/>
    </row>
    <row r="14" spans="1:20" ht="16.5" customHeight="1">
      <c r="K14" s="29"/>
      <c r="L14" s="29"/>
      <c r="O14" s="18"/>
    </row>
    <row r="15" spans="1:20" ht="16.5" customHeight="1">
      <c r="K15" s="29"/>
      <c r="L15" s="29"/>
      <c r="M15" s="29"/>
      <c r="N15" s="29"/>
    </row>
    <row r="16" spans="1:20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rgb="FF00B050"/>
    <pageSetUpPr fitToPage="1"/>
  </sheetPr>
  <dimension ref="A1:Y14"/>
  <sheetViews>
    <sheetView showGridLines="0" zoomScale="76" zoomScaleNormal="76" zoomScaleSheetLayoutView="100" workbookViewId="0">
      <selection sqref="A1:M1"/>
    </sheetView>
  </sheetViews>
  <sheetFormatPr defaultRowHeight="12.75"/>
  <cols>
    <col min="1" max="1" width="6.7109375" customWidth="1"/>
    <col min="2" max="6" width="9.7109375" customWidth="1"/>
    <col min="7" max="7" width="11.5703125" customWidth="1"/>
    <col min="8" max="8" width="10.7109375" customWidth="1"/>
    <col min="9" max="13" width="9.7109375" customWidth="1"/>
  </cols>
  <sheetData>
    <row r="1" spans="1:25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25" ht="20.100000000000001" customHeight="1">
      <c r="A2" s="129" t="s">
        <v>143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25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  <c r="K3" s="129"/>
      <c r="L3" s="129"/>
      <c r="M3" s="129"/>
    </row>
    <row r="4" spans="1:25" ht="16.5" customHeight="1">
      <c r="A4" s="129"/>
      <c r="B4" s="133" t="s">
        <v>16</v>
      </c>
      <c r="C4" s="133" t="s">
        <v>159</v>
      </c>
      <c r="D4" s="133" t="s">
        <v>46</v>
      </c>
      <c r="E4" s="133"/>
      <c r="F4" s="133" t="s">
        <v>86</v>
      </c>
      <c r="G4" s="133" t="s">
        <v>47</v>
      </c>
      <c r="H4" s="133"/>
      <c r="I4" s="133" t="s">
        <v>85</v>
      </c>
      <c r="J4" s="133"/>
      <c r="K4" s="133"/>
      <c r="L4" s="133"/>
      <c r="M4" s="133" t="s">
        <v>81</v>
      </c>
    </row>
    <row r="5" spans="1:25" ht="81.75" customHeight="1">
      <c r="A5" s="129"/>
      <c r="B5" s="133"/>
      <c r="C5" s="133"/>
      <c r="D5" s="64" t="s">
        <v>130</v>
      </c>
      <c r="E5" s="64" t="s">
        <v>131</v>
      </c>
      <c r="F5" s="133"/>
      <c r="G5" s="64" t="s">
        <v>48</v>
      </c>
      <c r="H5" s="64" t="s">
        <v>84</v>
      </c>
      <c r="I5" s="64" t="s">
        <v>82</v>
      </c>
      <c r="J5" s="64" t="s">
        <v>83</v>
      </c>
      <c r="K5" s="64" t="s">
        <v>49</v>
      </c>
      <c r="L5" s="64" t="s">
        <v>80</v>
      </c>
      <c r="M5" s="133"/>
    </row>
    <row r="6" spans="1:25" ht="20.100000000000001" customHeight="1">
      <c r="A6" s="63" t="s">
        <v>4</v>
      </c>
      <c r="B6" s="65">
        <v>3321</v>
      </c>
      <c r="C6" s="65">
        <v>3610</v>
      </c>
      <c r="D6" s="65">
        <v>128</v>
      </c>
      <c r="E6" s="65">
        <v>7</v>
      </c>
      <c r="F6" s="65">
        <v>855</v>
      </c>
      <c r="G6" s="65">
        <v>2386</v>
      </c>
      <c r="H6" s="65">
        <v>225</v>
      </c>
      <c r="I6" s="65">
        <v>1</v>
      </c>
      <c r="J6" s="65">
        <v>1</v>
      </c>
      <c r="K6" s="65">
        <v>2</v>
      </c>
      <c r="L6" s="65">
        <v>0</v>
      </c>
      <c r="M6" s="65">
        <v>4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ht="20.100000000000001" customHeight="1">
      <c r="A7" s="63" t="s">
        <v>5</v>
      </c>
      <c r="B7" s="65">
        <v>493</v>
      </c>
      <c r="C7" s="65">
        <v>562</v>
      </c>
      <c r="D7" s="65">
        <v>2</v>
      </c>
      <c r="E7" s="65">
        <v>10</v>
      </c>
      <c r="F7" s="65">
        <v>24</v>
      </c>
      <c r="G7" s="65">
        <v>485</v>
      </c>
      <c r="H7" s="65">
        <v>38</v>
      </c>
      <c r="I7" s="65">
        <v>3</v>
      </c>
      <c r="J7" s="65">
        <v>0</v>
      </c>
      <c r="K7" s="65">
        <v>0</v>
      </c>
      <c r="L7" s="65">
        <v>0</v>
      </c>
      <c r="M7" s="65">
        <v>0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20.100000000000001" customHeight="1">
      <c r="A8" s="63" t="s">
        <v>6</v>
      </c>
      <c r="B8" s="65">
        <v>536</v>
      </c>
      <c r="C8" s="65">
        <v>706</v>
      </c>
      <c r="D8" s="65">
        <v>3</v>
      </c>
      <c r="E8" s="65">
        <v>0</v>
      </c>
      <c r="F8" s="65">
        <v>373</v>
      </c>
      <c r="G8" s="65">
        <v>309</v>
      </c>
      <c r="H8" s="65">
        <v>17</v>
      </c>
      <c r="I8" s="65">
        <v>3</v>
      </c>
      <c r="J8" s="65">
        <v>1</v>
      </c>
      <c r="K8" s="65">
        <v>0</v>
      </c>
      <c r="L8" s="65">
        <v>0</v>
      </c>
      <c r="M8" s="65">
        <v>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ht="20.100000000000001" customHeight="1">
      <c r="A9" s="63" t="s">
        <v>7</v>
      </c>
      <c r="B9" s="65">
        <v>1357</v>
      </c>
      <c r="C9" s="65">
        <v>1438</v>
      </c>
      <c r="D9" s="65">
        <v>7</v>
      </c>
      <c r="E9" s="65">
        <v>3</v>
      </c>
      <c r="F9" s="65">
        <v>870</v>
      </c>
      <c r="G9" s="65">
        <v>529</v>
      </c>
      <c r="H9" s="65">
        <v>26</v>
      </c>
      <c r="I9" s="65">
        <v>0</v>
      </c>
      <c r="J9" s="65">
        <v>0</v>
      </c>
      <c r="K9" s="65">
        <v>0</v>
      </c>
      <c r="L9" s="65">
        <v>0</v>
      </c>
      <c r="M9" s="65">
        <v>1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ht="20.100000000000001" customHeight="1">
      <c r="A10" s="63" t="s">
        <v>8</v>
      </c>
      <c r="B10" s="65">
        <v>1378</v>
      </c>
      <c r="C10" s="65">
        <v>1505</v>
      </c>
      <c r="D10" s="65">
        <v>17</v>
      </c>
      <c r="E10" s="65">
        <v>3</v>
      </c>
      <c r="F10" s="65">
        <v>403</v>
      </c>
      <c r="G10" s="65">
        <v>954</v>
      </c>
      <c r="H10" s="65">
        <v>109</v>
      </c>
      <c r="I10" s="65">
        <v>19</v>
      </c>
      <c r="J10" s="65">
        <v>0</v>
      </c>
      <c r="K10" s="65">
        <v>0</v>
      </c>
      <c r="L10" s="65">
        <v>0</v>
      </c>
      <c r="M10" s="65">
        <v>0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ht="20.100000000000001" customHeight="1">
      <c r="A11" s="63" t="s">
        <v>9</v>
      </c>
      <c r="B11" s="65">
        <v>734</v>
      </c>
      <c r="C11" s="65">
        <v>795</v>
      </c>
      <c r="D11" s="65">
        <v>5</v>
      </c>
      <c r="E11" s="65">
        <v>0</v>
      </c>
      <c r="F11" s="65">
        <v>277</v>
      </c>
      <c r="G11" s="65">
        <v>472</v>
      </c>
      <c r="H11" s="65">
        <v>37</v>
      </c>
      <c r="I11" s="65">
        <v>1</v>
      </c>
      <c r="J11" s="65">
        <v>0</v>
      </c>
      <c r="K11" s="65">
        <v>2</v>
      </c>
      <c r="L11" s="65">
        <v>0</v>
      </c>
      <c r="M11" s="65">
        <v>0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ht="20.100000000000001" customHeight="1">
      <c r="A12" s="63" t="s">
        <v>1</v>
      </c>
      <c r="B12" s="65">
        <v>938</v>
      </c>
      <c r="C12" s="65">
        <v>995</v>
      </c>
      <c r="D12" s="65">
        <v>15</v>
      </c>
      <c r="E12" s="65">
        <v>13</v>
      </c>
      <c r="F12" s="65">
        <v>410</v>
      </c>
      <c r="G12" s="65">
        <v>503</v>
      </c>
      <c r="H12" s="65">
        <v>52</v>
      </c>
      <c r="I12" s="65">
        <v>0</v>
      </c>
      <c r="J12" s="65">
        <v>0</v>
      </c>
      <c r="K12" s="65">
        <v>0</v>
      </c>
      <c r="L12" s="65">
        <v>2</v>
      </c>
      <c r="M12" s="65">
        <v>0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ht="20.100000000000001" customHeight="1">
      <c r="A13" s="63" t="s">
        <v>2</v>
      </c>
      <c r="B13" s="65">
        <v>1103</v>
      </c>
      <c r="C13" s="65">
        <v>1365</v>
      </c>
      <c r="D13" s="65">
        <v>23</v>
      </c>
      <c r="E13" s="65">
        <v>4</v>
      </c>
      <c r="F13" s="65">
        <v>518</v>
      </c>
      <c r="G13" s="65">
        <v>574</v>
      </c>
      <c r="H13" s="65">
        <v>232</v>
      </c>
      <c r="I13" s="65">
        <v>2</v>
      </c>
      <c r="J13" s="65">
        <v>0</v>
      </c>
      <c r="K13" s="65">
        <v>4</v>
      </c>
      <c r="L13" s="65">
        <v>0</v>
      </c>
      <c r="M13" s="65">
        <v>2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ht="20.100000000000001" customHeight="1">
      <c r="A14" s="103" t="s">
        <v>3</v>
      </c>
      <c r="B14" s="72">
        <f>SUM(B6:B13)</f>
        <v>9860</v>
      </c>
      <c r="C14" s="72">
        <f>SUM(C6:C13)</f>
        <v>10976</v>
      </c>
      <c r="D14" s="73">
        <f t="shared" ref="D14:M14" si="0">SUM(D6:D13)</f>
        <v>200</v>
      </c>
      <c r="E14" s="73">
        <f t="shared" si="0"/>
        <v>40</v>
      </c>
      <c r="F14" s="72">
        <f t="shared" si="0"/>
        <v>3730</v>
      </c>
      <c r="G14" s="72">
        <f t="shared" si="0"/>
        <v>6212</v>
      </c>
      <c r="H14" s="72">
        <f t="shared" si="0"/>
        <v>736</v>
      </c>
      <c r="I14" s="73">
        <f t="shared" si="0"/>
        <v>29</v>
      </c>
      <c r="J14" s="73">
        <f t="shared" si="0"/>
        <v>2</v>
      </c>
      <c r="K14" s="73">
        <f t="shared" si="0"/>
        <v>8</v>
      </c>
      <c r="L14" s="73">
        <f t="shared" si="0"/>
        <v>2</v>
      </c>
      <c r="M14" s="73">
        <f t="shared" si="0"/>
        <v>7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</sheetData>
  <mergeCells count="12">
    <mergeCell ref="A1:M1"/>
    <mergeCell ref="G4:H4"/>
    <mergeCell ref="M4:M5"/>
    <mergeCell ref="A2:M2"/>
    <mergeCell ref="A3:A5"/>
    <mergeCell ref="B3:C3"/>
    <mergeCell ref="D3:M3"/>
    <mergeCell ref="B4:B5"/>
    <mergeCell ref="F4:F5"/>
    <mergeCell ref="I4:L4"/>
    <mergeCell ref="C4:C5"/>
    <mergeCell ref="D4:E4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tabColor rgb="FF00B050"/>
    <pageSetUpPr fitToPage="1"/>
  </sheetPr>
  <dimension ref="A1:AI20"/>
  <sheetViews>
    <sheetView showGridLines="0" zoomScale="76" zoomScaleNormal="76" zoomScaleSheetLayoutView="100" workbookViewId="0">
      <selection sqref="A1:R1"/>
    </sheetView>
  </sheetViews>
  <sheetFormatPr defaultRowHeight="12.75"/>
  <cols>
    <col min="1" max="1" width="5.42578125" customWidth="1"/>
    <col min="2" max="10" width="8.7109375" customWidth="1"/>
    <col min="11" max="11" width="8.5703125" customWidth="1"/>
    <col min="12" max="12" width="8.7109375" customWidth="1"/>
    <col min="13" max="13" width="10.28515625" customWidth="1"/>
    <col min="14" max="18" width="8.7109375" customWidth="1"/>
  </cols>
  <sheetData>
    <row r="1" spans="1:35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</row>
    <row r="2" spans="1:35" ht="20.100000000000001" customHeight="1">
      <c r="A2" s="129" t="s">
        <v>132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</row>
    <row r="3" spans="1:35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2"/>
      <c r="AG3" s="1"/>
      <c r="AH3" s="1"/>
    </row>
    <row r="4" spans="1:35" ht="20.100000000000001" customHeight="1">
      <c r="A4" s="129"/>
      <c r="B4" s="133" t="s">
        <v>16</v>
      </c>
      <c r="C4" s="133" t="s">
        <v>159</v>
      </c>
      <c r="D4" s="133" t="s">
        <v>126</v>
      </c>
      <c r="E4" s="133"/>
      <c r="F4" s="133"/>
      <c r="G4" s="133" t="s">
        <v>92</v>
      </c>
      <c r="H4" s="133" t="s">
        <v>91</v>
      </c>
      <c r="I4" s="133"/>
      <c r="J4" s="133" t="s">
        <v>51</v>
      </c>
      <c r="K4" s="133"/>
      <c r="L4" s="133"/>
      <c r="M4" s="133"/>
      <c r="N4" s="133" t="s">
        <v>87</v>
      </c>
      <c r="O4" s="133"/>
      <c r="P4" s="133"/>
      <c r="Q4" s="133"/>
      <c r="R4" s="133"/>
      <c r="S4" s="13"/>
      <c r="T4" s="13"/>
      <c r="U4" s="13"/>
      <c r="V4" s="1"/>
      <c r="W4" s="13"/>
      <c r="X4" s="1"/>
      <c r="Y4" s="13"/>
      <c r="Z4" s="13"/>
      <c r="AA4" s="13"/>
      <c r="AB4" s="13"/>
      <c r="AC4" s="13"/>
      <c r="AD4" s="13"/>
      <c r="AE4" s="13"/>
      <c r="AF4" s="12"/>
      <c r="AG4" s="1"/>
      <c r="AH4" s="1"/>
    </row>
    <row r="5" spans="1:35" ht="15" customHeight="1">
      <c r="A5" s="129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 t="s">
        <v>50</v>
      </c>
      <c r="O5" s="133" t="s">
        <v>57</v>
      </c>
      <c r="P5" s="133"/>
      <c r="Q5" s="133"/>
      <c r="R5" s="133"/>
      <c r="S5" s="13"/>
      <c r="T5" s="13"/>
      <c r="U5" s="13"/>
      <c r="V5" s="1"/>
      <c r="W5" s="13"/>
      <c r="X5" s="1"/>
      <c r="Y5" s="13"/>
      <c r="Z5" s="13"/>
      <c r="AA5" s="13"/>
      <c r="AB5" s="13"/>
      <c r="AC5" s="13"/>
      <c r="AD5" s="13"/>
      <c r="AE5" s="13"/>
      <c r="AF5" s="12"/>
      <c r="AG5" s="1"/>
      <c r="AH5" s="1"/>
    </row>
    <row r="6" spans="1:35" ht="20.100000000000001" customHeight="1">
      <c r="A6" s="129"/>
      <c r="B6" s="133"/>
      <c r="C6" s="133"/>
      <c r="D6" s="133" t="s">
        <v>52</v>
      </c>
      <c r="E6" s="133" t="s">
        <v>53</v>
      </c>
      <c r="F6" s="133" t="s">
        <v>54</v>
      </c>
      <c r="G6" s="133"/>
      <c r="H6" s="133"/>
      <c r="I6" s="133"/>
      <c r="J6" s="133" t="s">
        <v>50</v>
      </c>
      <c r="K6" s="133" t="s">
        <v>57</v>
      </c>
      <c r="L6" s="133"/>
      <c r="M6" s="133"/>
      <c r="N6" s="133"/>
      <c r="O6" s="133" t="s">
        <v>94</v>
      </c>
      <c r="P6" s="134" t="s">
        <v>88</v>
      </c>
      <c r="Q6" s="134"/>
      <c r="R6" s="134"/>
      <c r="S6" s="13"/>
      <c r="T6" s="1"/>
      <c r="U6" s="13"/>
      <c r="V6" s="13"/>
      <c r="W6" s="13"/>
      <c r="X6" s="1"/>
      <c r="Y6" s="13"/>
      <c r="Z6" s="1"/>
      <c r="AA6" s="13"/>
      <c r="AB6" s="1"/>
      <c r="AC6" s="13"/>
      <c r="AD6" s="13"/>
      <c r="AE6" s="13"/>
      <c r="AF6" s="12"/>
      <c r="AG6" s="1"/>
      <c r="AH6" s="1"/>
    </row>
    <row r="7" spans="1:35" ht="39" customHeight="1">
      <c r="A7" s="129"/>
      <c r="B7" s="133"/>
      <c r="C7" s="133"/>
      <c r="D7" s="133"/>
      <c r="E7" s="133"/>
      <c r="F7" s="133"/>
      <c r="G7" s="133"/>
      <c r="H7" s="64" t="s">
        <v>127</v>
      </c>
      <c r="I7" s="64" t="s">
        <v>93</v>
      </c>
      <c r="J7" s="133"/>
      <c r="K7" s="64" t="s">
        <v>139</v>
      </c>
      <c r="L7" s="64" t="s">
        <v>140</v>
      </c>
      <c r="M7" s="99" t="s">
        <v>160</v>
      </c>
      <c r="N7" s="133"/>
      <c r="O7" s="133"/>
      <c r="P7" s="64" t="s">
        <v>141</v>
      </c>
      <c r="Q7" s="64" t="s">
        <v>89</v>
      </c>
      <c r="R7" s="64" t="s">
        <v>90</v>
      </c>
      <c r="S7" s="13"/>
      <c r="T7" s="13"/>
      <c r="U7" s="13"/>
      <c r="V7" s="13"/>
      <c r="W7" s="13"/>
      <c r="X7" s="13"/>
      <c r="Y7" s="13"/>
      <c r="Z7" s="13"/>
      <c r="AA7" s="13"/>
      <c r="AB7" s="1"/>
      <c r="AC7" s="13"/>
      <c r="AD7" s="1"/>
      <c r="AE7" s="13"/>
      <c r="AF7" s="12"/>
      <c r="AG7" s="1"/>
      <c r="AH7" s="1"/>
    </row>
    <row r="8" spans="1:35" ht="20.100000000000001" customHeight="1">
      <c r="A8" s="63" t="s">
        <v>4</v>
      </c>
      <c r="B8" s="65">
        <v>186</v>
      </c>
      <c r="C8" s="65">
        <v>232</v>
      </c>
      <c r="D8" s="65">
        <v>13</v>
      </c>
      <c r="E8" s="65">
        <v>2</v>
      </c>
      <c r="F8" s="65">
        <v>5</v>
      </c>
      <c r="G8" s="65">
        <v>3</v>
      </c>
      <c r="H8" s="65">
        <v>11</v>
      </c>
      <c r="I8" s="65">
        <v>5</v>
      </c>
      <c r="J8" s="65">
        <v>73</v>
      </c>
      <c r="K8" s="65">
        <v>22</v>
      </c>
      <c r="L8" s="65">
        <v>0</v>
      </c>
      <c r="M8" s="65">
        <v>2</v>
      </c>
      <c r="N8" s="65">
        <v>53</v>
      </c>
      <c r="O8" s="65">
        <v>45</v>
      </c>
      <c r="P8" s="65">
        <v>0</v>
      </c>
      <c r="Q8" s="65">
        <v>1</v>
      </c>
      <c r="R8" s="65">
        <v>1</v>
      </c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</row>
    <row r="9" spans="1:35" ht="20.100000000000001" customHeight="1">
      <c r="A9" s="63" t="s">
        <v>5</v>
      </c>
      <c r="B9" s="65">
        <v>85</v>
      </c>
      <c r="C9" s="65">
        <v>88</v>
      </c>
      <c r="D9" s="65">
        <v>2</v>
      </c>
      <c r="E9" s="65">
        <v>2</v>
      </c>
      <c r="F9" s="65">
        <v>1</v>
      </c>
      <c r="G9" s="65">
        <v>6</v>
      </c>
      <c r="H9" s="65">
        <v>5</v>
      </c>
      <c r="I9" s="65">
        <v>1</v>
      </c>
      <c r="J9" s="65">
        <v>32</v>
      </c>
      <c r="K9" s="65">
        <v>9</v>
      </c>
      <c r="L9" s="65">
        <v>0</v>
      </c>
      <c r="M9" s="65">
        <v>4</v>
      </c>
      <c r="N9" s="65">
        <v>17</v>
      </c>
      <c r="O9" s="65">
        <v>14</v>
      </c>
      <c r="P9" s="65">
        <v>0</v>
      </c>
      <c r="Q9" s="65">
        <v>1</v>
      </c>
      <c r="R9" s="65">
        <v>1</v>
      </c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ht="20.100000000000001" customHeight="1">
      <c r="A10" s="63" t="s">
        <v>6</v>
      </c>
      <c r="B10" s="65">
        <v>61</v>
      </c>
      <c r="C10" s="65">
        <v>68</v>
      </c>
      <c r="D10" s="65">
        <v>3</v>
      </c>
      <c r="E10" s="65">
        <v>0</v>
      </c>
      <c r="F10" s="65">
        <v>2</v>
      </c>
      <c r="G10" s="65">
        <v>2</v>
      </c>
      <c r="H10" s="65">
        <v>5</v>
      </c>
      <c r="I10" s="65">
        <v>2</v>
      </c>
      <c r="J10" s="65">
        <v>17</v>
      </c>
      <c r="K10" s="65">
        <v>8</v>
      </c>
      <c r="L10" s="65">
        <v>0</v>
      </c>
      <c r="M10" s="65">
        <v>1</v>
      </c>
      <c r="N10" s="65">
        <v>28</v>
      </c>
      <c r="O10" s="65">
        <v>19</v>
      </c>
      <c r="P10" s="65">
        <v>2</v>
      </c>
      <c r="Q10" s="65">
        <v>4</v>
      </c>
      <c r="R10" s="65">
        <v>0</v>
      </c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</row>
    <row r="11" spans="1:35" ht="20.100000000000001" customHeight="1">
      <c r="A11" s="63" t="s">
        <v>7</v>
      </c>
      <c r="B11" s="65">
        <v>52</v>
      </c>
      <c r="C11" s="65">
        <v>71</v>
      </c>
      <c r="D11" s="65">
        <v>0</v>
      </c>
      <c r="E11" s="65">
        <v>2</v>
      </c>
      <c r="F11" s="65">
        <v>2</v>
      </c>
      <c r="G11" s="65">
        <v>0</v>
      </c>
      <c r="H11" s="65">
        <v>5</v>
      </c>
      <c r="I11" s="65">
        <v>3</v>
      </c>
      <c r="J11" s="65">
        <v>15</v>
      </c>
      <c r="K11" s="65">
        <v>3</v>
      </c>
      <c r="L11" s="65">
        <v>0</v>
      </c>
      <c r="M11" s="65">
        <v>2</v>
      </c>
      <c r="N11" s="65">
        <v>16</v>
      </c>
      <c r="O11" s="65">
        <v>14</v>
      </c>
      <c r="P11" s="65">
        <v>1</v>
      </c>
      <c r="Q11" s="65">
        <v>0</v>
      </c>
      <c r="R11" s="65">
        <v>1</v>
      </c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</row>
    <row r="12" spans="1:35" ht="20.100000000000001" customHeight="1">
      <c r="A12" s="63" t="s">
        <v>8</v>
      </c>
      <c r="B12" s="65">
        <v>69</v>
      </c>
      <c r="C12" s="65">
        <v>97</v>
      </c>
      <c r="D12" s="65">
        <v>5</v>
      </c>
      <c r="E12" s="65">
        <v>1</v>
      </c>
      <c r="F12" s="65">
        <v>1</v>
      </c>
      <c r="G12" s="65">
        <v>2</v>
      </c>
      <c r="H12" s="65">
        <v>4</v>
      </c>
      <c r="I12" s="65">
        <v>8</v>
      </c>
      <c r="J12" s="65">
        <v>27</v>
      </c>
      <c r="K12" s="65">
        <v>8</v>
      </c>
      <c r="L12" s="65">
        <v>0</v>
      </c>
      <c r="M12" s="65">
        <v>0</v>
      </c>
      <c r="N12" s="65">
        <v>28</v>
      </c>
      <c r="O12" s="65">
        <v>25</v>
      </c>
      <c r="P12" s="65">
        <v>0</v>
      </c>
      <c r="Q12" s="65">
        <v>2</v>
      </c>
      <c r="R12" s="65">
        <v>0</v>
      </c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</row>
    <row r="13" spans="1:35" ht="20.100000000000001" customHeight="1">
      <c r="A13" s="63" t="s">
        <v>9</v>
      </c>
      <c r="B13" s="65">
        <v>76</v>
      </c>
      <c r="C13" s="65">
        <v>87</v>
      </c>
      <c r="D13" s="65">
        <v>5</v>
      </c>
      <c r="E13" s="65">
        <v>0</v>
      </c>
      <c r="F13" s="65">
        <v>1</v>
      </c>
      <c r="G13" s="65">
        <v>0</v>
      </c>
      <c r="H13" s="65">
        <v>3</v>
      </c>
      <c r="I13" s="65">
        <v>0</v>
      </c>
      <c r="J13" s="65">
        <v>29</v>
      </c>
      <c r="K13" s="65">
        <v>9</v>
      </c>
      <c r="L13" s="65">
        <v>0</v>
      </c>
      <c r="M13" s="65">
        <v>1</v>
      </c>
      <c r="N13" s="65">
        <v>31</v>
      </c>
      <c r="O13" s="65">
        <v>26</v>
      </c>
      <c r="P13" s="65">
        <v>0</v>
      </c>
      <c r="Q13" s="65">
        <v>3</v>
      </c>
      <c r="R13" s="65">
        <v>0</v>
      </c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</row>
    <row r="14" spans="1:35" ht="20.100000000000001" customHeight="1">
      <c r="A14" s="63" t="s">
        <v>1</v>
      </c>
      <c r="B14" s="65">
        <v>53</v>
      </c>
      <c r="C14" s="65">
        <v>78</v>
      </c>
      <c r="D14" s="65">
        <v>4</v>
      </c>
      <c r="E14" s="65">
        <v>0</v>
      </c>
      <c r="F14" s="65">
        <v>1</v>
      </c>
      <c r="G14" s="65">
        <v>0</v>
      </c>
      <c r="H14" s="65">
        <v>4</v>
      </c>
      <c r="I14" s="65">
        <v>0</v>
      </c>
      <c r="J14" s="65">
        <v>29</v>
      </c>
      <c r="K14" s="65">
        <v>13</v>
      </c>
      <c r="L14" s="65">
        <v>0</v>
      </c>
      <c r="M14" s="65">
        <v>0</v>
      </c>
      <c r="N14" s="65">
        <v>18</v>
      </c>
      <c r="O14" s="65">
        <v>14</v>
      </c>
      <c r="P14" s="65">
        <v>0</v>
      </c>
      <c r="Q14" s="65">
        <v>1</v>
      </c>
      <c r="R14" s="65">
        <v>0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</row>
    <row r="15" spans="1:35" ht="20.100000000000001" customHeight="1">
      <c r="A15" s="63" t="s">
        <v>2</v>
      </c>
      <c r="B15" s="65">
        <v>153</v>
      </c>
      <c r="C15" s="65">
        <v>184</v>
      </c>
      <c r="D15" s="65">
        <v>7</v>
      </c>
      <c r="E15" s="65">
        <v>3</v>
      </c>
      <c r="F15" s="65">
        <v>3</v>
      </c>
      <c r="G15" s="65">
        <v>1</v>
      </c>
      <c r="H15" s="65">
        <v>9</v>
      </c>
      <c r="I15" s="65">
        <v>4</v>
      </c>
      <c r="J15" s="65">
        <v>83</v>
      </c>
      <c r="K15" s="65">
        <v>17</v>
      </c>
      <c r="L15" s="65">
        <v>0</v>
      </c>
      <c r="M15" s="65">
        <v>2</v>
      </c>
      <c r="N15" s="65">
        <v>39</v>
      </c>
      <c r="O15" s="65">
        <v>28</v>
      </c>
      <c r="P15" s="65">
        <v>6</v>
      </c>
      <c r="Q15" s="65">
        <v>2</v>
      </c>
      <c r="R15" s="65">
        <v>0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</row>
    <row r="16" spans="1:35" ht="20.100000000000001" customHeight="1">
      <c r="A16" s="103" t="s">
        <v>3</v>
      </c>
      <c r="B16" s="72">
        <f>SUM(B8:B15)</f>
        <v>735</v>
      </c>
      <c r="C16" s="72">
        <f t="shared" ref="C16:R16" si="0">SUM(C8:C15)</f>
        <v>905</v>
      </c>
      <c r="D16" s="73">
        <f t="shared" si="0"/>
        <v>39</v>
      </c>
      <c r="E16" s="73">
        <f t="shared" si="0"/>
        <v>10</v>
      </c>
      <c r="F16" s="73">
        <f t="shared" si="0"/>
        <v>16</v>
      </c>
      <c r="G16" s="72">
        <f t="shared" si="0"/>
        <v>14</v>
      </c>
      <c r="H16" s="72">
        <f t="shared" si="0"/>
        <v>46</v>
      </c>
      <c r="I16" s="72">
        <f t="shared" si="0"/>
        <v>23</v>
      </c>
      <c r="J16" s="73">
        <f t="shared" si="0"/>
        <v>305</v>
      </c>
      <c r="K16" s="73">
        <f t="shared" si="0"/>
        <v>89</v>
      </c>
      <c r="L16" s="73">
        <f t="shared" si="0"/>
        <v>0</v>
      </c>
      <c r="M16" s="73">
        <f t="shared" si="0"/>
        <v>12</v>
      </c>
      <c r="N16" s="73">
        <f t="shared" si="0"/>
        <v>230</v>
      </c>
      <c r="O16" s="61">
        <f t="shared" si="0"/>
        <v>185</v>
      </c>
      <c r="P16" s="61">
        <f t="shared" si="0"/>
        <v>9</v>
      </c>
      <c r="Q16" s="61">
        <f t="shared" si="0"/>
        <v>14</v>
      </c>
      <c r="R16" s="61">
        <f t="shared" si="0"/>
        <v>3</v>
      </c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</row>
    <row r="17" spans="11:34">
      <c r="K17" s="89"/>
      <c r="O17" s="1"/>
      <c r="P17" s="1"/>
      <c r="Q17" s="1"/>
      <c r="R17" s="1"/>
      <c r="S17" s="51"/>
      <c r="T17" s="1"/>
      <c r="U17" s="13"/>
      <c r="V17" s="13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1:34">
      <c r="R18" s="1"/>
      <c r="S18" s="1"/>
      <c r="T18" s="1"/>
      <c r="U18" s="13"/>
      <c r="V18" s="13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1:34">
      <c r="V19" s="13"/>
    </row>
    <row r="20" spans="11:34">
      <c r="V20" s="13"/>
    </row>
  </sheetData>
  <mergeCells count="21">
    <mergeCell ref="A1:R1"/>
    <mergeCell ref="J6:J7"/>
    <mergeCell ref="F6:F7"/>
    <mergeCell ref="E6:E7"/>
    <mergeCell ref="A2:R2"/>
    <mergeCell ref="D4:F5"/>
    <mergeCell ref="N5:N7"/>
    <mergeCell ref="D6:D7"/>
    <mergeCell ref="J4:M5"/>
    <mergeCell ref="A3:A7"/>
    <mergeCell ref="D3:R3"/>
    <mergeCell ref="B3:C3"/>
    <mergeCell ref="C4:C7"/>
    <mergeCell ref="O5:R5"/>
    <mergeCell ref="P6:R6"/>
    <mergeCell ref="B4:B7"/>
    <mergeCell ref="O6:O7"/>
    <mergeCell ref="H4:I6"/>
    <mergeCell ref="G4:G7"/>
    <mergeCell ref="N4:R4"/>
    <mergeCell ref="K6:M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tabColor rgb="FF00B050"/>
    <pageSetUpPr fitToPage="1"/>
  </sheetPr>
  <dimension ref="A1:U15"/>
  <sheetViews>
    <sheetView showGridLines="0" zoomScale="76" zoomScaleNormal="76" zoomScaleSheetLayoutView="100" workbookViewId="0">
      <selection sqref="A1:K1"/>
    </sheetView>
  </sheetViews>
  <sheetFormatPr defaultRowHeight="12.75"/>
  <cols>
    <col min="1" max="11" width="11.7109375" customWidth="1"/>
  </cols>
  <sheetData>
    <row r="1" spans="1:21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6"/>
      <c r="M1" s="16"/>
      <c r="N1" s="16"/>
      <c r="O1" s="16"/>
      <c r="P1" s="16"/>
      <c r="Q1" s="16"/>
    </row>
    <row r="2" spans="1:21" ht="20.100000000000001" customHeight="1">
      <c r="A2" s="129" t="s">
        <v>133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21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  <c r="K3" s="129"/>
    </row>
    <row r="4" spans="1:21" ht="16.5" customHeight="1">
      <c r="A4" s="129"/>
      <c r="B4" s="133" t="s">
        <v>16</v>
      </c>
      <c r="C4" s="133" t="s">
        <v>159</v>
      </c>
      <c r="D4" s="133" t="s">
        <v>122</v>
      </c>
      <c r="E4" s="133" t="s">
        <v>121</v>
      </c>
      <c r="F4" s="133" t="s">
        <v>123</v>
      </c>
      <c r="G4" s="133" t="s">
        <v>95</v>
      </c>
      <c r="H4" s="133"/>
      <c r="I4" s="133"/>
      <c r="J4" s="133"/>
      <c r="K4" s="133"/>
    </row>
    <row r="5" spans="1:21" ht="16.5" customHeight="1">
      <c r="A5" s="129"/>
      <c r="B5" s="133"/>
      <c r="C5" s="133"/>
      <c r="D5" s="133"/>
      <c r="E5" s="133"/>
      <c r="F5" s="133"/>
      <c r="G5" s="133" t="s">
        <v>50</v>
      </c>
      <c r="H5" s="133" t="s">
        <v>57</v>
      </c>
      <c r="I5" s="133"/>
      <c r="J5" s="133"/>
      <c r="K5" s="133"/>
    </row>
    <row r="6" spans="1:21" ht="71.25" customHeight="1">
      <c r="A6" s="129"/>
      <c r="B6" s="133"/>
      <c r="C6" s="133"/>
      <c r="D6" s="133"/>
      <c r="E6" s="133"/>
      <c r="F6" s="133"/>
      <c r="G6" s="133"/>
      <c r="H6" s="64" t="s">
        <v>96</v>
      </c>
      <c r="I6" s="64" t="s">
        <v>97</v>
      </c>
      <c r="J6" s="64" t="s">
        <v>98</v>
      </c>
      <c r="K6" s="64" t="s">
        <v>99</v>
      </c>
    </row>
    <row r="7" spans="1:21" ht="20.100000000000001" customHeight="1">
      <c r="A7" s="63" t="s">
        <v>4</v>
      </c>
      <c r="B7" s="65">
        <v>269</v>
      </c>
      <c r="C7" s="65">
        <v>283</v>
      </c>
      <c r="D7" s="65">
        <v>16</v>
      </c>
      <c r="E7" s="65">
        <v>10</v>
      </c>
      <c r="F7" s="65">
        <v>11</v>
      </c>
      <c r="G7" s="65">
        <v>244</v>
      </c>
      <c r="H7" s="65">
        <v>113</v>
      </c>
      <c r="I7" s="65">
        <v>4</v>
      </c>
      <c r="J7" s="65">
        <v>0</v>
      </c>
      <c r="K7" s="65">
        <v>127</v>
      </c>
      <c r="L7" s="18"/>
      <c r="M7" s="18"/>
      <c r="N7" s="18"/>
      <c r="O7" s="18"/>
      <c r="P7" s="18"/>
      <c r="Q7" s="18"/>
      <c r="R7" s="18"/>
      <c r="S7" s="18"/>
      <c r="T7" s="18"/>
      <c r="U7" s="18"/>
    </row>
    <row r="8" spans="1:21" ht="20.100000000000001" customHeight="1">
      <c r="A8" s="63" t="s">
        <v>5</v>
      </c>
      <c r="B8" s="65">
        <v>287</v>
      </c>
      <c r="C8" s="65">
        <v>301</v>
      </c>
      <c r="D8" s="65">
        <v>11</v>
      </c>
      <c r="E8" s="65">
        <v>4</v>
      </c>
      <c r="F8" s="65">
        <v>3</v>
      </c>
      <c r="G8" s="65">
        <v>283</v>
      </c>
      <c r="H8" s="65">
        <v>112</v>
      </c>
      <c r="I8" s="65">
        <v>4</v>
      </c>
      <c r="J8" s="65">
        <v>0</v>
      </c>
      <c r="K8" s="65">
        <v>167</v>
      </c>
      <c r="L8" s="18"/>
      <c r="M8" s="18"/>
      <c r="N8" s="18"/>
      <c r="O8" s="18"/>
      <c r="P8" s="18"/>
      <c r="Q8" s="18"/>
      <c r="R8" s="18"/>
      <c r="S8" s="18"/>
      <c r="T8" s="18"/>
      <c r="U8" s="18"/>
    </row>
    <row r="9" spans="1:21" ht="20.100000000000001" customHeight="1">
      <c r="A9" s="63" t="s">
        <v>6</v>
      </c>
      <c r="B9" s="65">
        <v>347</v>
      </c>
      <c r="C9" s="65">
        <v>359</v>
      </c>
      <c r="D9" s="65">
        <v>32</v>
      </c>
      <c r="E9" s="65">
        <v>9</v>
      </c>
      <c r="F9" s="65">
        <v>8</v>
      </c>
      <c r="G9" s="65">
        <v>310</v>
      </c>
      <c r="H9" s="65">
        <v>128</v>
      </c>
      <c r="I9" s="65">
        <v>5</v>
      </c>
      <c r="J9" s="65">
        <v>0</v>
      </c>
      <c r="K9" s="65">
        <v>177</v>
      </c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1" ht="20.100000000000001" customHeight="1">
      <c r="A10" s="63" t="s">
        <v>7</v>
      </c>
      <c r="B10" s="65">
        <v>298</v>
      </c>
      <c r="C10" s="65">
        <v>321</v>
      </c>
      <c r="D10" s="65">
        <v>18</v>
      </c>
      <c r="E10" s="65">
        <v>18</v>
      </c>
      <c r="F10" s="65">
        <v>9</v>
      </c>
      <c r="G10" s="65">
        <v>274</v>
      </c>
      <c r="H10" s="65">
        <v>121</v>
      </c>
      <c r="I10" s="65">
        <v>6</v>
      </c>
      <c r="J10" s="65">
        <v>0</v>
      </c>
      <c r="K10" s="65">
        <v>147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21" ht="20.100000000000001" customHeight="1">
      <c r="A11" s="63" t="s">
        <v>8</v>
      </c>
      <c r="B11" s="65">
        <v>333</v>
      </c>
      <c r="C11" s="65">
        <v>348</v>
      </c>
      <c r="D11" s="65">
        <v>14</v>
      </c>
      <c r="E11" s="65">
        <v>11</v>
      </c>
      <c r="F11" s="65">
        <v>9</v>
      </c>
      <c r="G11" s="65">
        <v>314</v>
      </c>
      <c r="H11" s="65">
        <v>103</v>
      </c>
      <c r="I11" s="65">
        <v>7</v>
      </c>
      <c r="J11" s="65">
        <v>2</v>
      </c>
      <c r="K11" s="65">
        <v>202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ht="20.100000000000001" customHeight="1">
      <c r="A12" s="63" t="s">
        <v>9</v>
      </c>
      <c r="B12" s="65">
        <v>390</v>
      </c>
      <c r="C12" s="65">
        <v>407</v>
      </c>
      <c r="D12" s="65">
        <v>74</v>
      </c>
      <c r="E12" s="65">
        <v>13</v>
      </c>
      <c r="F12" s="65">
        <v>3</v>
      </c>
      <c r="G12" s="65">
        <v>317</v>
      </c>
      <c r="H12" s="65">
        <v>119</v>
      </c>
      <c r="I12" s="65">
        <v>0</v>
      </c>
      <c r="J12" s="65">
        <v>2</v>
      </c>
      <c r="K12" s="65">
        <v>196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21" ht="20.100000000000001" customHeight="1">
      <c r="A13" s="63" t="s">
        <v>1</v>
      </c>
      <c r="B13" s="65">
        <v>311</v>
      </c>
      <c r="C13" s="65">
        <v>340</v>
      </c>
      <c r="D13" s="65">
        <v>49</v>
      </c>
      <c r="E13" s="65">
        <v>12</v>
      </c>
      <c r="F13" s="65">
        <v>4</v>
      </c>
      <c r="G13" s="65">
        <v>275</v>
      </c>
      <c r="H13" s="65">
        <v>114</v>
      </c>
      <c r="I13" s="65">
        <v>3</v>
      </c>
      <c r="J13" s="65">
        <v>3</v>
      </c>
      <c r="K13" s="65">
        <v>155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 ht="20.100000000000001" customHeight="1">
      <c r="A14" s="63" t="s">
        <v>2</v>
      </c>
      <c r="B14" s="65">
        <v>451</v>
      </c>
      <c r="C14" s="65">
        <v>482</v>
      </c>
      <c r="D14" s="65">
        <v>69</v>
      </c>
      <c r="E14" s="65">
        <v>22</v>
      </c>
      <c r="F14" s="65">
        <v>4</v>
      </c>
      <c r="G14" s="65">
        <v>387</v>
      </c>
      <c r="H14" s="65">
        <v>174</v>
      </c>
      <c r="I14" s="65">
        <v>9</v>
      </c>
      <c r="J14" s="65">
        <v>0</v>
      </c>
      <c r="K14" s="65">
        <v>204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spans="1:21" ht="20.100000000000001" customHeight="1">
      <c r="A15" s="103" t="s">
        <v>3</v>
      </c>
      <c r="B15" s="61">
        <f>SUM(B7:B14)</f>
        <v>2686</v>
      </c>
      <c r="C15" s="61">
        <f t="shared" ref="C15:K15" si="0">SUM(C7:C14)</f>
        <v>2841</v>
      </c>
      <c r="D15" s="61">
        <f t="shared" si="0"/>
        <v>283</v>
      </c>
      <c r="E15" s="61">
        <f t="shared" si="0"/>
        <v>99</v>
      </c>
      <c r="F15" s="61">
        <f t="shared" si="0"/>
        <v>51</v>
      </c>
      <c r="G15" s="61">
        <f t="shared" si="0"/>
        <v>2404</v>
      </c>
      <c r="H15" s="61">
        <f t="shared" si="0"/>
        <v>984</v>
      </c>
      <c r="I15" s="61">
        <f t="shared" si="0"/>
        <v>38</v>
      </c>
      <c r="J15" s="61">
        <f t="shared" si="0"/>
        <v>7</v>
      </c>
      <c r="K15" s="61">
        <f t="shared" si="0"/>
        <v>1375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</row>
  </sheetData>
  <mergeCells count="13">
    <mergeCell ref="A1:K1"/>
    <mergeCell ref="A2:K2"/>
    <mergeCell ref="A3:A6"/>
    <mergeCell ref="B3:C3"/>
    <mergeCell ref="D3:K3"/>
    <mergeCell ref="B4:B6"/>
    <mergeCell ref="H5:K5"/>
    <mergeCell ref="G5:G6"/>
    <mergeCell ref="G4:K4"/>
    <mergeCell ref="C4:C6"/>
    <mergeCell ref="D4:D6"/>
    <mergeCell ref="E4:E6"/>
    <mergeCell ref="F4:F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tabColor rgb="FF00B050"/>
    <pageSetUpPr fitToPage="1"/>
  </sheetPr>
  <dimension ref="A1:O13"/>
  <sheetViews>
    <sheetView showGridLines="0" zoomScale="76" zoomScaleNormal="76" zoomScaleSheetLayoutView="100" workbookViewId="0">
      <selection sqref="A1:H1"/>
    </sheetView>
  </sheetViews>
  <sheetFormatPr defaultRowHeight="12.75"/>
  <cols>
    <col min="1" max="1" width="11.7109375" customWidth="1"/>
    <col min="2" max="8" width="12.7109375" customWidth="1"/>
  </cols>
  <sheetData>
    <row r="1" spans="1:15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6"/>
      <c r="J1" s="16"/>
      <c r="K1" s="16"/>
      <c r="L1" s="16"/>
      <c r="M1" s="16"/>
    </row>
    <row r="2" spans="1:15" ht="20.100000000000001" customHeight="1">
      <c r="A2" s="129" t="s">
        <v>134</v>
      </c>
      <c r="B2" s="129"/>
      <c r="C2" s="129"/>
      <c r="D2" s="129"/>
      <c r="E2" s="129"/>
      <c r="F2" s="129"/>
      <c r="G2" s="129"/>
      <c r="H2" s="129"/>
    </row>
    <row r="3" spans="1:15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</row>
    <row r="4" spans="1:15" ht="67.5" customHeight="1">
      <c r="A4" s="129"/>
      <c r="B4" s="64" t="s">
        <v>16</v>
      </c>
      <c r="C4" s="64" t="s">
        <v>159</v>
      </c>
      <c r="D4" s="64" t="s">
        <v>100</v>
      </c>
      <c r="E4" s="64" t="s">
        <v>153</v>
      </c>
      <c r="F4" s="64" t="s">
        <v>154</v>
      </c>
      <c r="G4" s="64" t="s">
        <v>155</v>
      </c>
      <c r="H4" s="64" t="s">
        <v>101</v>
      </c>
    </row>
    <row r="5" spans="1:15" ht="20.100000000000001" customHeight="1">
      <c r="A5" s="63" t="s">
        <v>4</v>
      </c>
      <c r="B5" s="65">
        <v>10492</v>
      </c>
      <c r="C5" s="59">
        <v>13061</v>
      </c>
      <c r="D5" s="65">
        <v>166</v>
      </c>
      <c r="E5" s="65">
        <v>214</v>
      </c>
      <c r="F5" s="65">
        <v>17</v>
      </c>
      <c r="G5" s="65">
        <v>102</v>
      </c>
      <c r="H5" s="65">
        <v>134</v>
      </c>
      <c r="I5" s="27"/>
      <c r="J5" s="27"/>
      <c r="K5" s="27"/>
      <c r="L5" s="27"/>
      <c r="M5" s="27"/>
      <c r="N5" s="27"/>
      <c r="O5" s="27"/>
    </row>
    <row r="6" spans="1:15" ht="20.100000000000001" customHeight="1">
      <c r="A6" s="63" t="s">
        <v>5</v>
      </c>
      <c r="B6" s="65">
        <v>6329</v>
      </c>
      <c r="C6" s="59">
        <v>7606</v>
      </c>
      <c r="D6" s="65">
        <v>70</v>
      </c>
      <c r="E6" s="65">
        <v>183</v>
      </c>
      <c r="F6" s="65">
        <v>13</v>
      </c>
      <c r="G6" s="65">
        <v>146</v>
      </c>
      <c r="H6" s="65">
        <v>108</v>
      </c>
      <c r="I6" s="27"/>
      <c r="J6" s="27"/>
      <c r="K6" s="27"/>
      <c r="L6" s="27"/>
      <c r="M6" s="27"/>
      <c r="N6" s="27"/>
      <c r="O6" s="27"/>
    </row>
    <row r="7" spans="1:15" ht="20.100000000000001" customHeight="1">
      <c r="A7" s="63" t="s">
        <v>6</v>
      </c>
      <c r="B7" s="65">
        <v>3749</v>
      </c>
      <c r="C7" s="59">
        <v>5327</v>
      </c>
      <c r="D7" s="65">
        <v>37</v>
      </c>
      <c r="E7" s="65">
        <v>5</v>
      </c>
      <c r="F7" s="65">
        <v>6</v>
      </c>
      <c r="G7" s="65">
        <v>10</v>
      </c>
      <c r="H7" s="65">
        <v>129</v>
      </c>
      <c r="I7" s="27"/>
      <c r="J7" s="27"/>
      <c r="K7" s="27"/>
      <c r="L7" s="27"/>
      <c r="M7" s="27"/>
      <c r="N7" s="27"/>
      <c r="O7" s="27"/>
    </row>
    <row r="8" spans="1:15" ht="20.100000000000001" customHeight="1">
      <c r="A8" s="63" t="s">
        <v>7</v>
      </c>
      <c r="B8" s="65">
        <v>5258</v>
      </c>
      <c r="C8" s="59">
        <v>6474</v>
      </c>
      <c r="D8" s="65">
        <v>60</v>
      </c>
      <c r="E8" s="65">
        <v>131</v>
      </c>
      <c r="F8" s="65">
        <v>27</v>
      </c>
      <c r="G8" s="65">
        <v>97</v>
      </c>
      <c r="H8" s="65">
        <v>76</v>
      </c>
      <c r="I8" s="27"/>
      <c r="J8" s="27"/>
      <c r="K8" s="27"/>
      <c r="L8" s="27"/>
      <c r="M8" s="27"/>
      <c r="N8" s="27"/>
      <c r="O8" s="27"/>
    </row>
    <row r="9" spans="1:15" ht="20.100000000000001" customHeight="1">
      <c r="A9" s="63" t="s">
        <v>8</v>
      </c>
      <c r="B9" s="65">
        <v>4043</v>
      </c>
      <c r="C9" s="59">
        <v>65987</v>
      </c>
      <c r="D9" s="65">
        <v>73</v>
      </c>
      <c r="E9" s="65">
        <v>13</v>
      </c>
      <c r="F9" s="65">
        <v>29</v>
      </c>
      <c r="G9" s="65">
        <v>50</v>
      </c>
      <c r="H9" s="65">
        <v>27997</v>
      </c>
      <c r="I9" s="27"/>
      <c r="J9" s="27"/>
      <c r="K9" s="27"/>
      <c r="L9" s="27"/>
      <c r="M9" s="27"/>
      <c r="N9" s="27"/>
      <c r="O9" s="27"/>
    </row>
    <row r="10" spans="1:15" ht="20.100000000000001" customHeight="1">
      <c r="A10" s="63" t="s">
        <v>9</v>
      </c>
      <c r="B10" s="65">
        <v>5596</v>
      </c>
      <c r="C10" s="59">
        <v>7610</v>
      </c>
      <c r="D10" s="65">
        <v>48</v>
      </c>
      <c r="E10" s="65">
        <v>28</v>
      </c>
      <c r="F10" s="65">
        <v>56</v>
      </c>
      <c r="G10" s="65">
        <v>34</v>
      </c>
      <c r="H10" s="65">
        <v>82</v>
      </c>
      <c r="I10" s="27"/>
      <c r="J10" s="27"/>
      <c r="K10" s="27"/>
      <c r="L10" s="27"/>
      <c r="M10" s="27"/>
      <c r="N10" s="27"/>
      <c r="O10" s="27"/>
    </row>
    <row r="11" spans="1:15" ht="20.100000000000001" customHeight="1">
      <c r="A11" s="63" t="s">
        <v>1</v>
      </c>
      <c r="B11" s="65">
        <v>6826</v>
      </c>
      <c r="C11" s="59">
        <v>9401</v>
      </c>
      <c r="D11" s="65">
        <v>58</v>
      </c>
      <c r="E11" s="65">
        <v>61</v>
      </c>
      <c r="F11" s="65">
        <v>20</v>
      </c>
      <c r="G11" s="65">
        <v>60</v>
      </c>
      <c r="H11" s="65">
        <v>90</v>
      </c>
      <c r="I11" s="27"/>
      <c r="J11" s="27"/>
      <c r="K11" s="27"/>
      <c r="L11" s="27"/>
      <c r="M11" s="27"/>
      <c r="N11" s="27"/>
      <c r="O11" s="27"/>
    </row>
    <row r="12" spans="1:15" ht="20.100000000000001" customHeight="1">
      <c r="A12" s="63" t="s">
        <v>2</v>
      </c>
      <c r="B12" s="65">
        <v>9582</v>
      </c>
      <c r="C12" s="59">
        <v>14542</v>
      </c>
      <c r="D12" s="65">
        <v>127</v>
      </c>
      <c r="E12" s="65">
        <v>194</v>
      </c>
      <c r="F12" s="65">
        <v>40</v>
      </c>
      <c r="G12" s="65">
        <v>158</v>
      </c>
      <c r="H12" s="65">
        <v>291</v>
      </c>
      <c r="I12" s="27"/>
      <c r="J12" s="27"/>
      <c r="K12" s="27"/>
      <c r="L12" s="27"/>
      <c r="M12" s="27"/>
      <c r="N12" s="27"/>
      <c r="O12" s="27"/>
    </row>
    <row r="13" spans="1:15" ht="20.100000000000001" customHeight="1">
      <c r="A13" s="103" t="s">
        <v>3</v>
      </c>
      <c r="B13" s="61">
        <f t="shared" ref="B13:H13" si="0">SUM(B5:B12)</f>
        <v>51875</v>
      </c>
      <c r="C13" s="61">
        <f t="shared" si="0"/>
        <v>130008</v>
      </c>
      <c r="D13" s="61">
        <f t="shared" si="0"/>
        <v>639</v>
      </c>
      <c r="E13" s="61">
        <f t="shared" si="0"/>
        <v>829</v>
      </c>
      <c r="F13" s="61">
        <f t="shared" si="0"/>
        <v>208</v>
      </c>
      <c r="G13" s="61">
        <f t="shared" si="0"/>
        <v>657</v>
      </c>
      <c r="H13" s="61">
        <f t="shared" si="0"/>
        <v>28907</v>
      </c>
      <c r="I13" s="27"/>
      <c r="J13" s="27"/>
      <c r="K13" s="27"/>
      <c r="L13" s="27"/>
      <c r="M13" s="27"/>
      <c r="N13" s="27"/>
      <c r="O13" s="27"/>
    </row>
  </sheetData>
  <mergeCells count="5">
    <mergeCell ref="A1:H1"/>
    <mergeCell ref="A2:H2"/>
    <mergeCell ref="A3:A4"/>
    <mergeCell ref="B3:C3"/>
    <mergeCell ref="D3:H3"/>
  </mergeCells>
  <phoneticPr fontId="5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tabColor rgb="FF00B050"/>
    <pageSetUpPr fitToPage="1"/>
  </sheetPr>
  <dimension ref="A1:Y25"/>
  <sheetViews>
    <sheetView showGridLines="0" zoomScale="74" zoomScaleNormal="74" zoomScaleSheetLayoutView="100" workbookViewId="0">
      <selection sqref="A1:M1"/>
    </sheetView>
  </sheetViews>
  <sheetFormatPr defaultRowHeight="12.75"/>
  <cols>
    <col min="1" max="1" width="6.7109375" customWidth="1"/>
    <col min="2" max="13" width="10.7109375" customWidth="1"/>
  </cols>
  <sheetData>
    <row r="1" spans="1:25" s="24" customFormat="1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25"/>
    </row>
    <row r="2" spans="1:25" s="24" customFormat="1" ht="20.100000000000001" customHeight="1">
      <c r="A2" s="129" t="s">
        <v>135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25" ht="20.25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  <c r="K3" s="129"/>
      <c r="L3" s="129"/>
      <c r="M3" s="129"/>
    </row>
    <row r="4" spans="1:25" ht="20.100000000000001" customHeight="1">
      <c r="A4" s="129"/>
      <c r="B4" s="133" t="s">
        <v>16</v>
      </c>
      <c r="C4" s="133" t="s">
        <v>159</v>
      </c>
      <c r="D4" s="133" t="s">
        <v>124</v>
      </c>
      <c r="E4" s="133" t="s">
        <v>61</v>
      </c>
      <c r="F4" s="133" t="s">
        <v>161</v>
      </c>
      <c r="G4" s="133" t="s">
        <v>105</v>
      </c>
      <c r="H4" s="133" t="s">
        <v>60</v>
      </c>
      <c r="I4" s="133"/>
      <c r="J4" s="133"/>
      <c r="K4" s="133"/>
      <c r="L4" s="133"/>
      <c r="M4" s="133"/>
    </row>
    <row r="5" spans="1:25" ht="20.100000000000001" customHeight="1">
      <c r="A5" s="129"/>
      <c r="B5" s="133"/>
      <c r="C5" s="133"/>
      <c r="D5" s="133"/>
      <c r="E5" s="133"/>
      <c r="F5" s="133"/>
      <c r="G5" s="133"/>
      <c r="H5" s="133" t="s">
        <v>50</v>
      </c>
      <c r="I5" s="133" t="s">
        <v>57</v>
      </c>
      <c r="J5" s="133"/>
      <c r="K5" s="133"/>
      <c r="L5" s="133"/>
      <c r="M5" s="133"/>
    </row>
    <row r="6" spans="1:25" ht="66.75" customHeight="1">
      <c r="A6" s="129"/>
      <c r="B6" s="133"/>
      <c r="C6" s="133"/>
      <c r="D6" s="133"/>
      <c r="E6" s="133"/>
      <c r="F6" s="133"/>
      <c r="G6" s="133"/>
      <c r="H6" s="133"/>
      <c r="I6" s="64" t="s">
        <v>129</v>
      </c>
      <c r="J6" s="64" t="s">
        <v>102</v>
      </c>
      <c r="K6" s="64" t="s">
        <v>103</v>
      </c>
      <c r="L6" s="64" t="s">
        <v>104</v>
      </c>
      <c r="M6" s="64" t="s">
        <v>106</v>
      </c>
    </row>
    <row r="7" spans="1:25" ht="20.100000000000001" customHeight="1">
      <c r="A7" s="63" t="s">
        <v>4</v>
      </c>
      <c r="B7" s="65">
        <v>475</v>
      </c>
      <c r="C7" s="59">
        <v>1160</v>
      </c>
      <c r="D7" s="65">
        <v>51</v>
      </c>
      <c r="E7" s="65">
        <v>571</v>
      </c>
      <c r="F7" s="65">
        <v>34</v>
      </c>
      <c r="G7" s="65">
        <v>92</v>
      </c>
      <c r="H7" s="59">
        <v>223</v>
      </c>
      <c r="I7" s="65">
        <v>70</v>
      </c>
      <c r="J7" s="65">
        <v>0</v>
      </c>
      <c r="K7" s="65">
        <v>3</v>
      </c>
      <c r="L7" s="65">
        <v>146</v>
      </c>
      <c r="M7" s="65">
        <v>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</row>
    <row r="8" spans="1:25" ht="20.100000000000001" customHeight="1">
      <c r="A8" s="63" t="s">
        <v>5</v>
      </c>
      <c r="B8" s="65">
        <v>362</v>
      </c>
      <c r="C8" s="59">
        <v>824</v>
      </c>
      <c r="D8" s="65">
        <v>22</v>
      </c>
      <c r="E8" s="65">
        <v>356</v>
      </c>
      <c r="F8" s="65">
        <v>0</v>
      </c>
      <c r="G8" s="65">
        <v>173</v>
      </c>
      <c r="H8" s="59">
        <v>131</v>
      </c>
      <c r="I8" s="65">
        <v>59</v>
      </c>
      <c r="J8" s="65">
        <v>3</v>
      </c>
      <c r="K8" s="65">
        <v>1</v>
      </c>
      <c r="L8" s="65">
        <v>64</v>
      </c>
      <c r="M8" s="65">
        <v>4</v>
      </c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ht="20.100000000000001" customHeight="1">
      <c r="A9" s="63" t="s">
        <v>6</v>
      </c>
      <c r="B9" s="65">
        <v>384</v>
      </c>
      <c r="C9" s="59">
        <v>1294</v>
      </c>
      <c r="D9" s="65">
        <v>18</v>
      </c>
      <c r="E9" s="65">
        <v>473</v>
      </c>
      <c r="F9" s="65">
        <v>20</v>
      </c>
      <c r="G9" s="65">
        <v>311</v>
      </c>
      <c r="H9" s="59">
        <v>163</v>
      </c>
      <c r="I9" s="65">
        <v>89</v>
      </c>
      <c r="J9" s="65">
        <v>0</v>
      </c>
      <c r="K9" s="65">
        <v>3</v>
      </c>
      <c r="L9" s="65">
        <v>68</v>
      </c>
      <c r="M9" s="65">
        <v>3</v>
      </c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5" ht="20.100000000000001" customHeight="1">
      <c r="A10" s="63" t="s">
        <v>7</v>
      </c>
      <c r="B10" s="65">
        <v>363</v>
      </c>
      <c r="C10" s="59">
        <v>821</v>
      </c>
      <c r="D10" s="65">
        <v>20</v>
      </c>
      <c r="E10" s="65">
        <v>371</v>
      </c>
      <c r="F10" s="65">
        <v>6</v>
      </c>
      <c r="G10" s="65">
        <v>138</v>
      </c>
      <c r="H10" s="59">
        <v>155</v>
      </c>
      <c r="I10" s="65">
        <v>66</v>
      </c>
      <c r="J10" s="65">
        <v>3</v>
      </c>
      <c r="K10" s="65">
        <v>1</v>
      </c>
      <c r="L10" s="65">
        <v>74</v>
      </c>
      <c r="M10" s="65">
        <v>11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25" ht="20.100000000000001" customHeight="1">
      <c r="A11" s="63" t="s">
        <v>8</v>
      </c>
      <c r="B11" s="65">
        <v>743</v>
      </c>
      <c r="C11" s="59">
        <v>34017</v>
      </c>
      <c r="D11" s="65">
        <v>15</v>
      </c>
      <c r="E11" s="65">
        <v>31157</v>
      </c>
      <c r="F11" s="65">
        <v>1</v>
      </c>
      <c r="G11" s="65">
        <v>1982</v>
      </c>
      <c r="H11" s="59">
        <v>185</v>
      </c>
      <c r="I11" s="65">
        <v>78</v>
      </c>
      <c r="J11" s="65">
        <v>0</v>
      </c>
      <c r="K11" s="65">
        <v>1</v>
      </c>
      <c r="L11" s="65">
        <v>96</v>
      </c>
      <c r="M11" s="65">
        <v>10</v>
      </c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25" ht="20.100000000000001" customHeight="1">
      <c r="A12" s="63" t="s">
        <v>9</v>
      </c>
      <c r="B12" s="65">
        <v>433</v>
      </c>
      <c r="C12" s="59">
        <v>1594</v>
      </c>
      <c r="D12" s="65">
        <v>30</v>
      </c>
      <c r="E12" s="65">
        <v>603</v>
      </c>
      <c r="F12" s="65">
        <v>13</v>
      </c>
      <c r="G12" s="65">
        <v>533</v>
      </c>
      <c r="H12" s="59">
        <v>134</v>
      </c>
      <c r="I12" s="65">
        <v>47</v>
      </c>
      <c r="J12" s="65">
        <v>3</v>
      </c>
      <c r="K12" s="65">
        <v>3</v>
      </c>
      <c r="L12" s="65">
        <v>79</v>
      </c>
      <c r="M12" s="65">
        <v>2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25" ht="20.100000000000001" customHeight="1">
      <c r="A13" s="63" t="s">
        <v>1</v>
      </c>
      <c r="B13" s="65">
        <v>472</v>
      </c>
      <c r="C13" s="59">
        <v>1870</v>
      </c>
      <c r="D13" s="65">
        <v>37</v>
      </c>
      <c r="E13" s="65">
        <v>776</v>
      </c>
      <c r="F13" s="65">
        <v>9</v>
      </c>
      <c r="G13" s="65">
        <v>398</v>
      </c>
      <c r="H13" s="59">
        <v>195</v>
      </c>
      <c r="I13" s="65">
        <v>87</v>
      </c>
      <c r="J13" s="65">
        <v>0</v>
      </c>
      <c r="K13" s="65">
        <v>0</v>
      </c>
      <c r="L13" s="65">
        <v>98</v>
      </c>
      <c r="M13" s="65">
        <v>10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25" ht="20.100000000000001" customHeight="1">
      <c r="A14" s="63" t="s">
        <v>2</v>
      </c>
      <c r="B14" s="65">
        <v>570</v>
      </c>
      <c r="C14" s="59">
        <v>1576</v>
      </c>
      <c r="D14" s="65">
        <v>35</v>
      </c>
      <c r="E14" s="65">
        <v>565</v>
      </c>
      <c r="F14" s="65">
        <v>56</v>
      </c>
      <c r="G14" s="65">
        <v>329</v>
      </c>
      <c r="H14" s="59">
        <v>226</v>
      </c>
      <c r="I14" s="65">
        <v>101</v>
      </c>
      <c r="J14" s="65">
        <v>2</v>
      </c>
      <c r="K14" s="65">
        <v>5</v>
      </c>
      <c r="L14" s="65">
        <v>105</v>
      </c>
      <c r="M14" s="65">
        <v>13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25" ht="20.100000000000001" customHeight="1">
      <c r="A15" s="103" t="s">
        <v>3</v>
      </c>
      <c r="B15" s="61">
        <f t="shared" ref="B15:M15" si="0">SUM(B7:B14)</f>
        <v>3802</v>
      </c>
      <c r="C15" s="61">
        <f t="shared" si="0"/>
        <v>43156</v>
      </c>
      <c r="D15" s="61">
        <f t="shared" si="0"/>
        <v>228</v>
      </c>
      <c r="E15" s="61">
        <f t="shared" si="0"/>
        <v>34872</v>
      </c>
      <c r="F15" s="61">
        <f t="shared" si="0"/>
        <v>139</v>
      </c>
      <c r="G15" s="61">
        <f t="shared" si="0"/>
        <v>3956</v>
      </c>
      <c r="H15" s="61">
        <f t="shared" si="0"/>
        <v>1412</v>
      </c>
      <c r="I15" s="61">
        <f t="shared" si="0"/>
        <v>597</v>
      </c>
      <c r="J15" s="61">
        <f t="shared" si="0"/>
        <v>11</v>
      </c>
      <c r="K15" s="61">
        <f t="shared" si="0"/>
        <v>17</v>
      </c>
      <c r="L15" s="61">
        <f t="shared" si="0"/>
        <v>730</v>
      </c>
      <c r="M15" s="61">
        <f t="shared" si="0"/>
        <v>57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8" spans="1:2">
      <c r="A18" s="18"/>
      <c r="B18" s="18"/>
    </row>
    <row r="19" spans="1:2">
      <c r="A19" s="18"/>
      <c r="B19" s="18"/>
    </row>
    <row r="20" spans="1:2">
      <c r="A20" s="18"/>
      <c r="B20" s="18"/>
    </row>
    <row r="21" spans="1:2">
      <c r="A21" s="18"/>
      <c r="B21" s="18"/>
    </row>
    <row r="22" spans="1:2">
      <c r="A22" s="18"/>
      <c r="B22" s="18"/>
    </row>
    <row r="23" spans="1:2">
      <c r="A23" s="18"/>
      <c r="B23" s="18"/>
    </row>
    <row r="24" spans="1:2">
      <c r="A24" s="18"/>
      <c r="B24" s="18"/>
    </row>
    <row r="25" spans="1:2">
      <c r="A25" s="18"/>
      <c r="B25" s="18"/>
    </row>
  </sheetData>
  <mergeCells count="14">
    <mergeCell ref="A1:M1"/>
    <mergeCell ref="A2:M2"/>
    <mergeCell ref="E4:E6"/>
    <mergeCell ref="F4:F6"/>
    <mergeCell ref="G4:G6"/>
    <mergeCell ref="B3:C3"/>
    <mergeCell ref="D4:D6"/>
    <mergeCell ref="D3:M3"/>
    <mergeCell ref="H5:H6"/>
    <mergeCell ref="A3:A6"/>
    <mergeCell ref="H4:M4"/>
    <mergeCell ref="I5:M5"/>
    <mergeCell ref="B4:B6"/>
    <mergeCell ref="C4:C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tabColor rgb="FF00B050"/>
    <pageSetUpPr fitToPage="1"/>
  </sheetPr>
  <dimension ref="A1:N16"/>
  <sheetViews>
    <sheetView showGridLines="0" zoomScale="76" zoomScaleNormal="76" zoomScaleSheetLayoutView="100" workbookViewId="0">
      <selection sqref="A1:K1"/>
    </sheetView>
  </sheetViews>
  <sheetFormatPr defaultRowHeight="12.75"/>
  <cols>
    <col min="1" max="1" width="6.7109375" customWidth="1"/>
    <col min="2" max="7" width="10.7109375" customWidth="1"/>
    <col min="8" max="9" width="20.7109375" customWidth="1"/>
    <col min="10" max="11" width="10.7109375" customWidth="1"/>
  </cols>
  <sheetData>
    <row r="1" spans="1:14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5"/>
      <c r="M1" s="15"/>
      <c r="N1" s="15"/>
    </row>
    <row r="2" spans="1:14" ht="20.100000000000001" customHeight="1">
      <c r="A2" s="129" t="s">
        <v>136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  <c r="K3" s="129"/>
    </row>
    <row r="4" spans="1:14" ht="20.100000000000001" customHeight="1">
      <c r="A4" s="129"/>
      <c r="B4" s="133" t="s">
        <v>16</v>
      </c>
      <c r="C4" s="133" t="s">
        <v>159</v>
      </c>
      <c r="D4" s="133" t="s">
        <v>55</v>
      </c>
      <c r="E4" s="133"/>
      <c r="F4" s="133"/>
      <c r="G4" s="133" t="s">
        <v>56</v>
      </c>
      <c r="H4" s="133"/>
      <c r="I4" s="133"/>
      <c r="J4" s="133"/>
      <c r="K4" s="133"/>
    </row>
    <row r="5" spans="1:14" ht="20.100000000000001" customHeight="1">
      <c r="A5" s="129"/>
      <c r="B5" s="133"/>
      <c r="C5" s="133"/>
      <c r="D5" s="133" t="s">
        <v>50</v>
      </c>
      <c r="E5" s="133" t="s">
        <v>57</v>
      </c>
      <c r="F5" s="133"/>
      <c r="G5" s="133" t="s">
        <v>50</v>
      </c>
      <c r="H5" s="133" t="s">
        <v>57</v>
      </c>
      <c r="I5" s="133"/>
      <c r="J5" s="133" t="s">
        <v>57</v>
      </c>
      <c r="K5" s="133"/>
    </row>
    <row r="6" spans="1:14" ht="28.5" customHeight="1">
      <c r="A6" s="129"/>
      <c r="B6" s="133"/>
      <c r="C6" s="133"/>
      <c r="D6" s="133"/>
      <c r="E6" s="133" t="s">
        <v>58</v>
      </c>
      <c r="F6" s="133" t="s">
        <v>70</v>
      </c>
      <c r="G6" s="133"/>
      <c r="H6" s="133" t="s">
        <v>107</v>
      </c>
      <c r="I6" s="133" t="s">
        <v>108</v>
      </c>
      <c r="J6" s="133" t="s">
        <v>109</v>
      </c>
      <c r="K6" s="133" t="s">
        <v>125</v>
      </c>
    </row>
    <row r="7" spans="1:14" ht="55.5" customHeight="1">
      <c r="A7" s="129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4" ht="20.100000000000001" customHeight="1">
      <c r="A8" s="63" t="s">
        <v>4</v>
      </c>
      <c r="B8" s="65">
        <v>508</v>
      </c>
      <c r="C8" s="59">
        <v>624</v>
      </c>
      <c r="D8" s="65">
        <v>75</v>
      </c>
      <c r="E8" s="65">
        <v>36</v>
      </c>
      <c r="F8" s="65">
        <v>7</v>
      </c>
      <c r="G8" s="65">
        <v>424</v>
      </c>
      <c r="H8" s="59">
        <v>2</v>
      </c>
      <c r="I8" s="65">
        <v>0</v>
      </c>
      <c r="J8" s="65">
        <v>165</v>
      </c>
      <c r="K8" s="65">
        <v>199</v>
      </c>
    </row>
    <row r="9" spans="1:14" ht="20.100000000000001" customHeight="1">
      <c r="A9" s="63" t="s">
        <v>5</v>
      </c>
      <c r="B9" s="65">
        <v>156</v>
      </c>
      <c r="C9" s="59">
        <v>227</v>
      </c>
      <c r="D9" s="65">
        <v>76</v>
      </c>
      <c r="E9" s="65">
        <v>39</v>
      </c>
      <c r="F9" s="65">
        <v>5</v>
      </c>
      <c r="G9" s="65">
        <v>96</v>
      </c>
      <c r="H9" s="59">
        <v>1</v>
      </c>
      <c r="I9" s="65">
        <v>0</v>
      </c>
      <c r="J9" s="65">
        <v>42</v>
      </c>
      <c r="K9" s="65">
        <v>43</v>
      </c>
    </row>
    <row r="10" spans="1:14" ht="20.100000000000001" customHeight="1">
      <c r="A10" s="63" t="s">
        <v>6</v>
      </c>
      <c r="B10" s="65">
        <v>124</v>
      </c>
      <c r="C10" s="59">
        <v>201</v>
      </c>
      <c r="D10" s="65">
        <v>88</v>
      </c>
      <c r="E10" s="65">
        <v>57</v>
      </c>
      <c r="F10" s="65">
        <v>3</v>
      </c>
      <c r="G10" s="65">
        <v>93</v>
      </c>
      <c r="H10" s="59">
        <v>0</v>
      </c>
      <c r="I10" s="65">
        <v>0</v>
      </c>
      <c r="J10" s="65">
        <v>51</v>
      </c>
      <c r="K10" s="65">
        <v>23</v>
      </c>
    </row>
    <row r="11" spans="1:14" ht="20.100000000000001" customHeight="1">
      <c r="A11" s="63" t="s">
        <v>7</v>
      </c>
      <c r="B11" s="65">
        <v>142</v>
      </c>
      <c r="C11" s="59">
        <v>219</v>
      </c>
      <c r="D11" s="65">
        <v>110</v>
      </c>
      <c r="E11" s="65">
        <v>51</v>
      </c>
      <c r="F11" s="65">
        <v>5</v>
      </c>
      <c r="G11" s="65">
        <v>66</v>
      </c>
      <c r="H11" s="59">
        <v>1</v>
      </c>
      <c r="I11" s="65">
        <v>0</v>
      </c>
      <c r="J11" s="65">
        <v>21</v>
      </c>
      <c r="K11" s="65">
        <v>33</v>
      </c>
    </row>
    <row r="12" spans="1:14" ht="20.100000000000001" customHeight="1">
      <c r="A12" s="63" t="s">
        <v>8</v>
      </c>
      <c r="B12" s="65">
        <v>150</v>
      </c>
      <c r="C12" s="59">
        <v>241</v>
      </c>
      <c r="D12" s="65">
        <v>85</v>
      </c>
      <c r="E12" s="65">
        <v>39</v>
      </c>
      <c r="F12" s="65">
        <v>10</v>
      </c>
      <c r="G12" s="65">
        <v>96</v>
      </c>
      <c r="H12" s="59">
        <v>0</v>
      </c>
      <c r="I12" s="65">
        <v>0</v>
      </c>
      <c r="J12" s="65">
        <v>62</v>
      </c>
      <c r="K12" s="65">
        <v>12</v>
      </c>
    </row>
    <row r="13" spans="1:14" ht="20.100000000000001" customHeight="1">
      <c r="A13" s="63" t="s">
        <v>9</v>
      </c>
      <c r="B13" s="65">
        <v>179</v>
      </c>
      <c r="C13" s="59">
        <v>230</v>
      </c>
      <c r="D13" s="65">
        <v>81</v>
      </c>
      <c r="E13" s="65">
        <v>48</v>
      </c>
      <c r="F13" s="65">
        <v>1</v>
      </c>
      <c r="G13" s="65">
        <v>101</v>
      </c>
      <c r="H13" s="59">
        <v>0</v>
      </c>
      <c r="I13" s="65">
        <v>0</v>
      </c>
      <c r="J13" s="65">
        <v>51</v>
      </c>
      <c r="K13" s="65">
        <v>41</v>
      </c>
    </row>
    <row r="14" spans="1:14" ht="20.100000000000001" customHeight="1">
      <c r="A14" s="63" t="s">
        <v>1</v>
      </c>
      <c r="B14" s="65">
        <v>210</v>
      </c>
      <c r="C14" s="59">
        <v>293</v>
      </c>
      <c r="D14" s="65">
        <v>110</v>
      </c>
      <c r="E14" s="65">
        <v>51</v>
      </c>
      <c r="F14" s="65">
        <v>3</v>
      </c>
      <c r="G14" s="65">
        <v>165</v>
      </c>
      <c r="H14" s="59">
        <v>1</v>
      </c>
      <c r="I14" s="65">
        <v>1</v>
      </c>
      <c r="J14" s="65">
        <v>98</v>
      </c>
      <c r="K14" s="65">
        <v>47</v>
      </c>
    </row>
    <row r="15" spans="1:14" ht="20.100000000000001" customHeight="1">
      <c r="A15" s="63" t="s">
        <v>2</v>
      </c>
      <c r="B15" s="65">
        <v>343</v>
      </c>
      <c r="C15" s="59">
        <v>448</v>
      </c>
      <c r="D15" s="65">
        <v>165</v>
      </c>
      <c r="E15" s="65">
        <v>67</v>
      </c>
      <c r="F15" s="65">
        <v>9</v>
      </c>
      <c r="G15" s="65">
        <v>213</v>
      </c>
      <c r="H15" s="59">
        <v>2</v>
      </c>
      <c r="I15" s="65">
        <v>0</v>
      </c>
      <c r="J15" s="65">
        <v>111</v>
      </c>
      <c r="K15" s="65">
        <v>82</v>
      </c>
    </row>
    <row r="16" spans="1:14" ht="20.100000000000001" customHeight="1">
      <c r="A16" s="103" t="s">
        <v>3</v>
      </c>
      <c r="B16" s="61">
        <f>SUM(B8:B15)</f>
        <v>1812</v>
      </c>
      <c r="C16" s="61">
        <f t="shared" ref="C16:K16" si="0">SUM(C8:C15)</f>
        <v>2483</v>
      </c>
      <c r="D16" s="61">
        <f>SUM(D8:D15)</f>
        <v>790</v>
      </c>
      <c r="E16" s="61">
        <f t="shared" si="0"/>
        <v>388</v>
      </c>
      <c r="F16" s="61">
        <f t="shared" si="0"/>
        <v>43</v>
      </c>
      <c r="G16" s="61">
        <f t="shared" si="0"/>
        <v>1254</v>
      </c>
      <c r="H16" s="61">
        <f t="shared" si="0"/>
        <v>7</v>
      </c>
      <c r="I16" s="61">
        <f t="shared" si="0"/>
        <v>1</v>
      </c>
      <c r="J16" s="61">
        <f t="shared" si="0"/>
        <v>601</v>
      </c>
      <c r="K16" s="61">
        <f t="shared" si="0"/>
        <v>480</v>
      </c>
    </row>
  </sheetData>
  <mergeCells count="19">
    <mergeCell ref="G5:G7"/>
    <mergeCell ref="H5:K5"/>
    <mergeCell ref="H6:H7"/>
    <mergeCell ref="I6:I7"/>
    <mergeCell ref="J6:J7"/>
    <mergeCell ref="K6:K7"/>
    <mergeCell ref="A2:K2"/>
    <mergeCell ref="B3:C3"/>
    <mergeCell ref="D3:K3"/>
    <mergeCell ref="A1:K1"/>
    <mergeCell ref="G4:K4"/>
    <mergeCell ref="F6:F7"/>
    <mergeCell ref="A3:A7"/>
    <mergeCell ref="E6:E7"/>
    <mergeCell ref="B4:B7"/>
    <mergeCell ref="C4:C7"/>
    <mergeCell ref="D4:F4"/>
    <mergeCell ref="E5:F5"/>
    <mergeCell ref="D5:D7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29"/>
  <sheetViews>
    <sheetView zoomScaleNormal="100" workbookViewId="0"/>
  </sheetViews>
  <sheetFormatPr defaultColWidth="9.140625" defaultRowHeight="12.75"/>
  <cols>
    <col min="1" max="1" width="130.7109375" style="84" customWidth="1"/>
    <col min="2" max="16384" width="9.140625" style="84"/>
  </cols>
  <sheetData>
    <row r="1" spans="1:1">
      <c r="A1" s="107" t="s">
        <v>144</v>
      </c>
    </row>
    <row r="2" spans="1:1" ht="6" customHeight="1">
      <c r="A2" s="107"/>
    </row>
    <row r="3" spans="1:1">
      <c r="A3" s="108" t="s">
        <v>182</v>
      </c>
    </row>
    <row r="4" spans="1:1">
      <c r="A4" s="108" t="s">
        <v>183</v>
      </c>
    </row>
    <row r="5" spans="1:1">
      <c r="A5" s="108" t="s">
        <v>184</v>
      </c>
    </row>
    <row r="6" spans="1:1">
      <c r="A6" s="108" t="s">
        <v>185</v>
      </c>
    </row>
    <row r="7" spans="1:1">
      <c r="A7" s="109" t="s">
        <v>147</v>
      </c>
    </row>
    <row r="8" spans="1:1">
      <c r="A8" s="109" t="s">
        <v>148</v>
      </c>
    </row>
    <row r="9" spans="1:1">
      <c r="A9" s="109" t="s">
        <v>77</v>
      </c>
    </row>
    <row r="10" spans="1:1">
      <c r="A10" s="109" t="s">
        <v>149</v>
      </c>
    </row>
    <row r="11" spans="1:1" ht="6" customHeight="1">
      <c r="A11" s="107"/>
    </row>
    <row r="12" spans="1:1">
      <c r="A12" s="108" t="s">
        <v>186</v>
      </c>
    </row>
    <row r="13" spans="1:1" ht="6" customHeight="1">
      <c r="A13" s="55"/>
    </row>
    <row r="14" spans="1:1" ht="29.25" customHeight="1">
      <c r="A14" s="107" t="s">
        <v>187</v>
      </c>
    </row>
    <row r="15" spans="1:1" ht="47.25" customHeight="1">
      <c r="A15" s="107" t="s">
        <v>196</v>
      </c>
    </row>
    <row r="16" spans="1:1" ht="54" customHeight="1">
      <c r="A16" s="107" t="s">
        <v>195</v>
      </c>
    </row>
    <row r="17" spans="1:1" ht="57.75" customHeight="1">
      <c r="A17" s="107" t="s">
        <v>194</v>
      </c>
    </row>
    <row r="18" spans="1:1" ht="38.25">
      <c r="A18" s="107" t="s">
        <v>193</v>
      </c>
    </row>
    <row r="19" spans="1:1" ht="19.5" customHeight="1">
      <c r="A19" s="107" t="s">
        <v>188</v>
      </c>
    </row>
    <row r="20" spans="1:1" ht="38.25">
      <c r="A20" s="107" t="s">
        <v>192</v>
      </c>
    </row>
    <row r="21" spans="1:1" ht="67.5" customHeight="1">
      <c r="A21" s="107" t="s">
        <v>191</v>
      </c>
    </row>
    <row r="22" spans="1:1" ht="67.5" customHeight="1">
      <c r="A22" s="107" t="s">
        <v>190</v>
      </c>
    </row>
    <row r="23" spans="1:1" ht="65.25" customHeight="1">
      <c r="A23" s="107" t="s">
        <v>189</v>
      </c>
    </row>
    <row r="24" spans="1:1">
      <c r="A24" s="85"/>
    </row>
    <row r="25" spans="1:1">
      <c r="A25" s="110" t="s">
        <v>165</v>
      </c>
    </row>
    <row r="26" spans="1:1">
      <c r="A26" s="111"/>
    </row>
    <row r="27" spans="1:1">
      <c r="A27" s="112" t="s">
        <v>166</v>
      </c>
    </row>
    <row r="28" spans="1:1" ht="25.5">
      <c r="A28" s="112" t="s">
        <v>175</v>
      </c>
    </row>
    <row r="29" spans="1:1">
      <c r="A29" s="113"/>
    </row>
  </sheetData>
  <phoneticPr fontId="0" type="noConversion"/>
  <printOptions horizontalCentered="1"/>
  <pageMargins left="0.98425196850393704" right="0.98425196850393704" top="0.78740157480314965" bottom="0.78740157480314965" header="0.31496062992125984" footer="0.31496062992125984"/>
  <pageSetup paperSize="9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tabColor rgb="FF00B050"/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RowHeight="12.75"/>
  <cols>
    <col min="1" max="7" width="17.7109375" style="14" customWidth="1"/>
  </cols>
  <sheetData>
    <row r="1" spans="1:8" ht="30" customHeight="1">
      <c r="A1" s="130" t="s">
        <v>177</v>
      </c>
      <c r="B1" s="130"/>
      <c r="C1" s="130"/>
      <c r="D1" s="130"/>
      <c r="E1" s="130"/>
      <c r="F1" s="130"/>
      <c r="G1" s="130"/>
      <c r="H1" s="15"/>
    </row>
    <row r="2" spans="1:8" ht="20.100000000000001" customHeight="1">
      <c r="A2" s="135" t="s">
        <v>137</v>
      </c>
      <c r="B2" s="135"/>
      <c r="C2" s="135"/>
      <c r="D2" s="135"/>
      <c r="E2" s="135"/>
      <c r="F2" s="135"/>
      <c r="G2" s="135"/>
    </row>
    <row r="3" spans="1:8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</row>
    <row r="4" spans="1:8" ht="75" customHeight="1">
      <c r="A4" s="129"/>
      <c r="B4" s="64" t="s">
        <v>16</v>
      </c>
      <c r="C4" s="64" t="s">
        <v>159</v>
      </c>
      <c r="D4" s="64" t="s">
        <v>180</v>
      </c>
      <c r="E4" s="64" t="s">
        <v>110</v>
      </c>
      <c r="F4" s="64" t="s">
        <v>111</v>
      </c>
      <c r="G4" s="64" t="s">
        <v>59</v>
      </c>
    </row>
    <row r="5" spans="1:8" ht="20.100000000000001" customHeight="1">
      <c r="A5" s="63" t="s">
        <v>4</v>
      </c>
      <c r="B5" s="65">
        <v>367</v>
      </c>
      <c r="C5" s="65">
        <v>1057</v>
      </c>
      <c r="D5" s="65">
        <v>8</v>
      </c>
      <c r="E5" s="65">
        <v>4</v>
      </c>
      <c r="F5" s="65">
        <v>21</v>
      </c>
      <c r="G5" s="65">
        <v>40</v>
      </c>
    </row>
    <row r="6" spans="1:8" ht="20.100000000000001" customHeight="1">
      <c r="A6" s="63" t="s">
        <v>5</v>
      </c>
      <c r="B6" s="65">
        <v>178</v>
      </c>
      <c r="C6" s="65">
        <v>272</v>
      </c>
      <c r="D6" s="65">
        <v>7</v>
      </c>
      <c r="E6" s="65">
        <v>1</v>
      </c>
      <c r="F6" s="65">
        <v>12</v>
      </c>
      <c r="G6" s="65">
        <v>26</v>
      </c>
    </row>
    <row r="7" spans="1:8" ht="20.100000000000001" customHeight="1">
      <c r="A7" s="63" t="s">
        <v>6</v>
      </c>
      <c r="B7" s="65">
        <v>109</v>
      </c>
      <c r="C7" s="65">
        <v>186</v>
      </c>
      <c r="D7" s="65">
        <v>46</v>
      </c>
      <c r="E7" s="65">
        <v>2</v>
      </c>
      <c r="F7" s="65">
        <v>17</v>
      </c>
      <c r="G7" s="65">
        <v>14</v>
      </c>
    </row>
    <row r="8" spans="1:8" ht="20.100000000000001" customHeight="1">
      <c r="A8" s="63" t="s">
        <v>7</v>
      </c>
      <c r="B8" s="65">
        <v>112</v>
      </c>
      <c r="C8" s="65">
        <v>169</v>
      </c>
      <c r="D8" s="65">
        <v>3</v>
      </c>
      <c r="E8" s="65">
        <v>6</v>
      </c>
      <c r="F8" s="65">
        <v>7</v>
      </c>
      <c r="G8" s="65">
        <v>9</v>
      </c>
    </row>
    <row r="9" spans="1:8" ht="20.100000000000001" customHeight="1">
      <c r="A9" s="63" t="s">
        <v>8</v>
      </c>
      <c r="B9" s="65">
        <v>105</v>
      </c>
      <c r="C9" s="65">
        <v>197</v>
      </c>
      <c r="D9" s="65">
        <v>5</v>
      </c>
      <c r="E9" s="65">
        <v>0</v>
      </c>
      <c r="F9" s="65">
        <v>6</v>
      </c>
      <c r="G9" s="65">
        <v>9</v>
      </c>
    </row>
    <row r="10" spans="1:8" ht="20.100000000000001" customHeight="1">
      <c r="A10" s="63" t="s">
        <v>9</v>
      </c>
      <c r="B10" s="65">
        <v>131</v>
      </c>
      <c r="C10" s="65">
        <v>187</v>
      </c>
      <c r="D10" s="65">
        <v>0</v>
      </c>
      <c r="E10" s="65">
        <v>3</v>
      </c>
      <c r="F10" s="65">
        <v>6</v>
      </c>
      <c r="G10" s="65">
        <v>18</v>
      </c>
    </row>
    <row r="11" spans="1:8" ht="20.100000000000001" customHeight="1">
      <c r="A11" s="63" t="s">
        <v>1</v>
      </c>
      <c r="B11" s="65">
        <v>117</v>
      </c>
      <c r="C11" s="65">
        <v>229</v>
      </c>
      <c r="D11" s="65">
        <v>14</v>
      </c>
      <c r="E11" s="65">
        <v>3</v>
      </c>
      <c r="F11" s="65">
        <v>24</v>
      </c>
      <c r="G11" s="65">
        <v>28</v>
      </c>
    </row>
    <row r="12" spans="1:8" ht="20.100000000000001" customHeight="1">
      <c r="A12" s="63" t="s">
        <v>2</v>
      </c>
      <c r="B12" s="65">
        <v>306</v>
      </c>
      <c r="C12" s="65">
        <v>946</v>
      </c>
      <c r="D12" s="65">
        <v>11</v>
      </c>
      <c r="E12" s="65">
        <v>11</v>
      </c>
      <c r="F12" s="65">
        <v>9</v>
      </c>
      <c r="G12" s="65">
        <v>61</v>
      </c>
    </row>
    <row r="13" spans="1:8" ht="20.100000000000001" customHeight="1">
      <c r="A13" s="103" t="s">
        <v>3</v>
      </c>
      <c r="B13" s="75">
        <f t="shared" ref="B13:G13" si="0">SUM(B5:B12)</f>
        <v>1425</v>
      </c>
      <c r="C13" s="75">
        <f t="shared" si="0"/>
        <v>3243</v>
      </c>
      <c r="D13" s="75">
        <f t="shared" si="0"/>
        <v>94</v>
      </c>
      <c r="E13" s="75">
        <f t="shared" si="0"/>
        <v>30</v>
      </c>
      <c r="F13" s="75">
        <f t="shared" si="0"/>
        <v>102</v>
      </c>
      <c r="G13" s="75">
        <f t="shared" si="0"/>
        <v>205</v>
      </c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00B050"/>
    <pageSetUpPr fitToPage="1"/>
  </sheetPr>
  <dimension ref="A1:J14"/>
  <sheetViews>
    <sheetView zoomScale="76" zoomScaleNormal="76" workbookViewId="0">
      <selection sqref="A1:J1"/>
    </sheetView>
  </sheetViews>
  <sheetFormatPr defaultRowHeight="12.75"/>
  <cols>
    <col min="1" max="10" width="12.7109375" customWidth="1"/>
    <col min="11" max="11" width="14.85546875" customWidth="1"/>
  </cols>
  <sheetData>
    <row r="1" spans="1:10" ht="30" customHeight="1">
      <c r="A1" s="130" t="s">
        <v>177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20.100000000000001" customHeight="1">
      <c r="A2" s="129" t="s">
        <v>138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  <c r="H3" s="129"/>
      <c r="I3" s="129"/>
      <c r="J3" s="129"/>
    </row>
    <row r="4" spans="1:10" ht="28.5" customHeight="1">
      <c r="A4" s="129"/>
      <c r="B4" s="133" t="s">
        <v>16</v>
      </c>
      <c r="C4" s="133" t="s">
        <v>159</v>
      </c>
      <c r="D4" s="133" t="s">
        <v>151</v>
      </c>
      <c r="E4" s="133"/>
      <c r="F4" s="133"/>
      <c r="G4" s="133" t="s">
        <v>120</v>
      </c>
      <c r="H4" s="133"/>
      <c r="I4" s="133"/>
      <c r="J4" s="133"/>
    </row>
    <row r="5" spans="1:10" ht="48.75" customHeight="1">
      <c r="A5" s="129"/>
      <c r="B5" s="133"/>
      <c r="C5" s="133"/>
      <c r="D5" s="64" t="s">
        <v>115</v>
      </c>
      <c r="E5" s="64" t="s">
        <v>116</v>
      </c>
      <c r="F5" s="64" t="s">
        <v>117</v>
      </c>
      <c r="G5" s="64" t="s">
        <v>128</v>
      </c>
      <c r="H5" s="88" t="s">
        <v>162</v>
      </c>
      <c r="I5" s="64" t="s">
        <v>118</v>
      </c>
      <c r="J5" s="64" t="s">
        <v>119</v>
      </c>
    </row>
    <row r="6" spans="1:10" ht="20.100000000000001" customHeight="1">
      <c r="A6" s="63" t="s">
        <v>4</v>
      </c>
      <c r="B6" s="65">
        <v>56</v>
      </c>
      <c r="C6" s="65">
        <v>60</v>
      </c>
      <c r="D6" s="65">
        <v>0</v>
      </c>
      <c r="E6" s="65">
        <v>0</v>
      </c>
      <c r="F6" s="65">
        <v>30</v>
      </c>
      <c r="G6" s="65">
        <v>0</v>
      </c>
      <c r="H6" s="65">
        <v>1</v>
      </c>
      <c r="I6" s="65">
        <v>0</v>
      </c>
      <c r="J6" s="65">
        <v>2</v>
      </c>
    </row>
    <row r="7" spans="1:10" ht="20.100000000000001" customHeight="1">
      <c r="A7" s="63" t="s">
        <v>5</v>
      </c>
      <c r="B7" s="65">
        <v>1</v>
      </c>
      <c r="C7" s="65">
        <v>1</v>
      </c>
      <c r="D7" s="65">
        <v>0</v>
      </c>
      <c r="E7" s="65">
        <v>0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</row>
    <row r="8" spans="1:10" ht="20.100000000000001" customHeight="1">
      <c r="A8" s="63" t="s">
        <v>6</v>
      </c>
      <c r="B8" s="65">
        <v>1</v>
      </c>
      <c r="C8" s="65">
        <v>1</v>
      </c>
      <c r="D8" s="65">
        <v>0</v>
      </c>
      <c r="E8" s="65">
        <v>0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</row>
    <row r="9" spans="1:10" ht="20.100000000000001" customHeight="1">
      <c r="A9" s="63" t="s">
        <v>7</v>
      </c>
      <c r="B9" s="65">
        <v>2</v>
      </c>
      <c r="C9" s="65">
        <v>2</v>
      </c>
      <c r="D9" s="65">
        <v>0</v>
      </c>
      <c r="E9" s="65">
        <v>0</v>
      </c>
      <c r="F9" s="65">
        <v>1</v>
      </c>
      <c r="G9" s="65">
        <v>0</v>
      </c>
      <c r="H9" s="65">
        <v>0</v>
      </c>
      <c r="I9" s="65">
        <v>0</v>
      </c>
      <c r="J9" s="65">
        <v>0</v>
      </c>
    </row>
    <row r="10" spans="1:10" ht="20.100000000000001" customHeight="1">
      <c r="A10" s="63" t="s">
        <v>8</v>
      </c>
      <c r="B10" s="65">
        <v>3</v>
      </c>
      <c r="C10" s="65">
        <v>3</v>
      </c>
      <c r="D10" s="65">
        <v>0</v>
      </c>
      <c r="E10" s="65">
        <v>0</v>
      </c>
      <c r="F10" s="65">
        <v>1</v>
      </c>
      <c r="G10" s="65">
        <v>0</v>
      </c>
      <c r="H10" s="65">
        <v>1</v>
      </c>
      <c r="I10" s="65">
        <v>0</v>
      </c>
      <c r="J10" s="65">
        <v>0</v>
      </c>
    </row>
    <row r="11" spans="1:10" ht="20.100000000000001" customHeight="1">
      <c r="A11" s="63" t="s">
        <v>9</v>
      </c>
      <c r="B11" s="65">
        <v>66</v>
      </c>
      <c r="C11" s="65">
        <v>77</v>
      </c>
      <c r="D11" s="65">
        <v>0</v>
      </c>
      <c r="E11" s="65">
        <v>0</v>
      </c>
      <c r="F11" s="65">
        <v>40</v>
      </c>
      <c r="G11" s="65">
        <v>2</v>
      </c>
      <c r="H11" s="65">
        <v>3</v>
      </c>
      <c r="I11" s="65">
        <v>0</v>
      </c>
      <c r="J11" s="65">
        <v>16</v>
      </c>
    </row>
    <row r="12" spans="1:10" ht="20.100000000000001" customHeight="1">
      <c r="A12" s="63" t="s">
        <v>1</v>
      </c>
      <c r="B12" s="65">
        <v>1</v>
      </c>
      <c r="C12" s="65">
        <v>1</v>
      </c>
      <c r="D12" s="65">
        <v>0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</row>
    <row r="13" spans="1:10" ht="20.100000000000001" customHeight="1">
      <c r="A13" s="63" t="s">
        <v>2</v>
      </c>
      <c r="B13" s="65">
        <v>36</v>
      </c>
      <c r="C13" s="65">
        <v>43</v>
      </c>
      <c r="D13" s="65">
        <v>1</v>
      </c>
      <c r="E13" s="65">
        <v>0</v>
      </c>
      <c r="F13" s="65">
        <v>16</v>
      </c>
      <c r="G13" s="65">
        <v>3</v>
      </c>
      <c r="H13" s="65">
        <v>1</v>
      </c>
      <c r="I13" s="65">
        <v>2</v>
      </c>
      <c r="J13" s="65">
        <v>4</v>
      </c>
    </row>
    <row r="14" spans="1:10" ht="24" customHeight="1">
      <c r="A14" s="103" t="s">
        <v>3</v>
      </c>
      <c r="B14" s="74">
        <f>SUM(B6:B13)</f>
        <v>166</v>
      </c>
      <c r="C14" s="74">
        <f t="shared" ref="C14:J14" si="0">SUM(C6:C13)</f>
        <v>188</v>
      </c>
      <c r="D14" s="74">
        <f t="shared" si="0"/>
        <v>1</v>
      </c>
      <c r="E14" s="74">
        <f t="shared" si="0"/>
        <v>0</v>
      </c>
      <c r="F14" s="74">
        <f t="shared" si="0"/>
        <v>88</v>
      </c>
      <c r="G14" s="74">
        <f t="shared" si="0"/>
        <v>5</v>
      </c>
      <c r="H14" s="74">
        <f t="shared" si="0"/>
        <v>6</v>
      </c>
      <c r="I14" s="74">
        <f t="shared" si="0"/>
        <v>2</v>
      </c>
      <c r="J14" s="74">
        <f t="shared" si="0"/>
        <v>22</v>
      </c>
    </row>
  </sheetData>
  <mergeCells count="9">
    <mergeCell ref="A1:J1"/>
    <mergeCell ref="A2:J2"/>
    <mergeCell ref="A3:A5"/>
    <mergeCell ref="B3:C3"/>
    <mergeCell ref="D3:J3"/>
    <mergeCell ref="B4:B5"/>
    <mergeCell ref="C4:C5"/>
    <mergeCell ref="D4:F4"/>
    <mergeCell ref="G4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tabColor rgb="FF00B050"/>
    <pageSetUpPr fitToPage="1"/>
  </sheetPr>
  <dimension ref="A1:H19"/>
  <sheetViews>
    <sheetView showGridLines="0" zoomScale="76" zoomScaleNormal="76" zoomScaleSheetLayoutView="100" workbookViewId="0">
      <selection sqref="A1:G1"/>
    </sheetView>
  </sheetViews>
  <sheetFormatPr defaultColWidth="9.140625" defaultRowHeight="12.75"/>
  <cols>
    <col min="1" max="7" width="16.7109375" style="20" customWidth="1"/>
    <col min="8" max="16384" width="9.140625" style="20"/>
  </cols>
  <sheetData>
    <row r="1" spans="1:8" ht="30" customHeight="1">
      <c r="A1" s="130" t="s">
        <v>177</v>
      </c>
      <c r="B1" s="130"/>
      <c r="C1" s="130"/>
      <c r="D1" s="130"/>
      <c r="E1" s="130"/>
      <c r="F1" s="130"/>
      <c r="G1" s="130"/>
      <c r="H1" s="22"/>
    </row>
    <row r="2" spans="1:8" ht="20.100000000000001" customHeight="1">
      <c r="A2" s="136" t="s">
        <v>181</v>
      </c>
      <c r="B2" s="137"/>
      <c r="C2" s="137"/>
      <c r="D2" s="137"/>
      <c r="E2" s="137"/>
      <c r="F2" s="137"/>
      <c r="G2" s="138"/>
      <c r="H2" s="22"/>
    </row>
    <row r="3" spans="1:8" ht="20.100000000000001" customHeight="1">
      <c r="A3" s="129" t="s">
        <v>0</v>
      </c>
      <c r="B3" s="129" t="s">
        <v>15</v>
      </c>
      <c r="C3" s="129"/>
      <c r="D3" s="129" t="s">
        <v>45</v>
      </c>
      <c r="E3" s="129"/>
      <c r="F3" s="129"/>
      <c r="G3" s="129"/>
    </row>
    <row r="4" spans="1:8" ht="95.1" customHeight="1">
      <c r="A4" s="129"/>
      <c r="B4" s="64" t="s">
        <v>16</v>
      </c>
      <c r="C4" s="64" t="s">
        <v>159</v>
      </c>
      <c r="D4" s="64" t="s">
        <v>112</v>
      </c>
      <c r="E4" s="64" t="s">
        <v>113</v>
      </c>
      <c r="F4" s="64" t="s">
        <v>114</v>
      </c>
      <c r="G4" s="64" t="s">
        <v>150</v>
      </c>
    </row>
    <row r="5" spans="1:8" ht="20.100000000000001" customHeight="1">
      <c r="A5" s="63" t="s">
        <v>4</v>
      </c>
      <c r="B5" s="65">
        <v>503</v>
      </c>
      <c r="C5" s="65">
        <v>977</v>
      </c>
      <c r="D5" s="65">
        <v>77</v>
      </c>
      <c r="E5" s="65">
        <v>3</v>
      </c>
      <c r="F5" s="65">
        <v>0</v>
      </c>
      <c r="G5" s="65">
        <v>0</v>
      </c>
    </row>
    <row r="6" spans="1:8" ht="20.100000000000001" customHeight="1">
      <c r="A6" s="63" t="s">
        <v>5</v>
      </c>
      <c r="B6" s="65">
        <v>35</v>
      </c>
      <c r="C6" s="65">
        <v>144</v>
      </c>
      <c r="D6" s="65">
        <v>1</v>
      </c>
      <c r="E6" s="65">
        <v>0</v>
      </c>
      <c r="F6" s="65">
        <v>1</v>
      </c>
      <c r="G6" s="65">
        <v>1</v>
      </c>
    </row>
    <row r="7" spans="1:8" ht="20.100000000000001" customHeight="1">
      <c r="A7" s="63" t="s">
        <v>6</v>
      </c>
      <c r="B7" s="65">
        <v>32</v>
      </c>
      <c r="C7" s="65">
        <v>153</v>
      </c>
      <c r="D7" s="65">
        <v>10</v>
      </c>
      <c r="E7" s="65">
        <v>0</v>
      </c>
      <c r="F7" s="65">
        <v>0</v>
      </c>
      <c r="G7" s="65">
        <v>0</v>
      </c>
    </row>
    <row r="8" spans="1:8" ht="20.100000000000001" customHeight="1">
      <c r="A8" s="63" t="s">
        <v>7</v>
      </c>
      <c r="B8" s="65">
        <v>117</v>
      </c>
      <c r="C8" s="65">
        <v>181</v>
      </c>
      <c r="D8" s="65">
        <v>11</v>
      </c>
      <c r="E8" s="65">
        <v>0</v>
      </c>
      <c r="F8" s="65">
        <v>0</v>
      </c>
      <c r="G8" s="65">
        <v>3</v>
      </c>
    </row>
    <row r="9" spans="1:8" ht="20.100000000000001" customHeight="1">
      <c r="A9" s="63" t="s">
        <v>8</v>
      </c>
      <c r="B9" s="65">
        <v>42</v>
      </c>
      <c r="C9" s="65">
        <v>133</v>
      </c>
      <c r="D9" s="65">
        <v>0</v>
      </c>
      <c r="E9" s="65">
        <v>0</v>
      </c>
      <c r="F9" s="65">
        <v>0</v>
      </c>
      <c r="G9" s="65">
        <v>2</v>
      </c>
    </row>
    <row r="10" spans="1:8" ht="20.100000000000001" customHeight="1">
      <c r="A10" s="63" t="s">
        <v>9</v>
      </c>
      <c r="B10" s="65">
        <v>150</v>
      </c>
      <c r="C10" s="65">
        <v>257</v>
      </c>
      <c r="D10" s="65">
        <v>0</v>
      </c>
      <c r="E10" s="65">
        <v>0</v>
      </c>
      <c r="F10" s="65">
        <v>0</v>
      </c>
      <c r="G10" s="65">
        <v>0</v>
      </c>
    </row>
    <row r="11" spans="1:8" ht="20.100000000000001" customHeight="1">
      <c r="A11" s="63" t="s">
        <v>1</v>
      </c>
      <c r="B11" s="65">
        <v>86</v>
      </c>
      <c r="C11" s="65">
        <v>136</v>
      </c>
      <c r="D11" s="65">
        <v>32</v>
      </c>
      <c r="E11" s="65">
        <v>0</v>
      </c>
      <c r="F11" s="65">
        <v>1</v>
      </c>
      <c r="G11" s="65">
        <v>8</v>
      </c>
    </row>
    <row r="12" spans="1:8" ht="20.100000000000001" customHeight="1">
      <c r="A12" s="63" t="s">
        <v>2</v>
      </c>
      <c r="B12" s="65">
        <v>204</v>
      </c>
      <c r="C12" s="65">
        <v>2292</v>
      </c>
      <c r="D12" s="65">
        <v>46</v>
      </c>
      <c r="E12" s="65">
        <v>0</v>
      </c>
      <c r="F12" s="65">
        <v>1</v>
      </c>
      <c r="G12" s="65">
        <v>9</v>
      </c>
    </row>
    <row r="13" spans="1:8" ht="24" customHeight="1">
      <c r="A13" s="103" t="s">
        <v>3</v>
      </c>
      <c r="B13" s="61">
        <f t="shared" ref="B13:G13" si="0">SUM(B5:B12)</f>
        <v>1169</v>
      </c>
      <c r="C13" s="61">
        <f t="shared" si="0"/>
        <v>4273</v>
      </c>
      <c r="D13" s="61">
        <f t="shared" si="0"/>
        <v>177</v>
      </c>
      <c r="E13" s="61">
        <f t="shared" si="0"/>
        <v>3</v>
      </c>
      <c r="F13" s="61">
        <f t="shared" si="0"/>
        <v>3</v>
      </c>
      <c r="G13" s="61">
        <f t="shared" si="0"/>
        <v>23</v>
      </c>
    </row>
    <row r="15" spans="1:8">
      <c r="A15" s="21"/>
      <c r="B15" s="21"/>
      <c r="C15" s="21"/>
      <c r="D15" s="21"/>
      <c r="E15" s="21"/>
      <c r="F15" s="21"/>
      <c r="G15" s="21"/>
    </row>
    <row r="16" spans="1:8">
      <c r="A16" s="21"/>
      <c r="B16" s="21"/>
      <c r="C16" s="21"/>
      <c r="D16" s="21"/>
      <c r="E16" s="21"/>
      <c r="F16" s="21"/>
      <c r="G16" s="21"/>
    </row>
    <row r="17" spans="1:7">
      <c r="A17" s="21"/>
      <c r="B17" s="21"/>
      <c r="C17" s="21"/>
      <c r="D17" s="21"/>
      <c r="E17" s="21"/>
      <c r="F17" s="21"/>
      <c r="G17" s="21"/>
    </row>
    <row r="18" spans="1:7">
      <c r="A18" s="21"/>
      <c r="B18" s="21"/>
      <c r="C18" s="21"/>
      <c r="D18" s="21"/>
      <c r="E18" s="21"/>
      <c r="F18" s="21"/>
      <c r="G18" s="21"/>
    </row>
    <row r="19" spans="1:7">
      <c r="A19" s="21"/>
      <c r="B19" s="21"/>
      <c r="C19" s="21"/>
      <c r="D19" s="21"/>
      <c r="E19" s="21"/>
      <c r="F19" s="21"/>
      <c r="G19" s="21"/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20"/>
  <sheetViews>
    <sheetView showGridLines="0" zoomScale="76" zoomScaleNormal="76" zoomScaleSheetLayoutView="100" workbookViewId="0">
      <selection sqref="A1:J1"/>
    </sheetView>
  </sheetViews>
  <sheetFormatPr defaultColWidth="9.140625" defaultRowHeight="12.75"/>
  <cols>
    <col min="1" max="1" width="10.7109375" style="32" customWidth="1"/>
    <col min="2" max="2" width="13" style="32" customWidth="1"/>
    <col min="3" max="10" width="10.7109375" style="32" customWidth="1"/>
    <col min="11" max="13" width="9.28515625" style="32" customWidth="1"/>
    <col min="14" max="16384" width="9.140625" style="32"/>
  </cols>
  <sheetData>
    <row r="1" spans="1:21" ht="30" customHeight="1">
      <c r="A1" s="130" t="s">
        <v>171</v>
      </c>
      <c r="B1" s="130"/>
      <c r="C1" s="130"/>
      <c r="D1" s="130"/>
      <c r="E1" s="130"/>
      <c r="F1" s="130"/>
      <c r="G1" s="130"/>
      <c r="H1" s="130"/>
      <c r="I1" s="130"/>
      <c r="J1" s="130"/>
      <c r="K1" s="31"/>
      <c r="L1" s="31"/>
      <c r="M1" s="31"/>
    </row>
    <row r="2" spans="1:21" customFormat="1" ht="20.100000000000001" customHeight="1">
      <c r="A2" s="140" t="s">
        <v>68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21" ht="18.75" customHeight="1">
      <c r="A3" s="140" t="s">
        <v>0</v>
      </c>
      <c r="B3" s="140" t="s">
        <v>62</v>
      </c>
      <c r="C3" s="140" t="s">
        <v>63</v>
      </c>
      <c r="D3" s="140"/>
      <c r="E3" s="140"/>
      <c r="F3" s="140"/>
      <c r="G3" s="140"/>
      <c r="H3" s="140"/>
      <c r="I3" s="140"/>
      <c r="J3" s="140"/>
      <c r="K3" s="33"/>
      <c r="L3" s="33"/>
      <c r="M3" s="33"/>
    </row>
    <row r="4" spans="1:21" ht="18.75" customHeight="1">
      <c r="A4" s="140"/>
      <c r="B4" s="140"/>
      <c r="C4" s="141" t="s">
        <v>168</v>
      </c>
      <c r="D4" s="141"/>
      <c r="E4" s="141" t="s">
        <v>65</v>
      </c>
      <c r="F4" s="141"/>
      <c r="G4" s="141" t="s">
        <v>66</v>
      </c>
      <c r="H4" s="141"/>
      <c r="I4" s="141" t="s">
        <v>35</v>
      </c>
      <c r="J4" s="141"/>
      <c r="K4" s="33"/>
      <c r="L4" s="33"/>
      <c r="M4" s="33"/>
    </row>
    <row r="5" spans="1:21" ht="18.75" customHeight="1">
      <c r="A5" s="140"/>
      <c r="B5" s="140"/>
      <c r="C5" s="76" t="s">
        <v>36</v>
      </c>
      <c r="D5" s="76" t="s">
        <v>30</v>
      </c>
      <c r="E5" s="76" t="s">
        <v>36</v>
      </c>
      <c r="F5" s="76" t="s">
        <v>30</v>
      </c>
      <c r="G5" s="76" t="s">
        <v>36</v>
      </c>
      <c r="H5" s="76" t="s">
        <v>67</v>
      </c>
      <c r="I5" s="76" t="s">
        <v>36</v>
      </c>
      <c r="J5" s="76" t="s">
        <v>30</v>
      </c>
      <c r="K5" s="33"/>
      <c r="L5" s="33"/>
      <c r="M5" s="33"/>
      <c r="O5" s="57"/>
    </row>
    <row r="6" spans="1:21" ht="24.95" customHeight="1">
      <c r="A6" s="77" t="s">
        <v>4</v>
      </c>
      <c r="B6" s="78">
        <v>4543</v>
      </c>
      <c r="C6" s="78">
        <v>2712</v>
      </c>
      <c r="D6" s="105">
        <f>C6/B6%</f>
        <v>59.69623596742241</v>
      </c>
      <c r="E6" s="106">
        <v>413</v>
      </c>
      <c r="F6" s="79">
        <f>E6/B6%</f>
        <v>9.0909090909090917</v>
      </c>
      <c r="G6" s="78">
        <v>681</v>
      </c>
      <c r="H6" s="79">
        <f>G6/B6%</f>
        <v>14.990094651111601</v>
      </c>
      <c r="I6" s="78">
        <v>737</v>
      </c>
      <c r="J6" s="79">
        <f>I6/B6%</f>
        <v>16.222760290556902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6"/>
    </row>
    <row r="7" spans="1:21" ht="24.95" customHeight="1">
      <c r="A7" s="77" t="s">
        <v>5</v>
      </c>
      <c r="B7" s="78">
        <v>4247</v>
      </c>
      <c r="C7" s="78">
        <v>2446</v>
      </c>
      <c r="D7" s="105">
        <f t="shared" ref="D7:D13" si="0">C7/B7%</f>
        <v>57.593595479161763</v>
      </c>
      <c r="E7" s="78">
        <v>247</v>
      </c>
      <c r="F7" s="79">
        <f t="shared" ref="F7:F13" si="1">E7/B7%</f>
        <v>5.8158700259006357</v>
      </c>
      <c r="G7" s="78">
        <v>636</v>
      </c>
      <c r="H7" s="79">
        <f t="shared" ref="H7:H13" si="2">G7/B7%</f>
        <v>14.975276665881799</v>
      </c>
      <c r="I7" s="78">
        <v>918</v>
      </c>
      <c r="J7" s="79">
        <f>I7/B7%</f>
        <v>21.615257829055803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6"/>
    </row>
    <row r="8" spans="1:21" ht="24.95" customHeight="1">
      <c r="A8" s="77" t="s">
        <v>6</v>
      </c>
      <c r="B8" s="78">
        <v>2341</v>
      </c>
      <c r="C8" s="78">
        <v>1668</v>
      </c>
      <c r="D8" s="105">
        <f t="shared" si="0"/>
        <v>71.251601879538654</v>
      </c>
      <c r="E8" s="78">
        <v>185</v>
      </c>
      <c r="F8" s="79">
        <f t="shared" si="1"/>
        <v>7.9026057240495513</v>
      </c>
      <c r="G8" s="78">
        <v>329</v>
      </c>
      <c r="H8" s="79">
        <f t="shared" si="2"/>
        <v>14.053823152498932</v>
      </c>
      <c r="I8" s="78">
        <v>159</v>
      </c>
      <c r="J8" s="79">
        <f>I8/B8%</f>
        <v>6.7919692439128578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6"/>
    </row>
    <row r="9" spans="1:21" ht="24.95" customHeight="1">
      <c r="A9" s="77" t="s">
        <v>7</v>
      </c>
      <c r="B9" s="78">
        <v>3900</v>
      </c>
      <c r="C9" s="78">
        <v>2532</v>
      </c>
      <c r="D9" s="82">
        <f t="shared" si="0"/>
        <v>64.92307692307692</v>
      </c>
      <c r="E9" s="78">
        <v>257</v>
      </c>
      <c r="F9" s="82">
        <f t="shared" si="1"/>
        <v>6.5897435897435894</v>
      </c>
      <c r="G9" s="78">
        <v>713</v>
      </c>
      <c r="H9" s="82">
        <f>G9/B9%</f>
        <v>18.282051282051281</v>
      </c>
      <c r="I9" s="78">
        <v>398</v>
      </c>
      <c r="J9" s="82">
        <f t="shared" ref="J9" si="3">I9/B9%</f>
        <v>10.205128205128204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6"/>
    </row>
    <row r="10" spans="1:21" ht="24.95" customHeight="1">
      <c r="A10" s="77" t="s">
        <v>8</v>
      </c>
      <c r="B10" s="78">
        <v>3442</v>
      </c>
      <c r="C10" s="78">
        <v>2200</v>
      </c>
      <c r="D10" s="105">
        <f t="shared" si="0"/>
        <v>63.916327716443924</v>
      </c>
      <c r="E10" s="78">
        <v>246</v>
      </c>
      <c r="F10" s="79">
        <f t="shared" si="1"/>
        <v>7.1470075537478204</v>
      </c>
      <c r="G10" s="78">
        <v>491</v>
      </c>
      <c r="H10" s="79">
        <f t="shared" si="2"/>
        <v>14.264962231260894</v>
      </c>
      <c r="I10" s="78">
        <v>505</v>
      </c>
      <c r="J10" s="79">
        <f>I10/B10%</f>
        <v>14.671702498547356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6"/>
    </row>
    <row r="11" spans="1:21" ht="24.95" customHeight="1">
      <c r="A11" s="77" t="s">
        <v>9</v>
      </c>
      <c r="B11" s="78">
        <v>4001</v>
      </c>
      <c r="C11" s="78">
        <v>2272</v>
      </c>
      <c r="D11" s="105">
        <f t="shared" si="0"/>
        <v>56.785803549112721</v>
      </c>
      <c r="E11" s="78">
        <v>285</v>
      </c>
      <c r="F11" s="79">
        <f t="shared" si="1"/>
        <v>7.1232191952011998</v>
      </c>
      <c r="G11" s="78">
        <v>628</v>
      </c>
      <c r="H11" s="79">
        <f t="shared" si="2"/>
        <v>15.69607598100475</v>
      </c>
      <c r="I11" s="78">
        <v>816</v>
      </c>
      <c r="J11" s="79">
        <f>I11/B11%</f>
        <v>20.394901274681331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6"/>
    </row>
    <row r="12" spans="1:21" ht="24.95" customHeight="1">
      <c r="A12" s="77" t="s">
        <v>1</v>
      </c>
      <c r="B12" s="78">
        <v>5351</v>
      </c>
      <c r="C12" s="78">
        <v>3549</v>
      </c>
      <c r="D12" s="105">
        <f t="shared" si="0"/>
        <v>66.324051579144083</v>
      </c>
      <c r="E12" s="78">
        <v>287</v>
      </c>
      <c r="F12" s="79">
        <f t="shared" si="1"/>
        <v>5.3634834610353206</v>
      </c>
      <c r="G12" s="78">
        <v>720</v>
      </c>
      <c r="H12" s="79">
        <f t="shared" si="2"/>
        <v>13.455428891795927</v>
      </c>
      <c r="I12" s="78">
        <v>795</v>
      </c>
      <c r="J12" s="79">
        <f>I12/B12%</f>
        <v>14.857036068024669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6"/>
    </row>
    <row r="13" spans="1:21" ht="24.95" customHeight="1">
      <c r="A13" s="77" t="s">
        <v>2</v>
      </c>
      <c r="B13" s="78">
        <v>5115</v>
      </c>
      <c r="C13" s="78">
        <v>2791</v>
      </c>
      <c r="D13" s="105">
        <f t="shared" si="0"/>
        <v>54.565004887585538</v>
      </c>
      <c r="E13" s="78">
        <v>362</v>
      </c>
      <c r="F13" s="79">
        <f t="shared" si="1"/>
        <v>7.0772238514173997</v>
      </c>
      <c r="G13" s="78">
        <v>900</v>
      </c>
      <c r="H13" s="79">
        <f t="shared" si="2"/>
        <v>17.595307917888565</v>
      </c>
      <c r="I13" s="78">
        <v>1062</v>
      </c>
      <c r="J13" s="79">
        <f>I13/B13%</f>
        <v>20.762463343108504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6"/>
    </row>
    <row r="14" spans="1:21" ht="24.95" customHeight="1">
      <c r="A14" s="80" t="s">
        <v>3</v>
      </c>
      <c r="B14" s="101">
        <f>SUM(B6:B13)</f>
        <v>32940</v>
      </c>
      <c r="C14" s="101">
        <f>SUM(C6:C13)</f>
        <v>20170</v>
      </c>
      <c r="D14" s="100">
        <f>C14/B14%</f>
        <v>61.23254401942927</v>
      </c>
      <c r="E14" s="101">
        <f>SUM(E6:E13)</f>
        <v>2282</v>
      </c>
      <c r="F14" s="100">
        <f>E14/B14%</f>
        <v>6.9277474195506983</v>
      </c>
      <c r="G14" s="101">
        <f>SUM(G6:G13)</f>
        <v>5098</v>
      </c>
      <c r="H14" s="81">
        <f>G14/B14%</f>
        <v>15.476624165148756</v>
      </c>
      <c r="I14" s="101">
        <f>SUM(I6:I13)</f>
        <v>5390</v>
      </c>
      <c r="J14" s="81">
        <f>I14/B14%</f>
        <v>16.363084395871283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6"/>
    </row>
    <row r="15" spans="1:21" ht="20.100000000000001" customHeight="1">
      <c r="A15" s="34"/>
      <c r="B15" s="35"/>
      <c r="C15" s="36"/>
      <c r="D15" s="37"/>
      <c r="E15" s="35"/>
      <c r="F15" s="37"/>
      <c r="G15" s="35"/>
      <c r="H15" s="37"/>
      <c r="I15" s="35"/>
      <c r="J15" s="37"/>
      <c r="K15" s="50"/>
    </row>
    <row r="16" spans="1:21" s="38" customFormat="1" ht="35.25" customHeight="1">
      <c r="A16" s="126" t="s">
        <v>167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50"/>
    </row>
    <row r="17" spans="1:11" s="38" customFormat="1" ht="12.95" customHeight="1">
      <c r="A17" s="39"/>
      <c r="B17" s="142"/>
      <c r="C17" s="142"/>
      <c r="D17" s="142"/>
      <c r="E17" s="142"/>
      <c r="F17" s="142"/>
      <c r="G17" s="142"/>
      <c r="H17" s="142"/>
      <c r="I17" s="142"/>
      <c r="J17" s="142"/>
      <c r="K17" s="50"/>
    </row>
    <row r="18" spans="1:11" ht="16.5" customHeight="1">
      <c r="A18" s="40"/>
      <c r="B18" s="139"/>
      <c r="C18" s="139"/>
      <c r="D18" s="139"/>
      <c r="E18" s="139"/>
      <c r="F18" s="139"/>
      <c r="G18" s="139"/>
      <c r="H18" s="139"/>
      <c r="I18" s="139"/>
      <c r="J18" s="139"/>
    </row>
    <row r="20" spans="1:11">
      <c r="B20" s="41"/>
    </row>
  </sheetData>
  <mergeCells count="12">
    <mergeCell ref="B18:J18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B17:J17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27"/>
  <sheetViews>
    <sheetView showGridLines="0" zoomScale="76" zoomScaleNormal="76" zoomScaleSheetLayoutView="100" workbookViewId="0">
      <selection sqref="A1:J1"/>
    </sheetView>
  </sheetViews>
  <sheetFormatPr defaultColWidth="9.140625" defaultRowHeight="12.75"/>
  <cols>
    <col min="1" max="1" width="10.7109375" style="43" customWidth="1"/>
    <col min="2" max="2" width="13" style="43" customWidth="1"/>
    <col min="3" max="10" width="10.7109375" style="43" customWidth="1"/>
    <col min="11" max="13" width="9.28515625" style="43" customWidth="1"/>
    <col min="14" max="16384" width="9.140625" style="43"/>
  </cols>
  <sheetData>
    <row r="1" spans="1:22" ht="30" customHeight="1">
      <c r="A1" s="130" t="s">
        <v>172</v>
      </c>
      <c r="B1" s="130"/>
      <c r="C1" s="130"/>
      <c r="D1" s="130"/>
      <c r="E1" s="130"/>
      <c r="F1" s="130"/>
      <c r="G1" s="130"/>
      <c r="H1" s="130"/>
      <c r="I1" s="130"/>
      <c r="J1" s="130"/>
      <c r="K1" s="42"/>
      <c r="L1" s="42"/>
      <c r="M1" s="42"/>
    </row>
    <row r="2" spans="1:22" ht="20.100000000000001" customHeight="1">
      <c r="A2" s="140" t="s">
        <v>68</v>
      </c>
      <c r="B2" s="140"/>
      <c r="C2" s="140"/>
      <c r="D2" s="140"/>
      <c r="E2" s="140"/>
      <c r="F2" s="140"/>
      <c r="G2" s="140"/>
      <c r="H2" s="140"/>
      <c r="I2" s="140"/>
      <c r="J2" s="140"/>
      <c r="K2" s="44"/>
      <c r="L2" s="44"/>
      <c r="M2" s="44"/>
    </row>
    <row r="3" spans="1:22" ht="18.75" customHeight="1">
      <c r="A3" s="140" t="s">
        <v>0</v>
      </c>
      <c r="B3" s="140" t="s">
        <v>62</v>
      </c>
      <c r="C3" s="140" t="s">
        <v>63</v>
      </c>
      <c r="D3" s="140"/>
      <c r="E3" s="140"/>
      <c r="F3" s="140"/>
      <c r="G3" s="140"/>
      <c r="H3" s="140"/>
      <c r="I3" s="140"/>
      <c r="J3" s="140"/>
      <c r="K3" s="45"/>
      <c r="L3" s="45"/>
      <c r="M3" s="45"/>
    </row>
    <row r="4" spans="1:22" ht="18.75" customHeight="1">
      <c r="A4" s="140"/>
      <c r="B4" s="140"/>
      <c r="C4" s="141" t="s">
        <v>64</v>
      </c>
      <c r="D4" s="141"/>
      <c r="E4" s="141" t="s">
        <v>65</v>
      </c>
      <c r="F4" s="141"/>
      <c r="G4" s="141" t="s">
        <v>66</v>
      </c>
      <c r="H4" s="141"/>
      <c r="I4" s="141" t="s">
        <v>35</v>
      </c>
      <c r="J4" s="141"/>
      <c r="K4" s="45"/>
      <c r="L4" s="45"/>
      <c r="M4" s="45"/>
    </row>
    <row r="5" spans="1:22" ht="18.75" customHeight="1">
      <c r="A5" s="140"/>
      <c r="B5" s="140"/>
      <c r="C5" s="76" t="s">
        <v>36</v>
      </c>
      <c r="D5" s="76" t="s">
        <v>30</v>
      </c>
      <c r="E5" s="76" t="s">
        <v>36</v>
      </c>
      <c r="F5" s="76" t="s">
        <v>30</v>
      </c>
      <c r="G5" s="76" t="s">
        <v>36</v>
      </c>
      <c r="H5" s="76" t="s">
        <v>30</v>
      </c>
      <c r="I5" s="76" t="s">
        <v>36</v>
      </c>
      <c r="J5" s="76" t="s">
        <v>30</v>
      </c>
      <c r="K5" s="45"/>
      <c r="L5" s="45"/>
      <c r="M5" s="45"/>
    </row>
    <row r="6" spans="1:22" ht="24.95" customHeight="1">
      <c r="A6" s="77" t="s">
        <v>4</v>
      </c>
      <c r="B6" s="78">
        <v>1196</v>
      </c>
      <c r="C6" s="78">
        <v>746</v>
      </c>
      <c r="D6" s="82">
        <f>C6/B6%</f>
        <v>62.374581939799327</v>
      </c>
      <c r="E6" s="78">
        <v>73</v>
      </c>
      <c r="F6" s="82">
        <f>E6/B6%</f>
        <v>6.103678929765886</v>
      </c>
      <c r="G6" s="78">
        <v>208</v>
      </c>
      <c r="H6" s="82">
        <f t="shared" ref="H6:H13" si="0">G6/B6%</f>
        <v>17.391304347826086</v>
      </c>
      <c r="I6" s="78">
        <v>169</v>
      </c>
      <c r="J6" s="82">
        <f>I6/B6%</f>
        <v>14.130434782608695</v>
      </c>
      <c r="K6" s="50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</row>
    <row r="7" spans="1:22" ht="24.95" customHeight="1">
      <c r="A7" s="77" t="s">
        <v>5</v>
      </c>
      <c r="B7" s="78">
        <v>359</v>
      </c>
      <c r="C7" s="78">
        <v>160</v>
      </c>
      <c r="D7" s="82">
        <f t="shared" ref="D7:D13" si="1">C7/B7%</f>
        <v>44.568245125348191</v>
      </c>
      <c r="E7" s="78">
        <v>44</v>
      </c>
      <c r="F7" s="82">
        <f t="shared" ref="F7:F12" si="2">E7/B7%</f>
        <v>12.256267409470752</v>
      </c>
      <c r="G7" s="78">
        <v>59</v>
      </c>
      <c r="H7" s="82">
        <f t="shared" si="0"/>
        <v>16.434540389972145</v>
      </c>
      <c r="I7" s="78">
        <v>96</v>
      </c>
      <c r="J7" s="82">
        <f t="shared" ref="J7:J13" si="3">I7/B7%</f>
        <v>26.740947075208915</v>
      </c>
      <c r="K7" s="50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22" ht="24.95" customHeight="1">
      <c r="A8" s="77" t="s">
        <v>6</v>
      </c>
      <c r="B8" s="78">
        <v>265</v>
      </c>
      <c r="C8" s="78">
        <v>184</v>
      </c>
      <c r="D8" s="82">
        <f>C8/B8%</f>
        <v>69.433962264150949</v>
      </c>
      <c r="E8" s="78">
        <v>14</v>
      </c>
      <c r="F8" s="82">
        <f t="shared" si="2"/>
        <v>5.2830188679245289</v>
      </c>
      <c r="G8" s="78">
        <v>31</v>
      </c>
      <c r="H8" s="82">
        <f t="shared" si="0"/>
        <v>11.69811320754717</v>
      </c>
      <c r="I8" s="78">
        <v>36</v>
      </c>
      <c r="J8" s="82">
        <f t="shared" si="3"/>
        <v>13.584905660377359</v>
      </c>
      <c r="K8" s="50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</row>
    <row r="9" spans="1:22" ht="24.95" customHeight="1">
      <c r="A9" s="77" t="s">
        <v>7</v>
      </c>
      <c r="B9" s="78">
        <v>254</v>
      </c>
      <c r="C9" s="78">
        <v>171</v>
      </c>
      <c r="D9" s="82">
        <f t="shared" si="1"/>
        <v>67.322834645669289</v>
      </c>
      <c r="E9" s="78">
        <v>15</v>
      </c>
      <c r="F9" s="82">
        <f t="shared" si="2"/>
        <v>5.9055118110236222</v>
      </c>
      <c r="G9" s="78">
        <v>51</v>
      </c>
      <c r="H9" s="82">
        <f>G9/B9%</f>
        <v>20.078740157480315</v>
      </c>
      <c r="I9" s="78">
        <v>17</v>
      </c>
      <c r="J9" s="82">
        <f t="shared" si="3"/>
        <v>6.6929133858267713</v>
      </c>
      <c r="K9" s="50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ht="24.95" customHeight="1">
      <c r="A10" s="77" t="s">
        <v>8</v>
      </c>
      <c r="B10" s="78">
        <v>591</v>
      </c>
      <c r="C10" s="78">
        <v>305</v>
      </c>
      <c r="D10" s="82">
        <f t="shared" si="1"/>
        <v>51.607445008460239</v>
      </c>
      <c r="E10" s="78">
        <v>12</v>
      </c>
      <c r="F10" s="82">
        <f t="shared" si="2"/>
        <v>2.030456852791878</v>
      </c>
      <c r="G10" s="78">
        <v>65</v>
      </c>
      <c r="H10" s="82">
        <f t="shared" si="0"/>
        <v>10.998307952622673</v>
      </c>
      <c r="I10" s="78">
        <v>209</v>
      </c>
      <c r="J10" s="82">
        <f t="shared" si="3"/>
        <v>35.363790186125208</v>
      </c>
      <c r="K10" s="50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ht="24.95" customHeight="1">
      <c r="A11" s="77" t="s">
        <v>9</v>
      </c>
      <c r="B11" s="78">
        <v>397</v>
      </c>
      <c r="C11" s="78">
        <v>252</v>
      </c>
      <c r="D11" s="82">
        <f t="shared" si="1"/>
        <v>63.476070528967249</v>
      </c>
      <c r="E11" s="78">
        <v>47</v>
      </c>
      <c r="F11" s="82">
        <f t="shared" si="2"/>
        <v>11.838790931989925</v>
      </c>
      <c r="G11" s="78">
        <v>48</v>
      </c>
      <c r="H11" s="82">
        <f t="shared" si="0"/>
        <v>12.090680100755668</v>
      </c>
      <c r="I11" s="78">
        <v>50</v>
      </c>
      <c r="J11" s="82">
        <f t="shared" si="3"/>
        <v>12.594458438287154</v>
      </c>
      <c r="K11" s="50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</row>
    <row r="12" spans="1:22" ht="24.95" customHeight="1">
      <c r="A12" s="77" t="s">
        <v>1</v>
      </c>
      <c r="B12" s="78">
        <v>431</v>
      </c>
      <c r="C12" s="78">
        <v>227</v>
      </c>
      <c r="D12" s="82">
        <f t="shared" si="1"/>
        <v>52.668213457076568</v>
      </c>
      <c r="E12" s="78">
        <v>29</v>
      </c>
      <c r="F12" s="82">
        <f t="shared" si="2"/>
        <v>6.7285382830626457</v>
      </c>
      <c r="G12" s="78">
        <v>75</v>
      </c>
      <c r="H12" s="82">
        <f t="shared" si="0"/>
        <v>17.40139211136891</v>
      </c>
      <c r="I12" s="78">
        <v>100</v>
      </c>
      <c r="J12" s="82">
        <f t="shared" si="3"/>
        <v>23.201856148491881</v>
      </c>
      <c r="K12" s="50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ht="24.95" customHeight="1">
      <c r="A13" s="77" t="s">
        <v>2</v>
      </c>
      <c r="B13" s="78">
        <v>550</v>
      </c>
      <c r="C13" s="78">
        <v>339</v>
      </c>
      <c r="D13" s="82">
        <f t="shared" si="1"/>
        <v>61.636363636363633</v>
      </c>
      <c r="E13" s="78">
        <v>40</v>
      </c>
      <c r="F13" s="82">
        <f>E13/B13%</f>
        <v>7.2727272727272725</v>
      </c>
      <c r="G13" s="78">
        <v>84</v>
      </c>
      <c r="H13" s="82">
        <f t="shared" si="0"/>
        <v>15.272727272727273</v>
      </c>
      <c r="I13" s="78">
        <v>87</v>
      </c>
      <c r="J13" s="82">
        <f t="shared" si="3"/>
        <v>15.818181818181818</v>
      </c>
      <c r="K13" s="50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</row>
    <row r="14" spans="1:22" ht="24.95" customHeight="1">
      <c r="A14" s="80" t="s">
        <v>3</v>
      </c>
      <c r="B14" s="101">
        <f>SUM(B6:B13)</f>
        <v>4043</v>
      </c>
      <c r="C14" s="101">
        <f>SUM(C6:C13)</f>
        <v>2384</v>
      </c>
      <c r="D14" s="81">
        <f>C14/B14%</f>
        <v>58.966114271580508</v>
      </c>
      <c r="E14" s="101">
        <f>SUM(E6:E13)</f>
        <v>274</v>
      </c>
      <c r="F14" s="81">
        <f>E14/B14%</f>
        <v>6.7771456838980955</v>
      </c>
      <c r="G14" s="101">
        <f>SUM(G6:G13)</f>
        <v>621</v>
      </c>
      <c r="H14" s="81">
        <f>G14/B14%</f>
        <v>15.359881276279991</v>
      </c>
      <c r="I14" s="101">
        <f>SUM(I6:I13)</f>
        <v>764</v>
      </c>
      <c r="J14" s="81">
        <f>I14/B14%</f>
        <v>18.896858768241405</v>
      </c>
      <c r="K14" s="50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2" ht="20.100000000000001" customHeight="1">
      <c r="A15" s="34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ht="35.1" customHeight="1">
      <c r="A16" s="126" t="s">
        <v>169</v>
      </c>
      <c r="B16" s="126"/>
      <c r="C16" s="126"/>
      <c r="D16" s="126"/>
      <c r="E16" s="126"/>
      <c r="F16" s="126"/>
      <c r="G16" s="126"/>
      <c r="H16" s="126"/>
      <c r="I16" s="126"/>
      <c r="J16" s="126"/>
      <c r="K16" s="50"/>
    </row>
    <row r="17" spans="1:11" ht="12.95" customHeight="1">
      <c r="A17" s="46"/>
      <c r="B17" s="143"/>
      <c r="C17" s="143"/>
      <c r="D17" s="143"/>
      <c r="E17" s="143"/>
      <c r="F17" s="143"/>
      <c r="G17" s="143"/>
      <c r="H17" s="143"/>
      <c r="I17" s="143"/>
      <c r="J17" s="143"/>
      <c r="K17" s="50"/>
    </row>
    <row r="18" spans="1:11" ht="16.5" customHeight="1">
      <c r="B18" s="35"/>
      <c r="C18" s="35"/>
      <c r="D18" s="37"/>
      <c r="E18" s="35"/>
      <c r="F18" s="37"/>
      <c r="G18" s="35"/>
      <c r="H18" s="37"/>
      <c r="I18" s="35"/>
      <c r="J18" s="37"/>
      <c r="K18" s="50"/>
    </row>
    <row r="19" spans="1:11" ht="16.5" customHeight="1">
      <c r="B19" s="47"/>
      <c r="F19" s="45"/>
      <c r="G19" s="45"/>
      <c r="H19" s="45"/>
      <c r="I19" s="45"/>
      <c r="J19" s="45"/>
    </row>
    <row r="20" spans="1:11">
      <c r="F20" s="45"/>
      <c r="G20" s="45"/>
      <c r="H20" s="45"/>
      <c r="I20" s="45"/>
      <c r="J20" s="45"/>
    </row>
    <row r="21" spans="1:11">
      <c r="F21" s="45"/>
      <c r="G21" s="45"/>
      <c r="H21" s="45"/>
      <c r="I21" s="45"/>
      <c r="J21" s="45"/>
    </row>
    <row r="22" spans="1:11">
      <c r="F22" s="45"/>
      <c r="G22" s="45"/>
      <c r="H22" s="45"/>
      <c r="I22" s="45"/>
      <c r="J22" s="45"/>
    </row>
    <row r="23" spans="1:11">
      <c r="F23" s="45"/>
      <c r="G23" s="45"/>
      <c r="H23" s="45"/>
      <c r="I23" s="45"/>
      <c r="J23" s="45"/>
    </row>
    <row r="24" spans="1:11">
      <c r="F24" s="45"/>
      <c r="G24" s="45"/>
      <c r="H24" s="45"/>
      <c r="I24" s="45"/>
      <c r="J24" s="45"/>
    </row>
    <row r="25" spans="1:11">
      <c r="F25" s="45"/>
      <c r="G25" s="45"/>
      <c r="H25" s="45"/>
      <c r="I25" s="45"/>
      <c r="J25" s="45"/>
    </row>
    <row r="26" spans="1:11">
      <c r="F26" s="45"/>
      <c r="G26" s="45"/>
      <c r="H26" s="45"/>
      <c r="I26" s="45"/>
      <c r="J26" s="45"/>
    </row>
    <row r="27" spans="1:11">
      <c r="F27" s="45"/>
      <c r="G27" s="45"/>
      <c r="H27" s="45"/>
      <c r="I27" s="45"/>
      <c r="J27" s="45"/>
    </row>
  </sheetData>
  <mergeCells count="11">
    <mergeCell ref="B17:J17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  <ignoredErrors>
    <ignoredError sqref="D14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50"/>
    <pageSetUpPr fitToPage="1"/>
  </sheetPr>
  <dimension ref="A1:M28"/>
  <sheetViews>
    <sheetView showGridLines="0" zoomScale="70" zoomScaleNormal="70" zoomScaleSheetLayoutView="100" workbookViewId="0">
      <selection sqref="A1:J1"/>
    </sheetView>
  </sheetViews>
  <sheetFormatPr defaultRowHeight="12.75"/>
  <cols>
    <col min="1" max="1" width="30.7109375" customWidth="1"/>
    <col min="2" max="2" width="13" customWidth="1"/>
    <col min="3" max="10" width="10.7109375" customWidth="1"/>
  </cols>
  <sheetData>
    <row r="1" spans="1:13" ht="30" customHeight="1">
      <c r="A1" s="130" t="s">
        <v>173</v>
      </c>
      <c r="B1" s="130"/>
      <c r="C1" s="130"/>
      <c r="D1" s="130"/>
      <c r="E1" s="130"/>
      <c r="F1" s="130"/>
      <c r="G1" s="130"/>
      <c r="H1" s="130"/>
      <c r="I1" s="130"/>
      <c r="J1" s="130"/>
      <c r="K1" s="2"/>
    </row>
    <row r="2" spans="1:13" ht="24.75" customHeight="1">
      <c r="A2" s="129" t="s">
        <v>156</v>
      </c>
      <c r="B2" s="129" t="s">
        <v>157</v>
      </c>
      <c r="C2" s="129" t="s">
        <v>21</v>
      </c>
      <c r="D2" s="129"/>
      <c r="E2" s="129"/>
      <c r="F2" s="129"/>
      <c r="G2" s="129"/>
      <c r="H2" s="129"/>
      <c r="I2" s="129"/>
      <c r="J2" s="144" t="s">
        <v>22</v>
      </c>
      <c r="K2" s="3"/>
    </row>
    <row r="3" spans="1:13" ht="27.75" customHeight="1">
      <c r="A3" s="129"/>
      <c r="B3" s="129"/>
      <c r="C3" s="64" t="s">
        <v>23</v>
      </c>
      <c r="D3" s="64" t="s">
        <v>24</v>
      </c>
      <c r="E3" s="64" t="s">
        <v>25</v>
      </c>
      <c r="F3" s="64" t="s">
        <v>26</v>
      </c>
      <c r="G3" s="64" t="s">
        <v>142</v>
      </c>
      <c r="H3" s="64" t="s">
        <v>145</v>
      </c>
      <c r="I3" s="64" t="s">
        <v>146</v>
      </c>
      <c r="J3" s="144"/>
      <c r="K3" s="3"/>
    </row>
    <row r="4" spans="1:13" ht="30" customHeight="1">
      <c r="A4" s="58" t="s">
        <v>71</v>
      </c>
      <c r="B4" s="65">
        <v>9830</v>
      </c>
      <c r="C4" s="65">
        <v>74</v>
      </c>
      <c r="D4" s="65">
        <v>183</v>
      </c>
      <c r="E4" s="65">
        <v>815</v>
      </c>
      <c r="F4" s="65">
        <v>2419</v>
      </c>
      <c r="G4" s="65">
        <v>3177</v>
      </c>
      <c r="H4" s="65">
        <v>2015</v>
      </c>
      <c r="I4" s="65">
        <v>1147</v>
      </c>
      <c r="J4" s="91">
        <v>24.28</v>
      </c>
      <c r="K4" s="87"/>
    </row>
    <row r="5" spans="1:13" ht="30" customHeight="1">
      <c r="A5" s="58" t="s">
        <v>72</v>
      </c>
      <c r="B5" s="65">
        <v>735</v>
      </c>
      <c r="C5" s="65">
        <v>0</v>
      </c>
      <c r="D5" s="65">
        <v>3</v>
      </c>
      <c r="E5" s="65">
        <v>41</v>
      </c>
      <c r="F5" s="65">
        <v>84</v>
      </c>
      <c r="G5" s="65">
        <v>176</v>
      </c>
      <c r="H5" s="65">
        <v>191</v>
      </c>
      <c r="I5" s="65">
        <v>240</v>
      </c>
      <c r="J5" s="91">
        <v>41.09</v>
      </c>
      <c r="K5" s="87"/>
    </row>
    <row r="6" spans="1:13" ht="30" customHeight="1">
      <c r="A6" s="58" t="s">
        <v>73</v>
      </c>
      <c r="B6" s="65">
        <v>2686</v>
      </c>
      <c r="C6" s="65">
        <v>27</v>
      </c>
      <c r="D6" s="65">
        <v>652</v>
      </c>
      <c r="E6" s="65">
        <v>894</v>
      </c>
      <c r="F6" s="65">
        <v>652</v>
      </c>
      <c r="G6" s="65">
        <v>292</v>
      </c>
      <c r="H6" s="65">
        <v>124</v>
      </c>
      <c r="I6" s="65">
        <v>45</v>
      </c>
      <c r="J6" s="91">
        <v>8.3699999999999992</v>
      </c>
      <c r="K6" s="87"/>
      <c r="M6" s="20"/>
    </row>
    <row r="7" spans="1:13" ht="30" customHeight="1">
      <c r="A7" s="58" t="s">
        <v>79</v>
      </c>
      <c r="B7" s="65">
        <v>51866</v>
      </c>
      <c r="C7" s="65">
        <v>136</v>
      </c>
      <c r="D7" s="65">
        <v>1170</v>
      </c>
      <c r="E7" s="65">
        <v>6387</v>
      </c>
      <c r="F7" s="65">
        <v>15037</v>
      </c>
      <c r="G7" s="65">
        <v>14058</v>
      </c>
      <c r="H7" s="65">
        <v>10286</v>
      </c>
      <c r="I7" s="65">
        <v>4792</v>
      </c>
      <c r="J7" s="91">
        <v>21.49</v>
      </c>
      <c r="K7" s="87"/>
      <c r="M7" s="20"/>
    </row>
    <row r="8" spans="1:13" ht="30" customHeight="1">
      <c r="A8" s="58" t="s">
        <v>76</v>
      </c>
      <c r="B8" s="65">
        <v>3802</v>
      </c>
      <c r="C8" s="65">
        <v>23</v>
      </c>
      <c r="D8" s="65">
        <v>261</v>
      </c>
      <c r="E8" s="65">
        <v>490</v>
      </c>
      <c r="F8" s="65">
        <v>656</v>
      </c>
      <c r="G8" s="65">
        <v>645</v>
      </c>
      <c r="H8" s="65">
        <v>792</v>
      </c>
      <c r="I8" s="65">
        <v>935</v>
      </c>
      <c r="J8" s="91">
        <v>34.746748442136401</v>
      </c>
      <c r="K8" s="87"/>
      <c r="M8" s="20"/>
    </row>
    <row r="9" spans="1:13" ht="30" customHeight="1">
      <c r="A9" s="62" t="s">
        <v>77</v>
      </c>
      <c r="B9" s="65">
        <v>1812</v>
      </c>
      <c r="C9" s="65">
        <v>3</v>
      </c>
      <c r="D9" s="65">
        <v>17</v>
      </c>
      <c r="E9" s="65">
        <v>85</v>
      </c>
      <c r="F9" s="65">
        <v>279</v>
      </c>
      <c r="G9" s="65">
        <v>319</v>
      </c>
      <c r="H9" s="65">
        <v>416</v>
      </c>
      <c r="I9" s="65">
        <v>693</v>
      </c>
      <c r="J9" s="91">
        <v>44.4602309041708</v>
      </c>
      <c r="K9" s="87"/>
      <c r="M9" s="20"/>
    </row>
    <row r="10" spans="1:13" ht="30" customHeight="1">
      <c r="A10" s="62" t="s">
        <v>74</v>
      </c>
      <c r="B10" s="65">
        <v>1424</v>
      </c>
      <c r="C10" s="65">
        <v>0</v>
      </c>
      <c r="D10" s="65">
        <v>23</v>
      </c>
      <c r="E10" s="65">
        <v>139</v>
      </c>
      <c r="F10" s="65">
        <v>362</v>
      </c>
      <c r="G10" s="65">
        <v>342</v>
      </c>
      <c r="H10" s="65">
        <v>312</v>
      </c>
      <c r="I10" s="65">
        <v>246</v>
      </c>
      <c r="J10" s="91">
        <v>28.443647186396898</v>
      </c>
      <c r="K10" s="87"/>
      <c r="M10" s="20"/>
    </row>
    <row r="11" spans="1:13" ht="30" customHeight="1">
      <c r="A11" s="58" t="s">
        <v>75</v>
      </c>
      <c r="B11" s="65">
        <v>165</v>
      </c>
      <c r="C11" s="65">
        <v>0</v>
      </c>
      <c r="D11" s="65">
        <v>2</v>
      </c>
      <c r="E11" s="65">
        <v>14</v>
      </c>
      <c r="F11" s="65">
        <v>62</v>
      </c>
      <c r="G11" s="65">
        <v>31</v>
      </c>
      <c r="H11" s="65">
        <v>39</v>
      </c>
      <c r="I11" s="65">
        <v>17</v>
      </c>
      <c r="J11" s="91">
        <v>23.65</v>
      </c>
      <c r="K11" s="87"/>
      <c r="M11" s="20"/>
    </row>
    <row r="12" spans="1:13" ht="30" customHeight="1">
      <c r="A12" s="90" t="s">
        <v>10</v>
      </c>
      <c r="B12" s="61">
        <f>SUM(B4:B7)+B11</f>
        <v>65282</v>
      </c>
      <c r="C12" s="61">
        <f>SUM(C4:C7)+C11</f>
        <v>237</v>
      </c>
      <c r="D12" s="61">
        <f t="shared" ref="D12:I12" si="0">SUM(D4:D7)+D11</f>
        <v>2010</v>
      </c>
      <c r="E12" s="61">
        <f t="shared" si="0"/>
        <v>8151</v>
      </c>
      <c r="F12" s="61">
        <f t="shared" si="0"/>
        <v>18254</v>
      </c>
      <c r="G12" s="61">
        <f t="shared" si="0"/>
        <v>17734</v>
      </c>
      <c r="H12" s="61">
        <f t="shared" si="0"/>
        <v>12655</v>
      </c>
      <c r="I12" s="61">
        <f t="shared" si="0"/>
        <v>6241</v>
      </c>
      <c r="J12" s="83">
        <v>21.6</v>
      </c>
      <c r="K12" s="87"/>
      <c r="M12" s="20"/>
    </row>
    <row r="13" spans="1:13" ht="16.5" customHeight="1">
      <c r="A13" s="17"/>
      <c r="B13" s="48"/>
      <c r="C13" s="86"/>
      <c r="D13" s="86"/>
      <c r="E13" s="86"/>
      <c r="F13" s="86"/>
      <c r="G13" s="86"/>
      <c r="H13" s="86"/>
      <c r="I13" s="86"/>
      <c r="K13" s="5"/>
      <c r="M13" s="20"/>
    </row>
    <row r="14" spans="1:13" ht="16.5" customHeight="1">
      <c r="A14" s="3"/>
      <c r="B14" s="18"/>
      <c r="E14" s="26"/>
      <c r="F14" s="26"/>
      <c r="G14" s="26"/>
      <c r="H14" s="26"/>
      <c r="I14" s="26"/>
      <c r="J14" s="26"/>
      <c r="K14" s="4"/>
    </row>
    <row r="15" spans="1:13" ht="16.5" customHeight="1">
      <c r="A15" s="3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ht="16.5" customHeight="1">
      <c r="A16" s="3"/>
      <c r="B16" s="6"/>
      <c r="C16" s="7"/>
      <c r="D16" s="7"/>
      <c r="E16" s="7"/>
      <c r="F16" s="7"/>
      <c r="G16" s="7"/>
      <c r="H16" s="7"/>
      <c r="I16" s="7"/>
      <c r="J16" s="7"/>
      <c r="K16" s="7"/>
    </row>
    <row r="17" spans="1:11" ht="16.5" customHeight="1">
      <c r="A17" s="3"/>
      <c r="B17" s="6"/>
      <c r="C17" s="7"/>
      <c r="D17" s="7"/>
      <c r="E17" s="7"/>
      <c r="F17" s="7"/>
      <c r="G17" s="7"/>
      <c r="H17" s="7"/>
      <c r="I17" s="7"/>
      <c r="J17" s="7"/>
      <c r="K17" s="7"/>
    </row>
    <row r="18" spans="1:11" ht="16.5" customHeight="1">
      <c r="A18" s="3"/>
      <c r="B18" s="6"/>
      <c r="C18" s="8"/>
      <c r="D18" s="8"/>
      <c r="E18" s="8"/>
      <c r="F18" s="8"/>
      <c r="G18" s="8"/>
      <c r="H18" s="8"/>
      <c r="I18" s="8"/>
      <c r="J18" s="8"/>
      <c r="K18" s="8"/>
    </row>
    <row r="19" spans="1:11" ht="16.5" customHeight="1">
      <c r="A19" s="1"/>
      <c r="B19" s="9"/>
      <c r="C19" s="10"/>
      <c r="D19" s="10"/>
      <c r="E19" s="10"/>
      <c r="F19" s="10"/>
      <c r="G19" s="10"/>
      <c r="H19" s="10"/>
      <c r="I19" s="10"/>
      <c r="J19" s="10"/>
      <c r="K19" s="10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5">
    <mergeCell ref="A1:J1"/>
    <mergeCell ref="A2:A3"/>
    <mergeCell ref="B2:B3"/>
    <mergeCell ref="J2:J3"/>
    <mergeCell ref="C2:I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tabColor rgb="FF00B050"/>
    <pageSetUpPr fitToPage="1"/>
  </sheetPr>
  <dimension ref="A1:S23"/>
  <sheetViews>
    <sheetView showGridLines="0" zoomScale="76" zoomScaleNormal="76" zoomScaleSheetLayoutView="100" workbookViewId="0">
      <selection sqref="A1:J1"/>
    </sheetView>
  </sheetViews>
  <sheetFormatPr defaultRowHeight="12.75"/>
  <cols>
    <col min="1" max="1" width="30.5703125" customWidth="1"/>
    <col min="2" max="2" width="13" customWidth="1"/>
    <col min="3" max="9" width="10.7109375" customWidth="1"/>
    <col min="10" max="10" width="11.7109375" customWidth="1"/>
    <col min="11" max="11" width="10.7109375" customWidth="1"/>
  </cols>
  <sheetData>
    <row r="1" spans="1:19" ht="30" customHeight="1">
      <c r="A1" s="146" t="s">
        <v>201</v>
      </c>
      <c r="B1" s="146"/>
      <c r="C1" s="146"/>
      <c r="D1" s="146"/>
      <c r="E1" s="146"/>
      <c r="F1" s="146"/>
      <c r="G1" s="146"/>
      <c r="H1" s="146"/>
      <c r="I1" s="146"/>
      <c r="J1" s="146"/>
      <c r="K1" s="3"/>
    </row>
    <row r="2" spans="1:19" ht="24.95" customHeight="1">
      <c r="A2" s="129" t="s">
        <v>0</v>
      </c>
      <c r="B2" s="129" t="s">
        <v>157</v>
      </c>
      <c r="C2" s="129" t="s">
        <v>21</v>
      </c>
      <c r="D2" s="129"/>
      <c r="E2" s="129"/>
      <c r="F2" s="129"/>
      <c r="G2" s="129"/>
      <c r="H2" s="129"/>
      <c r="I2" s="129"/>
      <c r="J2" s="129"/>
    </row>
    <row r="3" spans="1:19" ht="32.1" customHeight="1">
      <c r="A3" s="129"/>
      <c r="B3" s="129"/>
      <c r="C3" s="64" t="s">
        <v>69</v>
      </c>
      <c r="D3" s="64" t="s">
        <v>198</v>
      </c>
      <c r="E3" s="64" t="s">
        <v>197</v>
      </c>
      <c r="F3" s="64" t="s">
        <v>199</v>
      </c>
      <c r="G3" s="64" t="s">
        <v>200</v>
      </c>
      <c r="H3" s="64" t="s">
        <v>145</v>
      </c>
      <c r="I3" s="64" t="s">
        <v>146</v>
      </c>
      <c r="J3" s="71" t="s">
        <v>22</v>
      </c>
    </row>
    <row r="4" spans="1:19" ht="30" customHeight="1">
      <c r="A4" s="63" t="s">
        <v>4</v>
      </c>
      <c r="B4" s="65">
        <v>14312</v>
      </c>
      <c r="C4" s="65">
        <v>11</v>
      </c>
      <c r="D4" s="65">
        <v>184</v>
      </c>
      <c r="E4" s="65">
        <v>1138</v>
      </c>
      <c r="F4" s="65">
        <v>3921</v>
      </c>
      <c r="G4" s="65">
        <v>3821</v>
      </c>
      <c r="H4" s="65">
        <v>3270</v>
      </c>
      <c r="I4" s="65">
        <v>1967</v>
      </c>
      <c r="J4" s="91">
        <v>25.82</v>
      </c>
      <c r="K4" s="104"/>
      <c r="L4" s="104"/>
      <c r="M4" s="104"/>
      <c r="N4" s="104"/>
      <c r="O4" s="104"/>
      <c r="P4" s="104"/>
      <c r="Q4" s="104"/>
      <c r="R4" s="104"/>
      <c r="S4" s="104"/>
    </row>
    <row r="5" spans="1:19" ht="30" customHeight="1">
      <c r="A5" s="63" t="s">
        <v>5</v>
      </c>
      <c r="B5" s="65">
        <v>7194</v>
      </c>
      <c r="C5" s="65">
        <v>13</v>
      </c>
      <c r="D5" s="65">
        <v>257</v>
      </c>
      <c r="E5" s="65">
        <v>667</v>
      </c>
      <c r="F5" s="65">
        <v>1570</v>
      </c>
      <c r="G5" s="65">
        <v>1902</v>
      </c>
      <c r="H5" s="65">
        <v>1908</v>
      </c>
      <c r="I5" s="65">
        <v>877</v>
      </c>
      <c r="J5" s="91">
        <v>24.76</v>
      </c>
      <c r="K5" s="104"/>
      <c r="L5" s="104"/>
      <c r="M5" s="104"/>
      <c r="N5" s="104"/>
      <c r="O5" s="104"/>
      <c r="P5" s="104"/>
      <c r="Q5" s="104"/>
      <c r="R5" s="104"/>
      <c r="S5" s="104"/>
    </row>
    <row r="6" spans="1:19" ht="30" customHeight="1">
      <c r="A6" s="63" t="s">
        <v>6</v>
      </c>
      <c r="B6" s="65">
        <v>4693</v>
      </c>
      <c r="C6" s="65">
        <v>28</v>
      </c>
      <c r="D6" s="65">
        <v>296</v>
      </c>
      <c r="E6" s="65">
        <v>697</v>
      </c>
      <c r="F6" s="65">
        <v>1151</v>
      </c>
      <c r="G6" s="65">
        <v>1266</v>
      </c>
      <c r="H6" s="65">
        <v>879</v>
      </c>
      <c r="I6" s="65">
        <v>376</v>
      </c>
      <c r="J6" s="91">
        <v>19.53</v>
      </c>
      <c r="K6" s="104"/>
      <c r="L6" s="104"/>
      <c r="M6" s="104"/>
      <c r="N6" s="104"/>
      <c r="O6" s="104"/>
      <c r="P6" s="104"/>
      <c r="Q6" s="104"/>
      <c r="R6" s="104"/>
      <c r="S6" s="104"/>
    </row>
    <row r="7" spans="1:19" ht="30" customHeight="1">
      <c r="A7" s="63" t="s">
        <v>7</v>
      </c>
      <c r="B7" s="65">
        <v>6964</v>
      </c>
      <c r="C7" s="65">
        <v>7</v>
      </c>
      <c r="D7" s="65">
        <v>232</v>
      </c>
      <c r="E7" s="65">
        <v>1002</v>
      </c>
      <c r="F7" s="65">
        <v>2112</v>
      </c>
      <c r="G7" s="65">
        <v>1814</v>
      </c>
      <c r="H7" s="65">
        <v>1225</v>
      </c>
      <c r="I7" s="65">
        <v>572</v>
      </c>
      <c r="J7" s="91">
        <v>19.87</v>
      </c>
      <c r="K7" s="104"/>
      <c r="L7" s="104"/>
      <c r="M7" s="104"/>
      <c r="N7" s="104"/>
      <c r="O7" s="104"/>
      <c r="P7" s="104"/>
      <c r="Q7" s="104"/>
      <c r="R7" s="104"/>
      <c r="S7" s="104"/>
    </row>
    <row r="8" spans="1:19" ht="30" customHeight="1">
      <c r="A8" s="63" t="s">
        <v>8</v>
      </c>
      <c r="B8" s="65">
        <v>5824</v>
      </c>
      <c r="C8" s="65">
        <v>71</v>
      </c>
      <c r="D8" s="65">
        <v>191</v>
      </c>
      <c r="E8" s="65">
        <v>721</v>
      </c>
      <c r="F8" s="65">
        <v>1468</v>
      </c>
      <c r="G8" s="65">
        <v>1873</v>
      </c>
      <c r="H8" s="65">
        <v>1008</v>
      </c>
      <c r="I8" s="65">
        <v>492</v>
      </c>
      <c r="J8" s="93">
        <v>20.94</v>
      </c>
      <c r="K8" s="104"/>
      <c r="L8" s="104"/>
      <c r="M8" s="104"/>
      <c r="N8" s="104"/>
      <c r="O8" s="104"/>
      <c r="P8" s="104"/>
      <c r="Q8" s="104"/>
      <c r="R8" s="104"/>
      <c r="S8" s="104"/>
    </row>
    <row r="9" spans="1:19" ht="30" customHeight="1">
      <c r="A9" s="63" t="s">
        <v>9</v>
      </c>
      <c r="B9" s="65">
        <v>6851</v>
      </c>
      <c r="C9" s="65">
        <v>56</v>
      </c>
      <c r="D9" s="65">
        <v>406</v>
      </c>
      <c r="E9" s="65">
        <v>1524</v>
      </c>
      <c r="F9" s="65">
        <v>2254</v>
      </c>
      <c r="G9" s="65">
        <v>1370</v>
      </c>
      <c r="H9" s="65">
        <v>836</v>
      </c>
      <c r="I9" s="65">
        <v>405</v>
      </c>
      <c r="J9" s="91">
        <v>15.84</v>
      </c>
      <c r="K9" s="104"/>
      <c r="L9" s="104"/>
      <c r="M9" s="104"/>
      <c r="N9" s="104"/>
      <c r="O9" s="104"/>
      <c r="P9" s="104"/>
      <c r="Q9" s="104"/>
      <c r="R9" s="104"/>
      <c r="S9" s="104"/>
    </row>
    <row r="10" spans="1:19" ht="30" customHeight="1">
      <c r="A10" s="63" t="s">
        <v>1</v>
      </c>
      <c r="B10" s="65">
        <v>8129</v>
      </c>
      <c r="C10" s="65">
        <v>21</v>
      </c>
      <c r="D10" s="65">
        <v>177</v>
      </c>
      <c r="E10" s="65">
        <v>1109</v>
      </c>
      <c r="F10" s="65">
        <v>2262</v>
      </c>
      <c r="G10" s="65">
        <v>2570</v>
      </c>
      <c r="H10" s="65">
        <v>1415</v>
      </c>
      <c r="I10" s="65">
        <v>575</v>
      </c>
      <c r="J10" s="91">
        <v>19.77</v>
      </c>
      <c r="K10" s="104"/>
      <c r="L10" s="104"/>
      <c r="M10" s="104"/>
      <c r="N10" s="104"/>
      <c r="O10" s="104"/>
      <c r="P10" s="104"/>
      <c r="Q10" s="104"/>
      <c r="R10" s="104"/>
      <c r="S10" s="104"/>
    </row>
    <row r="11" spans="1:19" ht="30" customHeight="1">
      <c r="A11" s="63" t="s">
        <v>2</v>
      </c>
      <c r="B11" s="65">
        <v>11315</v>
      </c>
      <c r="C11" s="65">
        <v>30</v>
      </c>
      <c r="D11" s="65">
        <v>267</v>
      </c>
      <c r="E11" s="65">
        <v>1293</v>
      </c>
      <c r="F11" s="65">
        <v>3516</v>
      </c>
      <c r="G11" s="65">
        <v>3118</v>
      </c>
      <c r="H11" s="65">
        <v>2114</v>
      </c>
      <c r="I11" s="65">
        <v>977</v>
      </c>
      <c r="J11" s="91">
        <v>21.3</v>
      </c>
      <c r="K11" s="104"/>
      <c r="L11" s="104"/>
      <c r="M11" s="104"/>
      <c r="N11" s="104"/>
      <c r="O11" s="104"/>
      <c r="P11" s="104"/>
      <c r="Q11" s="104"/>
      <c r="R11" s="104"/>
      <c r="S11" s="104"/>
    </row>
    <row r="12" spans="1:19" ht="24" customHeight="1">
      <c r="A12" s="103" t="s">
        <v>3</v>
      </c>
      <c r="B12" s="73">
        <f>C12+D12+E12+F12+G12+H12+I12</f>
        <v>65282</v>
      </c>
      <c r="C12" s="73">
        <f>SUM(C4:C11)</f>
        <v>237</v>
      </c>
      <c r="D12" s="72">
        <f t="shared" ref="D12:I12" si="0">SUM(D4:D11)</f>
        <v>2010</v>
      </c>
      <c r="E12" s="72">
        <f t="shared" si="0"/>
        <v>8151</v>
      </c>
      <c r="F12" s="72">
        <f t="shared" si="0"/>
        <v>18254</v>
      </c>
      <c r="G12" s="72">
        <f t="shared" si="0"/>
        <v>17734</v>
      </c>
      <c r="H12" s="72">
        <f t="shared" si="0"/>
        <v>12655</v>
      </c>
      <c r="I12" s="72">
        <f t="shared" si="0"/>
        <v>6241</v>
      </c>
      <c r="J12" s="83">
        <v>21.6</v>
      </c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19" ht="16.5" customHeight="1">
      <c r="B13" s="145"/>
      <c r="C13" s="145"/>
      <c r="D13" s="145"/>
      <c r="E13" s="26"/>
      <c r="F13" s="26"/>
      <c r="G13" s="26"/>
      <c r="H13" s="26"/>
      <c r="I13" s="26"/>
      <c r="J13" s="26"/>
    </row>
    <row r="14" spans="1:19" ht="16.5" customHeight="1">
      <c r="B14" s="18"/>
    </row>
    <row r="15" spans="1:19" ht="16.5" customHeight="1">
      <c r="B15" s="27"/>
    </row>
    <row r="16" spans="1:19">
      <c r="B16" s="27"/>
    </row>
    <row r="17" spans="2:2">
      <c r="B17" s="18"/>
    </row>
    <row r="18" spans="2:2">
      <c r="B18" s="18"/>
    </row>
    <row r="19" spans="2:2">
      <c r="B19" s="18"/>
    </row>
    <row r="20" spans="2:2">
      <c r="B20" s="18"/>
    </row>
    <row r="21" spans="2:2">
      <c r="B21" s="18"/>
    </row>
    <row r="22" spans="2:2">
      <c r="B22" s="18"/>
    </row>
    <row r="23" spans="2:2">
      <c r="B23" s="18"/>
    </row>
  </sheetData>
  <mergeCells count="5">
    <mergeCell ref="B13:D13"/>
    <mergeCell ref="A1:J1"/>
    <mergeCell ref="A2:A3"/>
    <mergeCell ref="B2:B3"/>
    <mergeCell ref="C2:J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"/>
  <sheetViews>
    <sheetView zoomScale="70" zoomScaleNormal="70" workbookViewId="0">
      <selection sqref="A1:J1"/>
    </sheetView>
  </sheetViews>
  <sheetFormatPr defaultColWidth="9.140625" defaultRowHeight="12.75"/>
  <cols>
    <col min="1" max="1" width="30.7109375" style="2" customWidth="1"/>
    <col min="2" max="9" width="14.7109375" style="2" customWidth="1"/>
    <col min="10" max="10" width="12.7109375" style="2" customWidth="1"/>
    <col min="11" max="16384" width="9.140625" style="2"/>
  </cols>
  <sheetData>
    <row r="1" spans="1:13" ht="30" customHeight="1">
      <c r="A1" s="121" t="s">
        <v>174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3" ht="20.100000000000001" customHeight="1">
      <c r="A2" s="120" t="s">
        <v>156</v>
      </c>
      <c r="B2" s="120" t="s">
        <v>0</v>
      </c>
      <c r="C2" s="120"/>
      <c r="D2" s="120"/>
      <c r="E2" s="120"/>
      <c r="F2" s="120"/>
      <c r="G2" s="120"/>
      <c r="H2" s="120"/>
      <c r="I2" s="120"/>
      <c r="J2" s="115" t="s">
        <v>3</v>
      </c>
    </row>
    <row r="3" spans="1:13" ht="37.5" customHeight="1">
      <c r="A3" s="120"/>
      <c r="B3" s="92" t="s">
        <v>11</v>
      </c>
      <c r="C3" s="92" t="s">
        <v>12</v>
      </c>
      <c r="D3" s="92" t="s">
        <v>13</v>
      </c>
      <c r="E3" s="92" t="s">
        <v>14</v>
      </c>
      <c r="F3" s="92" t="s">
        <v>17</v>
      </c>
      <c r="G3" s="92" t="s">
        <v>18</v>
      </c>
      <c r="H3" s="92" t="s">
        <v>19</v>
      </c>
      <c r="I3" s="92" t="s">
        <v>20</v>
      </c>
      <c r="J3" s="116"/>
    </row>
    <row r="4" spans="1:13" ht="20.100000000000001" customHeight="1">
      <c r="A4" s="120"/>
      <c r="B4" s="118" t="s">
        <v>163</v>
      </c>
      <c r="C4" s="119"/>
      <c r="D4" s="119"/>
      <c r="E4" s="119"/>
      <c r="F4" s="119"/>
      <c r="G4" s="119"/>
      <c r="H4" s="119"/>
      <c r="I4" s="119"/>
      <c r="J4" s="117"/>
    </row>
    <row r="5" spans="1:13" ht="30" customHeight="1">
      <c r="A5" s="58" t="s">
        <v>71</v>
      </c>
      <c r="B5" s="114">
        <v>3321</v>
      </c>
      <c r="C5" s="114">
        <v>493</v>
      </c>
      <c r="D5" s="114">
        <v>536</v>
      </c>
      <c r="E5" s="114">
        <v>1357</v>
      </c>
      <c r="F5" s="114">
        <v>1378</v>
      </c>
      <c r="G5" s="114">
        <v>734</v>
      </c>
      <c r="H5" s="114">
        <v>938</v>
      </c>
      <c r="I5" s="114">
        <v>1103</v>
      </c>
      <c r="J5" s="60">
        <f>SUM(B5:I5)</f>
        <v>9860</v>
      </c>
      <c r="K5" s="28"/>
      <c r="L5" s="28"/>
      <c r="M5" s="28"/>
    </row>
    <row r="6" spans="1:13" ht="30" customHeight="1">
      <c r="A6" s="58" t="s">
        <v>72</v>
      </c>
      <c r="B6" s="114">
        <v>186</v>
      </c>
      <c r="C6" s="114">
        <v>85</v>
      </c>
      <c r="D6" s="114">
        <v>61</v>
      </c>
      <c r="E6" s="114">
        <v>52</v>
      </c>
      <c r="F6" s="114">
        <v>69</v>
      </c>
      <c r="G6" s="114">
        <v>76</v>
      </c>
      <c r="H6" s="114">
        <v>53</v>
      </c>
      <c r="I6" s="114">
        <v>153</v>
      </c>
      <c r="J6" s="60">
        <f t="shared" ref="J6:J11" si="0">SUM(B6:I6)</f>
        <v>735</v>
      </c>
      <c r="K6" s="28"/>
      <c r="L6" s="28"/>
      <c r="M6" s="28"/>
    </row>
    <row r="7" spans="1:13" ht="30" customHeight="1">
      <c r="A7" s="58" t="s">
        <v>73</v>
      </c>
      <c r="B7" s="114">
        <v>269</v>
      </c>
      <c r="C7" s="114">
        <v>287</v>
      </c>
      <c r="D7" s="114">
        <v>347</v>
      </c>
      <c r="E7" s="114">
        <v>298</v>
      </c>
      <c r="F7" s="114">
        <v>333</v>
      </c>
      <c r="G7" s="114">
        <v>390</v>
      </c>
      <c r="H7" s="114">
        <v>311</v>
      </c>
      <c r="I7" s="114">
        <v>451</v>
      </c>
      <c r="J7" s="60">
        <f t="shared" si="0"/>
        <v>2686</v>
      </c>
      <c r="K7" s="28"/>
      <c r="L7" s="28"/>
      <c r="M7" s="28"/>
    </row>
    <row r="8" spans="1:13" ht="30" customHeight="1">
      <c r="A8" s="58" t="s">
        <v>79</v>
      </c>
      <c r="B8" s="114">
        <v>10492</v>
      </c>
      <c r="C8" s="114">
        <v>6329</v>
      </c>
      <c r="D8" s="114">
        <v>3749</v>
      </c>
      <c r="E8" s="114">
        <v>5258</v>
      </c>
      <c r="F8" s="114">
        <v>4043</v>
      </c>
      <c r="G8" s="114">
        <v>5596</v>
      </c>
      <c r="H8" s="114">
        <v>6826</v>
      </c>
      <c r="I8" s="114">
        <v>9582</v>
      </c>
      <c r="J8" s="60">
        <f t="shared" si="0"/>
        <v>51875</v>
      </c>
      <c r="K8" s="28"/>
      <c r="L8" s="28"/>
      <c r="M8" s="28"/>
    </row>
    <row r="9" spans="1:13" ht="30" customHeight="1">
      <c r="A9" s="58" t="s">
        <v>76</v>
      </c>
      <c r="B9" s="114">
        <v>475</v>
      </c>
      <c r="C9" s="114">
        <v>362</v>
      </c>
      <c r="D9" s="114">
        <v>384</v>
      </c>
      <c r="E9" s="114">
        <v>363</v>
      </c>
      <c r="F9" s="114">
        <v>743</v>
      </c>
      <c r="G9" s="114">
        <v>433</v>
      </c>
      <c r="H9" s="114">
        <v>472</v>
      </c>
      <c r="I9" s="114">
        <v>570</v>
      </c>
      <c r="J9" s="60">
        <f t="shared" si="0"/>
        <v>3802</v>
      </c>
      <c r="K9" s="28"/>
      <c r="L9" s="28"/>
      <c r="M9" s="28"/>
    </row>
    <row r="10" spans="1:13" ht="30" customHeight="1">
      <c r="A10" s="62" t="s">
        <v>77</v>
      </c>
      <c r="B10" s="114">
        <v>508</v>
      </c>
      <c r="C10" s="114">
        <v>156</v>
      </c>
      <c r="D10" s="114">
        <v>124</v>
      </c>
      <c r="E10" s="114">
        <v>142</v>
      </c>
      <c r="F10" s="114">
        <v>150</v>
      </c>
      <c r="G10" s="114">
        <v>179</v>
      </c>
      <c r="H10" s="114">
        <v>210</v>
      </c>
      <c r="I10" s="114">
        <v>343</v>
      </c>
      <c r="J10" s="60">
        <f t="shared" si="0"/>
        <v>1812</v>
      </c>
      <c r="K10" s="28"/>
      <c r="L10" s="28"/>
      <c r="M10" s="28"/>
    </row>
    <row r="11" spans="1:13" ht="30" customHeight="1">
      <c r="A11" s="62" t="s">
        <v>74</v>
      </c>
      <c r="B11" s="114">
        <v>367</v>
      </c>
      <c r="C11" s="114">
        <v>178</v>
      </c>
      <c r="D11" s="114">
        <v>109</v>
      </c>
      <c r="E11" s="114">
        <v>112</v>
      </c>
      <c r="F11" s="114">
        <v>105</v>
      </c>
      <c r="G11" s="114">
        <v>131</v>
      </c>
      <c r="H11" s="114">
        <v>117</v>
      </c>
      <c r="I11" s="114">
        <v>306</v>
      </c>
      <c r="J11" s="60">
        <f t="shared" si="0"/>
        <v>1425</v>
      </c>
      <c r="K11" s="28"/>
      <c r="L11" s="28"/>
      <c r="M11" s="28"/>
    </row>
    <row r="12" spans="1:13" ht="30" customHeight="1">
      <c r="A12" s="58" t="s">
        <v>75</v>
      </c>
      <c r="B12" s="114">
        <v>56</v>
      </c>
      <c r="C12" s="114">
        <v>1</v>
      </c>
      <c r="D12" s="114">
        <v>1</v>
      </c>
      <c r="E12" s="114">
        <v>2</v>
      </c>
      <c r="F12" s="114">
        <v>3</v>
      </c>
      <c r="G12" s="114">
        <v>66</v>
      </c>
      <c r="H12" s="114">
        <v>1</v>
      </c>
      <c r="I12" s="114">
        <v>36</v>
      </c>
      <c r="J12" s="60">
        <f>SUM(B12:I12)</f>
        <v>166</v>
      </c>
      <c r="K12" s="28"/>
      <c r="L12" s="28"/>
      <c r="M12" s="28"/>
    </row>
    <row r="13" spans="1:13" ht="30" customHeight="1">
      <c r="A13" s="90" t="s">
        <v>10</v>
      </c>
      <c r="B13" s="60">
        <v>14324</v>
      </c>
      <c r="C13" s="60">
        <v>7195</v>
      </c>
      <c r="D13" s="60">
        <v>4694</v>
      </c>
      <c r="E13" s="60">
        <v>6967</v>
      </c>
      <c r="F13" s="60">
        <v>5826</v>
      </c>
      <c r="G13" s="60">
        <v>6862</v>
      </c>
      <c r="H13" s="60">
        <v>8129</v>
      </c>
      <c r="I13" s="60">
        <v>11325</v>
      </c>
      <c r="J13" s="60">
        <f>SUM(B13:I13)</f>
        <v>65322</v>
      </c>
      <c r="K13" s="28"/>
      <c r="L13" s="28"/>
      <c r="M13" s="28"/>
    </row>
    <row r="15" spans="1:13" ht="16.5" customHeight="1"/>
    <row r="16" spans="1:13" ht="16.5" customHeight="1"/>
    <row r="17" spans="3:4">
      <c r="C17" s="19"/>
      <c r="D17" s="19"/>
    </row>
    <row r="18" spans="3:4">
      <c r="C18" s="19"/>
      <c r="D18" s="19"/>
    </row>
  </sheetData>
  <mergeCells count="5">
    <mergeCell ref="J2:J4"/>
    <mergeCell ref="B4:I4"/>
    <mergeCell ref="B2:I2"/>
    <mergeCell ref="A1:J1"/>
    <mergeCell ref="A2:A4"/>
  </mergeCells>
  <pageMargins left="0.70866141732283461" right="0.70866141732283461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00B050"/>
    <pageSetUpPr fitToPage="1"/>
  </sheetPr>
  <dimension ref="A1:M18"/>
  <sheetViews>
    <sheetView showGridLines="0" zoomScale="70" zoomScaleNormal="70" zoomScaleSheetLayoutView="80" workbookViewId="0">
      <selection sqref="A1:J1"/>
    </sheetView>
  </sheetViews>
  <sheetFormatPr defaultColWidth="9.140625" defaultRowHeight="12.75"/>
  <cols>
    <col min="1" max="1" width="30.7109375" style="2" customWidth="1"/>
    <col min="2" max="6" width="14.7109375" style="19" customWidth="1"/>
    <col min="7" max="9" width="14.7109375" style="2" customWidth="1"/>
    <col min="10" max="10" width="12.7109375" style="2" customWidth="1"/>
    <col min="11" max="16384" width="9.140625" style="2"/>
  </cols>
  <sheetData>
    <row r="1" spans="1:13" ht="30" customHeight="1">
      <c r="A1" s="121" t="s">
        <v>174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3" ht="20.100000000000001" customHeight="1">
      <c r="A2" s="123" t="s">
        <v>156</v>
      </c>
      <c r="B2" s="120" t="s">
        <v>0</v>
      </c>
      <c r="C2" s="120"/>
      <c r="D2" s="120"/>
      <c r="E2" s="120"/>
      <c r="F2" s="120"/>
      <c r="G2" s="120"/>
      <c r="H2" s="120"/>
      <c r="I2" s="120"/>
      <c r="J2" s="127" t="s">
        <v>3</v>
      </c>
    </row>
    <row r="3" spans="1:13" ht="37.5" customHeight="1">
      <c r="A3" s="124"/>
      <c r="B3" s="92" t="s">
        <v>11</v>
      </c>
      <c r="C3" s="92" t="s">
        <v>12</v>
      </c>
      <c r="D3" s="92" t="s">
        <v>13</v>
      </c>
      <c r="E3" s="92" t="s">
        <v>14</v>
      </c>
      <c r="F3" s="92" t="s">
        <v>17</v>
      </c>
      <c r="G3" s="92" t="s">
        <v>18</v>
      </c>
      <c r="H3" s="92" t="s">
        <v>19</v>
      </c>
      <c r="I3" s="92" t="s">
        <v>20</v>
      </c>
      <c r="J3" s="128"/>
    </row>
    <row r="4" spans="1:13" ht="20.100000000000001" customHeight="1">
      <c r="A4" s="125"/>
      <c r="B4" s="118" t="s">
        <v>170</v>
      </c>
      <c r="C4" s="119"/>
      <c r="D4" s="119"/>
      <c r="E4" s="119"/>
      <c r="F4" s="119"/>
      <c r="G4" s="119"/>
      <c r="H4" s="119"/>
      <c r="I4" s="119"/>
      <c r="J4" s="128"/>
    </row>
    <row r="5" spans="1:13" ht="30" customHeight="1">
      <c r="A5" s="58" t="s">
        <v>71</v>
      </c>
      <c r="B5" s="59">
        <v>3610</v>
      </c>
      <c r="C5" s="59">
        <v>562</v>
      </c>
      <c r="D5" s="59">
        <v>706</v>
      </c>
      <c r="E5" s="59">
        <v>1438</v>
      </c>
      <c r="F5" s="59">
        <v>1505</v>
      </c>
      <c r="G5" s="59">
        <v>795</v>
      </c>
      <c r="H5" s="59">
        <v>995</v>
      </c>
      <c r="I5" s="59">
        <v>1365</v>
      </c>
      <c r="J5" s="60">
        <f t="shared" ref="J5:J12" si="0">I5+H5+G5+F5+E5+D5+C5+B5</f>
        <v>10976</v>
      </c>
      <c r="K5" s="28"/>
      <c r="L5" s="28"/>
      <c r="M5" s="28"/>
    </row>
    <row r="6" spans="1:13" ht="30" customHeight="1">
      <c r="A6" s="58" t="s">
        <v>72</v>
      </c>
      <c r="B6" s="59">
        <v>232</v>
      </c>
      <c r="C6" s="59">
        <v>88</v>
      </c>
      <c r="D6" s="59">
        <v>68</v>
      </c>
      <c r="E6" s="59">
        <v>71</v>
      </c>
      <c r="F6" s="59">
        <v>97</v>
      </c>
      <c r="G6" s="59">
        <v>87</v>
      </c>
      <c r="H6" s="59">
        <v>78</v>
      </c>
      <c r="I6" s="59">
        <v>184</v>
      </c>
      <c r="J6" s="60">
        <f t="shared" si="0"/>
        <v>905</v>
      </c>
      <c r="K6" s="28"/>
      <c r="L6" s="28"/>
      <c r="M6" s="28"/>
    </row>
    <row r="7" spans="1:13" ht="30" customHeight="1">
      <c r="A7" s="58" t="s">
        <v>73</v>
      </c>
      <c r="B7" s="59">
        <v>283</v>
      </c>
      <c r="C7" s="59">
        <v>301</v>
      </c>
      <c r="D7" s="59">
        <v>359</v>
      </c>
      <c r="E7" s="59">
        <v>321</v>
      </c>
      <c r="F7" s="59">
        <v>348</v>
      </c>
      <c r="G7" s="59">
        <v>407</v>
      </c>
      <c r="H7" s="59">
        <v>340</v>
      </c>
      <c r="I7" s="59">
        <v>482</v>
      </c>
      <c r="J7" s="60">
        <f t="shared" si="0"/>
        <v>2841</v>
      </c>
      <c r="K7" s="28"/>
      <c r="L7" s="28"/>
      <c r="M7" s="28"/>
    </row>
    <row r="8" spans="1:13" ht="30" customHeight="1">
      <c r="A8" s="58" t="s">
        <v>79</v>
      </c>
      <c r="B8" s="59">
        <v>13061</v>
      </c>
      <c r="C8" s="59">
        <v>7606</v>
      </c>
      <c r="D8" s="59">
        <v>5327</v>
      </c>
      <c r="E8" s="59">
        <v>6474</v>
      </c>
      <c r="F8" s="59">
        <v>65987</v>
      </c>
      <c r="G8" s="59">
        <v>7610</v>
      </c>
      <c r="H8" s="59">
        <v>9401</v>
      </c>
      <c r="I8" s="59">
        <v>14542</v>
      </c>
      <c r="J8" s="60">
        <f t="shared" si="0"/>
        <v>130008</v>
      </c>
      <c r="K8" s="28"/>
      <c r="L8" s="28"/>
      <c r="M8" s="28"/>
    </row>
    <row r="9" spans="1:13" ht="30" customHeight="1">
      <c r="A9" s="58" t="s">
        <v>76</v>
      </c>
      <c r="B9" s="59">
        <v>1160</v>
      </c>
      <c r="C9" s="59">
        <v>824</v>
      </c>
      <c r="D9" s="59">
        <v>1294</v>
      </c>
      <c r="E9" s="59">
        <v>821</v>
      </c>
      <c r="F9" s="59">
        <v>34017</v>
      </c>
      <c r="G9" s="59">
        <v>1594</v>
      </c>
      <c r="H9" s="59">
        <v>1870</v>
      </c>
      <c r="I9" s="59">
        <v>1576</v>
      </c>
      <c r="J9" s="60">
        <f t="shared" si="0"/>
        <v>43156</v>
      </c>
      <c r="K9" s="28"/>
      <c r="L9" s="28"/>
      <c r="M9" s="28"/>
    </row>
    <row r="10" spans="1:13" ht="30" customHeight="1">
      <c r="A10" s="62" t="s">
        <v>77</v>
      </c>
      <c r="B10" s="59">
        <v>624</v>
      </c>
      <c r="C10" s="59">
        <v>227</v>
      </c>
      <c r="D10" s="59">
        <v>201</v>
      </c>
      <c r="E10" s="59">
        <v>219</v>
      </c>
      <c r="F10" s="59">
        <v>241</v>
      </c>
      <c r="G10" s="59">
        <v>230</v>
      </c>
      <c r="H10" s="59">
        <v>293</v>
      </c>
      <c r="I10" s="59">
        <v>448</v>
      </c>
      <c r="J10" s="60">
        <f t="shared" si="0"/>
        <v>2483</v>
      </c>
      <c r="K10" s="28"/>
      <c r="L10" s="28"/>
      <c r="M10" s="28"/>
    </row>
    <row r="11" spans="1:13" ht="30" customHeight="1">
      <c r="A11" s="62" t="s">
        <v>74</v>
      </c>
      <c r="B11" s="59">
        <v>1057</v>
      </c>
      <c r="C11" s="59">
        <v>272</v>
      </c>
      <c r="D11" s="59">
        <v>186</v>
      </c>
      <c r="E11" s="59">
        <v>169</v>
      </c>
      <c r="F11" s="59">
        <v>197</v>
      </c>
      <c r="G11" s="59">
        <v>187</v>
      </c>
      <c r="H11" s="59">
        <v>229</v>
      </c>
      <c r="I11" s="59">
        <v>946</v>
      </c>
      <c r="J11" s="60">
        <f t="shared" si="0"/>
        <v>3243</v>
      </c>
      <c r="K11" s="28"/>
      <c r="L11" s="28"/>
      <c r="M11" s="28"/>
    </row>
    <row r="12" spans="1:13" ht="30" customHeight="1">
      <c r="A12" s="58" t="s">
        <v>75</v>
      </c>
      <c r="B12" s="59">
        <v>60</v>
      </c>
      <c r="C12" s="59">
        <v>1</v>
      </c>
      <c r="D12" s="59">
        <v>1</v>
      </c>
      <c r="E12" s="59">
        <v>2</v>
      </c>
      <c r="F12" s="59">
        <v>3</v>
      </c>
      <c r="G12" s="59">
        <v>77</v>
      </c>
      <c r="H12" s="59">
        <v>1</v>
      </c>
      <c r="I12" s="59">
        <v>43</v>
      </c>
      <c r="J12" s="60">
        <f t="shared" si="0"/>
        <v>188</v>
      </c>
      <c r="K12" s="28"/>
      <c r="L12" s="28"/>
      <c r="M12" s="28"/>
    </row>
    <row r="13" spans="1:13" ht="30" customHeight="1">
      <c r="A13" s="90" t="s">
        <v>10</v>
      </c>
      <c r="B13" s="60">
        <f t="shared" ref="B13:J13" si="1">SUM(B5:B8)+B12</f>
        <v>17246</v>
      </c>
      <c r="C13" s="60">
        <f t="shared" si="1"/>
        <v>8558</v>
      </c>
      <c r="D13" s="60">
        <f t="shared" si="1"/>
        <v>6461</v>
      </c>
      <c r="E13" s="60">
        <f t="shared" si="1"/>
        <v>8306</v>
      </c>
      <c r="F13" s="60">
        <f t="shared" ref="F13:I13" si="2">SUM(F5:F8)+F12</f>
        <v>67940</v>
      </c>
      <c r="G13" s="60">
        <f t="shared" si="2"/>
        <v>8976</v>
      </c>
      <c r="H13" s="60">
        <f>SUM(H5:H8)+H12</f>
        <v>10815</v>
      </c>
      <c r="I13" s="60">
        <f t="shared" si="2"/>
        <v>16616</v>
      </c>
      <c r="J13" s="60">
        <f t="shared" si="1"/>
        <v>144918</v>
      </c>
      <c r="K13" s="28"/>
      <c r="L13" s="28"/>
      <c r="M13" s="28"/>
    </row>
    <row r="15" spans="1:13" ht="16.5" customHeight="1">
      <c r="A15" s="126" t="s">
        <v>164</v>
      </c>
      <c r="B15" s="126"/>
      <c r="C15" s="126"/>
      <c r="D15" s="126"/>
      <c r="E15" s="126"/>
      <c r="F15" s="126"/>
      <c r="G15" s="126"/>
      <c r="H15" s="126"/>
      <c r="I15" s="126"/>
      <c r="J15" s="126"/>
    </row>
    <row r="16" spans="1:13" ht="16.5" customHeight="1"/>
    <row r="17" spans="2:3">
      <c r="B17" s="2"/>
      <c r="C17" s="2"/>
    </row>
    <row r="18" spans="2:3">
      <c r="B18" s="2"/>
      <c r="C18" s="2"/>
    </row>
  </sheetData>
  <mergeCells count="6">
    <mergeCell ref="A2:A4"/>
    <mergeCell ref="A15:J15"/>
    <mergeCell ref="A1:J1"/>
    <mergeCell ref="B4:I4"/>
    <mergeCell ref="B2:I2"/>
    <mergeCell ref="J2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  <pageSetUpPr fitToPage="1"/>
  </sheetPr>
  <dimension ref="A1:AD26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3" width="8.7109375" customWidth="1"/>
    <col min="4" max="4" width="11" customWidth="1"/>
    <col min="5" max="17" width="8.7109375" customWidth="1"/>
    <col min="18" max="18" width="10.28515625" bestFit="1" customWidth="1"/>
  </cols>
  <sheetData>
    <row r="1" spans="1:30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30" ht="16.5" customHeight="1">
      <c r="A2" s="129" t="s">
        <v>78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30" ht="27" customHeight="1">
      <c r="A3" s="129"/>
      <c r="B3" s="129"/>
      <c r="C3" s="129" t="s">
        <v>158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31" t="s">
        <v>179</v>
      </c>
      <c r="N3" s="132"/>
      <c r="O3" s="129" t="s">
        <v>35</v>
      </c>
      <c r="P3" s="129"/>
      <c r="Q3" s="129"/>
    </row>
    <row r="4" spans="1:3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30" ht="30" customHeight="1">
      <c r="A5" s="58" t="s">
        <v>71</v>
      </c>
      <c r="B5" s="65">
        <v>9860</v>
      </c>
      <c r="C5" s="66">
        <v>7936</v>
      </c>
      <c r="D5" s="67">
        <f>C5/$Q5*100</f>
        <v>72.303206997084544</v>
      </c>
      <c r="E5" s="65">
        <v>765</v>
      </c>
      <c r="F5" s="67">
        <f>E5/$Q5*100</f>
        <v>6.9697521865889209</v>
      </c>
      <c r="G5" s="65">
        <v>433</v>
      </c>
      <c r="H5" s="67">
        <f>G5/$Q5*100</f>
        <v>3.9449708454810493</v>
      </c>
      <c r="I5" s="65">
        <v>1070</v>
      </c>
      <c r="J5" s="67">
        <f>I5/$Q5*100</f>
        <v>9.748542274052479</v>
      </c>
      <c r="K5" s="66">
        <v>373</v>
      </c>
      <c r="L5" s="67">
        <f>K5/$Q5*100</f>
        <v>3.3983236151603502</v>
      </c>
      <c r="M5" s="98">
        <v>195</v>
      </c>
      <c r="N5" s="67">
        <f>M5/$Q5*100</f>
        <v>1.7766034985422741</v>
      </c>
      <c r="O5" s="66">
        <v>204</v>
      </c>
      <c r="P5" s="67">
        <f>O5/$Q5*100</f>
        <v>1.8586005830903789</v>
      </c>
      <c r="Q5" s="68">
        <f>O5+K5+I5+G5+E5+C5+M5</f>
        <v>10976</v>
      </c>
      <c r="R5" s="52"/>
      <c r="S5" s="52"/>
      <c r="T5" s="52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ht="30" customHeight="1">
      <c r="A6" s="58" t="s">
        <v>72</v>
      </c>
      <c r="B6" s="65">
        <v>735</v>
      </c>
      <c r="C6" s="66">
        <v>321</v>
      </c>
      <c r="D6" s="67">
        <f>C6/$Q6*100</f>
        <v>35.469613259668506</v>
      </c>
      <c r="E6" s="65">
        <v>149</v>
      </c>
      <c r="F6" s="67">
        <f>E6/$Q6*100</f>
        <v>16.464088397790057</v>
      </c>
      <c r="G6" s="65">
        <v>104</v>
      </c>
      <c r="H6" s="67">
        <f>G6/$Q6*100</f>
        <v>11.491712707182321</v>
      </c>
      <c r="I6" s="65">
        <v>240</v>
      </c>
      <c r="J6" s="67">
        <f>I6/$Q6*100</f>
        <v>26.519337016574585</v>
      </c>
      <c r="K6" s="66">
        <v>80</v>
      </c>
      <c r="L6" s="67">
        <f>K6/$Q6*100</f>
        <v>8.8397790055248606</v>
      </c>
      <c r="M6" s="98">
        <v>6</v>
      </c>
      <c r="N6" s="67">
        <f>M6/$Q6*100</f>
        <v>0.66298342541436461</v>
      </c>
      <c r="O6" s="66">
        <v>5</v>
      </c>
      <c r="P6" s="67">
        <f>O6/$Q6*100</f>
        <v>0.55248618784530379</v>
      </c>
      <c r="Q6" s="68">
        <f t="shared" ref="Q6:Q12" si="0">O6+K6+I6+G6+E6+C6+M6</f>
        <v>905</v>
      </c>
      <c r="R6" s="52"/>
      <c r="S6" s="52"/>
      <c r="T6" s="52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30" customHeight="1">
      <c r="A7" s="58" t="s">
        <v>73</v>
      </c>
      <c r="B7" s="65">
        <v>2686</v>
      </c>
      <c r="C7" s="66">
        <v>1617</v>
      </c>
      <c r="D7" s="67">
        <f t="shared" ref="D7:D12" si="1">C7/$Q7*100</f>
        <v>56.916578669482575</v>
      </c>
      <c r="E7" s="65">
        <v>346</v>
      </c>
      <c r="F7" s="67">
        <f t="shared" ref="F7:F12" si="2">E7/$Q7*100</f>
        <v>12.178810278071103</v>
      </c>
      <c r="G7" s="65">
        <v>434</v>
      </c>
      <c r="H7" s="67">
        <f t="shared" ref="H7:H12" si="3">G7/$Q7*100</f>
        <v>15.276311158042944</v>
      </c>
      <c r="I7" s="65">
        <v>302</v>
      </c>
      <c r="J7" s="67">
        <f t="shared" ref="J7:J12" si="4">I7/$Q7*100</f>
        <v>10.630059838085181</v>
      </c>
      <c r="K7" s="66">
        <v>129</v>
      </c>
      <c r="L7" s="67">
        <f t="shared" ref="L7:L12" si="5">K7/$Q7*100</f>
        <v>4.5406546990496306</v>
      </c>
      <c r="M7" s="98">
        <v>9</v>
      </c>
      <c r="N7" s="67">
        <f t="shared" ref="N7:P12" si="6">M7/$Q7*100</f>
        <v>0.31678986272439286</v>
      </c>
      <c r="O7" s="66">
        <v>4</v>
      </c>
      <c r="P7" s="67">
        <f t="shared" si="6"/>
        <v>0.14079549454417459</v>
      </c>
      <c r="Q7" s="68">
        <f t="shared" si="0"/>
        <v>2841</v>
      </c>
      <c r="R7" s="52"/>
      <c r="S7" s="52"/>
      <c r="T7" s="52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>
      <c r="A8" s="58" t="s">
        <v>79</v>
      </c>
      <c r="B8" s="65">
        <v>51875</v>
      </c>
      <c r="C8" s="66">
        <v>92810</v>
      </c>
      <c r="D8" s="67">
        <f t="shared" si="1"/>
        <v>71.3879145898714</v>
      </c>
      <c r="E8" s="66">
        <v>14076</v>
      </c>
      <c r="F8" s="67">
        <f t="shared" si="2"/>
        <v>10.827026029167437</v>
      </c>
      <c r="G8" s="66">
        <v>2024</v>
      </c>
      <c r="H8" s="67">
        <f t="shared" si="3"/>
        <v>1.5568272721678666</v>
      </c>
      <c r="I8" s="66">
        <v>11788</v>
      </c>
      <c r="J8" s="67">
        <f t="shared" si="4"/>
        <v>9.0671343301950653</v>
      </c>
      <c r="K8" s="66">
        <v>4999</v>
      </c>
      <c r="L8" s="67">
        <f t="shared" si="5"/>
        <v>3.8451479908928681</v>
      </c>
      <c r="M8" s="98">
        <v>3822</v>
      </c>
      <c r="N8" s="67">
        <f t="shared" si="6"/>
        <v>2.9398190880561192</v>
      </c>
      <c r="O8" s="66">
        <v>489</v>
      </c>
      <c r="P8" s="67">
        <f t="shared" si="6"/>
        <v>0.37613069964925233</v>
      </c>
      <c r="Q8" s="68">
        <f t="shared" si="0"/>
        <v>130008</v>
      </c>
      <c r="R8" s="52"/>
      <c r="S8" s="52"/>
      <c r="T8" s="52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0" ht="30" customHeight="1">
      <c r="A9" s="58" t="s">
        <v>76</v>
      </c>
      <c r="B9" s="65">
        <v>3802</v>
      </c>
      <c r="C9" s="66">
        <v>35277</v>
      </c>
      <c r="D9" s="67">
        <f t="shared" si="1"/>
        <v>81.7429789600519</v>
      </c>
      <c r="E9" s="65">
        <v>842</v>
      </c>
      <c r="F9" s="67">
        <f t="shared" si="2"/>
        <v>1.9510612661043654</v>
      </c>
      <c r="G9" s="65">
        <v>661</v>
      </c>
      <c r="H9" s="67">
        <f t="shared" si="3"/>
        <v>1.5316526091389377</v>
      </c>
      <c r="I9" s="65">
        <v>4078</v>
      </c>
      <c r="J9" s="67">
        <f t="shared" si="4"/>
        <v>9.4494392436741119</v>
      </c>
      <c r="K9" s="66">
        <v>2079</v>
      </c>
      <c r="L9" s="67">
        <f t="shared" si="5"/>
        <v>4.8174066178515158</v>
      </c>
      <c r="M9" s="98">
        <v>111</v>
      </c>
      <c r="N9" s="67">
        <f t="shared" si="6"/>
        <v>0.25720641394012422</v>
      </c>
      <c r="O9" s="66">
        <v>108</v>
      </c>
      <c r="P9" s="67">
        <f t="shared" si="6"/>
        <v>0.25025488923903977</v>
      </c>
      <c r="Q9" s="68">
        <f t="shared" si="0"/>
        <v>43156</v>
      </c>
      <c r="R9" s="52"/>
      <c r="S9" s="52"/>
      <c r="T9" s="52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ht="30" customHeight="1">
      <c r="A10" s="62" t="s">
        <v>77</v>
      </c>
      <c r="B10" s="65">
        <v>1812</v>
      </c>
      <c r="C10" s="66">
        <v>817</v>
      </c>
      <c r="D10" s="67">
        <f t="shared" si="1"/>
        <v>32.90374546919049</v>
      </c>
      <c r="E10" s="65">
        <v>577</v>
      </c>
      <c r="F10" s="67">
        <f t="shared" si="2"/>
        <v>23.238018525976642</v>
      </c>
      <c r="G10" s="65">
        <v>92</v>
      </c>
      <c r="H10" s="67">
        <f t="shared" si="3"/>
        <v>3.7051953282319778</v>
      </c>
      <c r="I10" s="65">
        <v>798</v>
      </c>
      <c r="J10" s="67">
        <f t="shared" si="4"/>
        <v>32.138542086186064</v>
      </c>
      <c r="K10" s="66">
        <v>147</v>
      </c>
      <c r="L10" s="67">
        <f t="shared" si="5"/>
        <v>5.9202577527184861</v>
      </c>
      <c r="M10" s="98">
        <v>35</v>
      </c>
      <c r="N10" s="67">
        <f t="shared" si="6"/>
        <v>1.4095851792186871</v>
      </c>
      <c r="O10" s="66">
        <v>17</v>
      </c>
      <c r="P10" s="67">
        <f t="shared" si="6"/>
        <v>0.68465565847764798</v>
      </c>
      <c r="Q10" s="68">
        <f t="shared" si="0"/>
        <v>2483</v>
      </c>
      <c r="R10" s="52"/>
      <c r="S10" s="52"/>
      <c r="T10" s="52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ht="30" customHeight="1">
      <c r="A11" s="62" t="s">
        <v>74</v>
      </c>
      <c r="B11" s="65">
        <v>1425</v>
      </c>
      <c r="C11" s="66">
        <v>1927</v>
      </c>
      <c r="D11" s="67">
        <f t="shared" si="1"/>
        <v>59.420289855072461</v>
      </c>
      <c r="E11" s="65">
        <v>298</v>
      </c>
      <c r="F11" s="67">
        <f t="shared" si="2"/>
        <v>9.1890225100215854</v>
      </c>
      <c r="G11" s="65">
        <v>131</v>
      </c>
      <c r="H11" s="67">
        <f t="shared" si="3"/>
        <v>4.0394696268886827</v>
      </c>
      <c r="I11" s="65">
        <v>281</v>
      </c>
      <c r="J11" s="67">
        <f t="shared" si="4"/>
        <v>8.6648165279062592</v>
      </c>
      <c r="K11" s="66">
        <v>282</v>
      </c>
      <c r="L11" s="67">
        <f t="shared" si="5"/>
        <v>8.695652173913043</v>
      </c>
      <c r="M11" s="98">
        <v>321</v>
      </c>
      <c r="N11" s="67">
        <f t="shared" si="6"/>
        <v>9.8982423681776144</v>
      </c>
      <c r="O11" s="66">
        <v>3</v>
      </c>
      <c r="P11" s="67">
        <f t="shared" si="6"/>
        <v>9.2506938020351537E-2</v>
      </c>
      <c r="Q11" s="68">
        <f t="shared" si="0"/>
        <v>3243</v>
      </c>
      <c r="R11" s="52"/>
      <c r="S11" s="52"/>
      <c r="T11" s="52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ht="30" customHeight="1">
      <c r="A12" s="58" t="s">
        <v>75</v>
      </c>
      <c r="B12" s="65">
        <v>166</v>
      </c>
      <c r="C12" s="66">
        <v>118</v>
      </c>
      <c r="D12" s="67">
        <f t="shared" si="1"/>
        <v>62.765957446808507</v>
      </c>
      <c r="E12" s="65">
        <v>14</v>
      </c>
      <c r="F12" s="67">
        <f t="shared" si="2"/>
        <v>7.4468085106382977</v>
      </c>
      <c r="G12" s="65">
        <v>13</v>
      </c>
      <c r="H12" s="67">
        <f t="shared" si="3"/>
        <v>6.9148936170212769</v>
      </c>
      <c r="I12" s="65">
        <v>31</v>
      </c>
      <c r="J12" s="67">
        <f t="shared" si="4"/>
        <v>16.48936170212766</v>
      </c>
      <c r="K12" s="65">
        <v>10</v>
      </c>
      <c r="L12" s="67">
        <f t="shared" si="5"/>
        <v>5.3191489361702127</v>
      </c>
      <c r="M12" s="98">
        <v>2</v>
      </c>
      <c r="N12" s="67">
        <f t="shared" si="6"/>
        <v>1.0638297872340425</v>
      </c>
      <c r="O12" s="65">
        <v>0</v>
      </c>
      <c r="P12" s="67">
        <f t="shared" si="6"/>
        <v>0</v>
      </c>
      <c r="Q12" s="68">
        <f t="shared" si="0"/>
        <v>188</v>
      </c>
      <c r="R12" s="52"/>
      <c r="S12" s="52"/>
      <c r="T12" s="52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ht="16.5" customHeight="1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S13" s="52"/>
      <c r="T13" s="52"/>
    </row>
    <row r="14" spans="1:30">
      <c r="A14" s="1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S14" s="52"/>
      <c r="T14" s="52"/>
      <c r="U14" s="52"/>
    </row>
    <row r="15" spans="1:30">
      <c r="A15" s="1"/>
      <c r="B15" s="1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S15" s="52"/>
      <c r="T15" s="52"/>
    </row>
    <row r="16" spans="1:30">
      <c r="A16" s="1"/>
      <c r="B16" s="54"/>
      <c r="C16" s="29"/>
      <c r="D16" s="29"/>
      <c r="E16" s="29"/>
      <c r="F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S16" s="52"/>
      <c r="T16" s="52"/>
    </row>
    <row r="17" spans="2:20">
      <c r="B17" s="54"/>
      <c r="C17" s="29"/>
      <c r="D17" s="29"/>
      <c r="E17" s="29"/>
      <c r="F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S17" s="52"/>
      <c r="T17" s="52"/>
    </row>
    <row r="18" spans="2:20">
      <c r="B18" s="54"/>
      <c r="C18" s="29"/>
      <c r="D18" s="29"/>
      <c r="E18" s="29"/>
      <c r="F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S18" s="52"/>
      <c r="T18" s="52"/>
    </row>
    <row r="19" spans="2:20"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S19" s="52"/>
      <c r="T19" s="52"/>
    </row>
    <row r="20" spans="2:20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S20" s="52"/>
      <c r="T20" s="52"/>
    </row>
    <row r="21" spans="2:20"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S21" s="52"/>
      <c r="T21" s="52"/>
    </row>
    <row r="22" spans="2:20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S22" s="52"/>
      <c r="T22" s="52"/>
    </row>
    <row r="23" spans="2:20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S23" s="52"/>
      <c r="T23" s="52"/>
    </row>
    <row r="24" spans="2:20"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20"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</row>
    <row r="26" spans="2:20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</row>
  </sheetData>
  <mergeCells count="12">
    <mergeCell ref="O3:P3"/>
    <mergeCell ref="A1:Q1"/>
    <mergeCell ref="B2:B4"/>
    <mergeCell ref="C2:P2"/>
    <mergeCell ref="Q2:Q4"/>
    <mergeCell ref="C3:D3"/>
    <mergeCell ref="E3:F3"/>
    <mergeCell ref="G3:H3"/>
    <mergeCell ref="I3:J3"/>
    <mergeCell ref="K3:L3"/>
    <mergeCell ref="A2:A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50"/>
    <pageSetUpPr fitToPage="1"/>
  </sheetPr>
  <dimension ref="A1:AA31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27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7" ht="16.5" customHeight="1">
      <c r="A2" s="129" t="s">
        <v>37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7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7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7" ht="30" customHeight="1">
      <c r="A5" s="58" t="s">
        <v>71</v>
      </c>
      <c r="B5" s="65">
        <v>3321</v>
      </c>
      <c r="C5" s="65">
        <v>2835</v>
      </c>
      <c r="D5" s="69">
        <f>C5/$Q5*100</f>
        <v>78.531855955678679</v>
      </c>
      <c r="E5" s="65">
        <v>152</v>
      </c>
      <c r="F5" s="69">
        <f t="shared" ref="F5:F11" si="0">E5/$Q5*100</f>
        <v>4.2105263157894735</v>
      </c>
      <c r="G5" s="65">
        <v>141</v>
      </c>
      <c r="H5" s="69">
        <f>G5/$Q5*100</f>
        <v>3.905817174515235</v>
      </c>
      <c r="I5" s="65">
        <v>289</v>
      </c>
      <c r="J5" s="69">
        <f>I5/$Q5*100</f>
        <v>8.0055401662049857</v>
      </c>
      <c r="K5" s="65">
        <v>112</v>
      </c>
      <c r="L5" s="69">
        <f>K5/$Q5*100</f>
        <v>3.1024930747922439</v>
      </c>
      <c r="M5" s="65">
        <v>68</v>
      </c>
      <c r="N5" s="69">
        <f>M5/$Q5*100</f>
        <v>1.8836565096952906</v>
      </c>
      <c r="O5" s="65">
        <v>13</v>
      </c>
      <c r="P5" s="69">
        <f>O5/$Q5*100</f>
        <v>0.36011080332409973</v>
      </c>
      <c r="Q5" s="68">
        <f>O5+K5+I5+G5+E5+C5+M5</f>
        <v>3610</v>
      </c>
      <c r="R5" s="52"/>
      <c r="S5" s="18"/>
      <c r="T5" s="18"/>
      <c r="U5" s="18"/>
      <c r="V5" s="18"/>
      <c r="W5" s="18"/>
      <c r="X5" s="18"/>
      <c r="Y5" s="18"/>
      <c r="Z5" s="18"/>
      <c r="AA5" s="18"/>
    </row>
    <row r="6" spans="1:27" ht="30" customHeight="1">
      <c r="A6" s="58" t="s">
        <v>72</v>
      </c>
      <c r="B6" s="65">
        <v>186</v>
      </c>
      <c r="C6" s="65">
        <v>86</v>
      </c>
      <c r="D6" s="69">
        <f t="shared" ref="D6:D11" si="1">C6/$Q6*100</f>
        <v>37.068965517241381</v>
      </c>
      <c r="E6" s="65">
        <v>41</v>
      </c>
      <c r="F6" s="69">
        <f t="shared" si="0"/>
        <v>17.672413793103448</v>
      </c>
      <c r="G6" s="65">
        <v>16</v>
      </c>
      <c r="H6" s="69">
        <f t="shared" ref="H6:H10" si="2">G6/$Q6*100</f>
        <v>6.8965517241379306</v>
      </c>
      <c r="I6" s="65">
        <v>66</v>
      </c>
      <c r="J6" s="69">
        <f t="shared" ref="J6:J12" si="3">I6/$Q6*100</f>
        <v>28.448275862068968</v>
      </c>
      <c r="K6" s="65">
        <v>19</v>
      </c>
      <c r="L6" s="69">
        <f t="shared" ref="L6:N12" si="4">K6/$Q6*100</f>
        <v>8.1896551724137936</v>
      </c>
      <c r="M6" s="65">
        <v>3</v>
      </c>
      <c r="N6" s="69">
        <f>M6/$Q6*100</f>
        <v>1.2931034482758621</v>
      </c>
      <c r="O6" s="65">
        <v>1</v>
      </c>
      <c r="P6" s="69">
        <f t="shared" ref="P6:P12" si="5">O6/$Q6*100</f>
        <v>0.43103448275862066</v>
      </c>
      <c r="Q6" s="68">
        <f t="shared" ref="Q6:Q12" si="6">O6+K6+I6+G6+E6+C6+M6</f>
        <v>232</v>
      </c>
      <c r="R6" s="52"/>
      <c r="S6" s="18"/>
    </row>
    <row r="7" spans="1:27" ht="30" customHeight="1">
      <c r="A7" s="58" t="s">
        <v>73</v>
      </c>
      <c r="B7" s="65">
        <v>269</v>
      </c>
      <c r="C7" s="65">
        <v>143</v>
      </c>
      <c r="D7" s="69">
        <f>C7/$Q7*100</f>
        <v>50.53003533568905</v>
      </c>
      <c r="E7" s="65">
        <v>29</v>
      </c>
      <c r="F7" s="69">
        <f t="shared" si="0"/>
        <v>10.247349823321555</v>
      </c>
      <c r="G7" s="65">
        <v>53</v>
      </c>
      <c r="H7" s="69">
        <f t="shared" si="2"/>
        <v>18.727915194346288</v>
      </c>
      <c r="I7" s="65">
        <v>24</v>
      </c>
      <c r="J7" s="69">
        <f t="shared" si="3"/>
        <v>8.4805653710247348</v>
      </c>
      <c r="K7" s="65">
        <v>30</v>
      </c>
      <c r="L7" s="69">
        <f t="shared" si="4"/>
        <v>10.600706713780919</v>
      </c>
      <c r="M7" s="65">
        <v>3</v>
      </c>
      <c r="N7" s="69">
        <f t="shared" si="4"/>
        <v>1.0600706713780919</v>
      </c>
      <c r="O7" s="65">
        <v>1</v>
      </c>
      <c r="P7" s="69">
        <f t="shared" si="5"/>
        <v>0.35335689045936397</v>
      </c>
      <c r="Q7" s="68">
        <f t="shared" si="6"/>
        <v>283</v>
      </c>
      <c r="R7" s="52"/>
      <c r="S7" s="18"/>
    </row>
    <row r="8" spans="1:27" ht="30" customHeight="1">
      <c r="A8" s="58" t="s">
        <v>79</v>
      </c>
      <c r="B8" s="65">
        <v>10492</v>
      </c>
      <c r="C8" s="65">
        <v>8277</v>
      </c>
      <c r="D8" s="69">
        <f t="shared" si="1"/>
        <v>63.37187045402343</v>
      </c>
      <c r="E8" s="65">
        <v>1744</v>
      </c>
      <c r="F8" s="69">
        <f t="shared" si="0"/>
        <v>13.352729500038283</v>
      </c>
      <c r="G8" s="65">
        <v>352</v>
      </c>
      <c r="H8" s="69">
        <f t="shared" si="2"/>
        <v>2.6950463211086442</v>
      </c>
      <c r="I8" s="65">
        <v>1703</v>
      </c>
      <c r="J8" s="69">
        <f t="shared" si="3"/>
        <v>13.038817854681877</v>
      </c>
      <c r="K8" s="65">
        <v>766</v>
      </c>
      <c r="L8" s="69">
        <f t="shared" si="4"/>
        <v>5.8647883010489243</v>
      </c>
      <c r="M8" s="65">
        <v>184</v>
      </c>
      <c r="N8" s="69">
        <f t="shared" si="4"/>
        <v>1.4087742133067913</v>
      </c>
      <c r="O8" s="65">
        <v>35</v>
      </c>
      <c r="P8" s="69">
        <f t="shared" si="5"/>
        <v>0.26797335579205267</v>
      </c>
      <c r="Q8" s="68">
        <f t="shared" si="6"/>
        <v>13061</v>
      </c>
      <c r="R8" s="52"/>
      <c r="S8" s="18"/>
    </row>
    <row r="9" spans="1:27" ht="30" customHeight="1">
      <c r="A9" s="58" t="s">
        <v>76</v>
      </c>
      <c r="B9" s="65">
        <v>475</v>
      </c>
      <c r="C9" s="65">
        <v>541</v>
      </c>
      <c r="D9" s="69">
        <f t="shared" si="1"/>
        <v>46.637931034482762</v>
      </c>
      <c r="E9" s="65">
        <v>32</v>
      </c>
      <c r="F9" s="69">
        <f t="shared" si="0"/>
        <v>2.7586206896551726</v>
      </c>
      <c r="G9" s="65">
        <v>75</v>
      </c>
      <c r="H9" s="69">
        <f t="shared" si="2"/>
        <v>6.4655172413793105</v>
      </c>
      <c r="I9" s="65">
        <v>350</v>
      </c>
      <c r="J9" s="69">
        <f t="shared" si="3"/>
        <v>30.172413793103448</v>
      </c>
      <c r="K9" s="65">
        <v>133</v>
      </c>
      <c r="L9" s="69">
        <f t="shared" si="4"/>
        <v>11.46551724137931</v>
      </c>
      <c r="M9" s="65">
        <v>22</v>
      </c>
      <c r="N9" s="69">
        <f t="shared" si="4"/>
        <v>1.896551724137931</v>
      </c>
      <c r="O9" s="65">
        <v>7</v>
      </c>
      <c r="P9" s="69">
        <f t="shared" si="5"/>
        <v>0.60344827586206895</v>
      </c>
      <c r="Q9" s="68">
        <f t="shared" si="6"/>
        <v>1160</v>
      </c>
      <c r="R9" s="52"/>
      <c r="S9" s="18"/>
    </row>
    <row r="10" spans="1:27" ht="30" customHeight="1">
      <c r="A10" s="62" t="s">
        <v>77</v>
      </c>
      <c r="B10" s="65">
        <v>508</v>
      </c>
      <c r="C10" s="65">
        <v>211</v>
      </c>
      <c r="D10" s="69">
        <f t="shared" si="1"/>
        <v>33.814102564102569</v>
      </c>
      <c r="E10" s="65">
        <v>77</v>
      </c>
      <c r="F10" s="69">
        <f t="shared" si="0"/>
        <v>12.339743589743591</v>
      </c>
      <c r="G10" s="65">
        <v>26</v>
      </c>
      <c r="H10" s="69">
        <f t="shared" si="2"/>
        <v>4.1666666666666661</v>
      </c>
      <c r="I10" s="65">
        <v>273</v>
      </c>
      <c r="J10" s="69">
        <f t="shared" si="3"/>
        <v>43.75</v>
      </c>
      <c r="K10" s="65">
        <v>29</v>
      </c>
      <c r="L10" s="69">
        <f t="shared" si="4"/>
        <v>4.6474358974358978</v>
      </c>
      <c r="M10" s="65">
        <v>5</v>
      </c>
      <c r="N10" s="69">
        <f t="shared" si="4"/>
        <v>0.80128205128205121</v>
      </c>
      <c r="O10" s="65">
        <v>3</v>
      </c>
      <c r="P10" s="69">
        <f t="shared" si="5"/>
        <v>0.48076923076923078</v>
      </c>
      <c r="Q10" s="68">
        <f t="shared" si="6"/>
        <v>624</v>
      </c>
      <c r="R10" s="52"/>
      <c r="S10" s="18"/>
    </row>
    <row r="11" spans="1:27" ht="30" customHeight="1">
      <c r="A11" s="62" t="s">
        <v>74</v>
      </c>
      <c r="B11" s="65">
        <v>367</v>
      </c>
      <c r="C11" s="65">
        <v>752</v>
      </c>
      <c r="D11" s="69">
        <f t="shared" si="1"/>
        <v>71.144749290444651</v>
      </c>
      <c r="E11" s="65">
        <v>102</v>
      </c>
      <c r="F11" s="69">
        <f t="shared" si="0"/>
        <v>9.6499526963103133</v>
      </c>
      <c r="G11" s="65">
        <v>31</v>
      </c>
      <c r="H11" s="69">
        <f>G11/$Q11*100</f>
        <v>2.9328287606433303</v>
      </c>
      <c r="I11" s="65">
        <v>118</v>
      </c>
      <c r="J11" s="69">
        <f t="shared" si="3"/>
        <v>11.163670766319774</v>
      </c>
      <c r="K11" s="65">
        <v>44</v>
      </c>
      <c r="L11" s="69">
        <f t="shared" si="4"/>
        <v>4.1627246925260177</v>
      </c>
      <c r="M11" s="65">
        <v>9</v>
      </c>
      <c r="N11" s="69">
        <f t="shared" si="4"/>
        <v>0.85146641438032178</v>
      </c>
      <c r="O11" s="65">
        <v>1</v>
      </c>
      <c r="P11" s="69">
        <f t="shared" si="5"/>
        <v>9.46073793755913E-2</v>
      </c>
      <c r="Q11" s="68">
        <f t="shared" si="6"/>
        <v>1057</v>
      </c>
      <c r="R11" s="52"/>
      <c r="S11" s="18"/>
    </row>
    <row r="12" spans="1:27" ht="30" customHeight="1">
      <c r="A12" s="58" t="s">
        <v>75</v>
      </c>
      <c r="B12" s="65">
        <v>56</v>
      </c>
      <c r="C12" s="65">
        <v>47</v>
      </c>
      <c r="D12" s="69">
        <f>C12/$Q12*100</f>
        <v>78.333333333333329</v>
      </c>
      <c r="E12" s="65">
        <v>0</v>
      </c>
      <c r="F12" s="69">
        <f t="shared" ref="F12" si="7">E12/$Q12*100</f>
        <v>0</v>
      </c>
      <c r="G12" s="65">
        <v>3</v>
      </c>
      <c r="H12" s="69">
        <f>G12/$Q12*100</f>
        <v>5</v>
      </c>
      <c r="I12" s="65">
        <v>6</v>
      </c>
      <c r="J12" s="69">
        <f t="shared" si="3"/>
        <v>10</v>
      </c>
      <c r="K12" s="65">
        <v>4</v>
      </c>
      <c r="L12" s="69">
        <f t="shared" si="4"/>
        <v>6.666666666666667</v>
      </c>
      <c r="M12" s="65">
        <v>0</v>
      </c>
      <c r="N12" s="69">
        <f t="shared" si="4"/>
        <v>0</v>
      </c>
      <c r="O12" s="65">
        <v>0</v>
      </c>
      <c r="P12" s="69">
        <f t="shared" si="5"/>
        <v>0</v>
      </c>
      <c r="Q12" s="68">
        <f t="shared" si="6"/>
        <v>60</v>
      </c>
      <c r="R12" s="52"/>
      <c r="S12" s="18"/>
    </row>
    <row r="13" spans="1:27" ht="16.5" customHeight="1">
      <c r="C13" s="18"/>
      <c r="K13" s="18"/>
      <c r="L13" s="18"/>
      <c r="M13" s="18"/>
      <c r="N13" s="18"/>
      <c r="O13" s="18"/>
      <c r="Q13" s="18"/>
    </row>
    <row r="14" spans="1:27" ht="16.5" customHeight="1">
      <c r="C14" s="18"/>
      <c r="D14" s="18"/>
      <c r="E14" s="18"/>
      <c r="F14" s="18"/>
      <c r="G14" s="18"/>
      <c r="H14" s="18"/>
      <c r="I14" s="18"/>
      <c r="J14" s="18"/>
      <c r="K14" s="29"/>
      <c r="L14" s="29"/>
      <c r="M14" s="29"/>
      <c r="N14" s="29"/>
      <c r="O14" s="18"/>
    </row>
    <row r="15" spans="1:27" ht="16.5" customHeight="1">
      <c r="A15" s="18"/>
      <c r="K15" s="29"/>
      <c r="L15" s="29"/>
      <c r="M15" s="29"/>
      <c r="N15" s="29"/>
    </row>
    <row r="16" spans="1:27" ht="16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Q16" s="18"/>
    </row>
    <row r="17" spans="1:17" ht="16.5" customHeight="1">
      <c r="A17" s="18"/>
      <c r="K17" s="29"/>
      <c r="L17" s="29"/>
      <c r="M17" s="29"/>
      <c r="N17" s="29"/>
    </row>
    <row r="18" spans="1:17" ht="16.5" customHeight="1">
      <c r="A18" s="18"/>
      <c r="K18" s="29"/>
      <c r="L18" s="29"/>
      <c r="M18" s="29"/>
      <c r="N18" s="29"/>
    </row>
    <row r="19" spans="1:17" ht="16.5" customHeight="1">
      <c r="A19" s="18"/>
      <c r="K19" s="29"/>
      <c r="L19" s="29"/>
      <c r="M19" s="29"/>
      <c r="N19" s="29"/>
    </row>
    <row r="20" spans="1:17" ht="16.5" customHeight="1">
      <c r="A20" s="18"/>
      <c r="K20" s="29"/>
      <c r="L20" s="29"/>
      <c r="M20" s="29"/>
      <c r="N20" s="29"/>
    </row>
    <row r="21" spans="1:17">
      <c r="A21" s="18"/>
      <c r="K21" s="29"/>
      <c r="L21" s="29"/>
      <c r="M21" s="29"/>
      <c r="N21" s="29"/>
    </row>
    <row r="22" spans="1:17">
      <c r="A22" s="48"/>
      <c r="B22" s="1"/>
      <c r="C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  <row r="31" spans="1:17">
      <c r="D31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00B050"/>
    <pageSetUpPr fitToPage="1"/>
  </sheetPr>
  <dimension ref="A1:T29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20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38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493</v>
      </c>
      <c r="C5" s="65">
        <v>322</v>
      </c>
      <c r="D5" s="69">
        <f>C5/$Q5*100</f>
        <v>57.295373665480433</v>
      </c>
      <c r="E5" s="65">
        <v>73</v>
      </c>
      <c r="F5" s="69">
        <f>E5/$Q5*100</f>
        <v>12.98932384341637</v>
      </c>
      <c r="G5" s="65">
        <v>41</v>
      </c>
      <c r="H5" s="69">
        <f>G5/$Q5*100</f>
        <v>7.2953736654804269</v>
      </c>
      <c r="I5" s="65">
        <v>78</v>
      </c>
      <c r="J5" s="69">
        <f>I5/$Q5*100</f>
        <v>13.87900355871886</v>
      </c>
      <c r="K5" s="65">
        <v>30</v>
      </c>
      <c r="L5" s="69">
        <f>K5/$Q5*100</f>
        <v>5.3380782918149468</v>
      </c>
      <c r="M5" s="65">
        <v>17</v>
      </c>
      <c r="N5" s="69">
        <f>M5/$Q5*100</f>
        <v>3.0249110320284696</v>
      </c>
      <c r="O5" s="65">
        <v>1</v>
      </c>
      <c r="P5" s="69">
        <f t="shared" ref="P5:P12" si="0">O5/$Q5*100</f>
        <v>0.1779359430604982</v>
      </c>
      <c r="Q5" s="65">
        <f>O5+I5+G5+E5+C5+K5+M5</f>
        <v>562</v>
      </c>
      <c r="R5" s="52"/>
      <c r="S5" s="18"/>
      <c r="T5" s="18"/>
    </row>
    <row r="6" spans="1:20" ht="30" customHeight="1">
      <c r="A6" s="58" t="s">
        <v>72</v>
      </c>
      <c r="B6" s="65">
        <v>85</v>
      </c>
      <c r="C6" s="65">
        <v>29</v>
      </c>
      <c r="D6" s="69">
        <f t="shared" ref="D6:D11" si="1">C6/$Q6*100</f>
        <v>32.954545454545453</v>
      </c>
      <c r="E6" s="65">
        <v>8</v>
      </c>
      <c r="F6" s="69">
        <f>E6/$Q6*100</f>
        <v>9.0909090909090917</v>
      </c>
      <c r="G6" s="65">
        <v>25</v>
      </c>
      <c r="H6" s="69">
        <f>G6/$Q6*100</f>
        <v>28.40909090909091</v>
      </c>
      <c r="I6" s="65">
        <v>16</v>
      </c>
      <c r="J6" s="69">
        <f t="shared" ref="J6:J12" si="2">I6/$Q6*100</f>
        <v>18.181818181818183</v>
      </c>
      <c r="K6" s="65">
        <v>9</v>
      </c>
      <c r="L6" s="69">
        <f t="shared" ref="L6:N12" si="3">K6/$Q6*100</f>
        <v>10.227272727272728</v>
      </c>
      <c r="M6" s="65">
        <v>1</v>
      </c>
      <c r="N6" s="69">
        <f t="shared" si="3"/>
        <v>1.1363636363636365</v>
      </c>
      <c r="O6" s="65">
        <v>0</v>
      </c>
      <c r="P6" s="69">
        <f t="shared" si="0"/>
        <v>0</v>
      </c>
      <c r="Q6" s="65">
        <f t="shared" ref="Q6:Q12" si="4">O6+I6+G6+E6+C6+K6+M6</f>
        <v>88</v>
      </c>
      <c r="R6" s="52"/>
      <c r="S6" s="18"/>
    </row>
    <row r="7" spans="1:20" ht="30" customHeight="1">
      <c r="A7" s="58" t="s">
        <v>73</v>
      </c>
      <c r="B7" s="65">
        <v>287</v>
      </c>
      <c r="C7" s="65">
        <v>153</v>
      </c>
      <c r="D7" s="69">
        <f>C7/$Q7*100</f>
        <v>50.830564784053159</v>
      </c>
      <c r="E7" s="65">
        <v>27</v>
      </c>
      <c r="F7" s="69">
        <f>E7/$Q7*100</f>
        <v>8.9700996677740861</v>
      </c>
      <c r="G7" s="65">
        <v>98</v>
      </c>
      <c r="H7" s="69">
        <f>G7/$Q7*100</f>
        <v>32.558139534883722</v>
      </c>
      <c r="I7" s="65">
        <v>11</v>
      </c>
      <c r="J7" s="69">
        <f t="shared" si="2"/>
        <v>3.6544850498338874</v>
      </c>
      <c r="K7" s="65">
        <v>11</v>
      </c>
      <c r="L7" s="69">
        <f t="shared" si="3"/>
        <v>3.6544850498338874</v>
      </c>
      <c r="M7" s="65">
        <v>0</v>
      </c>
      <c r="N7" s="69">
        <f t="shared" si="3"/>
        <v>0</v>
      </c>
      <c r="O7" s="65">
        <v>1</v>
      </c>
      <c r="P7" s="69">
        <f t="shared" si="0"/>
        <v>0.33222591362126247</v>
      </c>
      <c r="Q7" s="65">
        <f t="shared" si="4"/>
        <v>301</v>
      </c>
      <c r="R7" s="52"/>
      <c r="S7" s="18"/>
    </row>
    <row r="8" spans="1:20" ht="30" customHeight="1">
      <c r="A8" s="58" t="s">
        <v>79</v>
      </c>
      <c r="B8" s="65">
        <v>6329</v>
      </c>
      <c r="C8" s="65">
        <v>3850</v>
      </c>
      <c r="D8" s="69">
        <f t="shared" si="1"/>
        <v>50.617933210623193</v>
      </c>
      <c r="E8" s="65">
        <v>1921</v>
      </c>
      <c r="F8" s="69">
        <f>E8/$Q8*100</f>
        <v>25.256376544833024</v>
      </c>
      <c r="G8" s="65">
        <v>308</v>
      </c>
      <c r="H8" s="69">
        <f>G8/$Q8*100</f>
        <v>4.0494346568498552</v>
      </c>
      <c r="I8" s="65">
        <v>965</v>
      </c>
      <c r="J8" s="69">
        <f t="shared" si="2"/>
        <v>12.687352090454903</v>
      </c>
      <c r="K8" s="65">
        <v>345</v>
      </c>
      <c r="L8" s="69">
        <f t="shared" si="3"/>
        <v>4.5358927162766243</v>
      </c>
      <c r="M8" s="65">
        <v>195</v>
      </c>
      <c r="N8" s="69">
        <f t="shared" si="3"/>
        <v>2.5637654483302654</v>
      </c>
      <c r="O8" s="65">
        <v>22</v>
      </c>
      <c r="P8" s="69">
        <f t="shared" si="0"/>
        <v>0.28924533263213253</v>
      </c>
      <c r="Q8" s="65">
        <f t="shared" si="4"/>
        <v>7606</v>
      </c>
      <c r="R8" s="52"/>
      <c r="S8" s="18"/>
    </row>
    <row r="9" spans="1:20" ht="30" customHeight="1">
      <c r="A9" s="58" t="s">
        <v>76</v>
      </c>
      <c r="B9" s="65">
        <v>362</v>
      </c>
      <c r="C9" s="65">
        <v>393</v>
      </c>
      <c r="D9" s="69">
        <f t="shared" si="1"/>
        <v>47.694174757281552</v>
      </c>
      <c r="E9" s="65">
        <v>85</v>
      </c>
      <c r="F9" s="69">
        <f t="shared" ref="F9:F12" si="5">E9/$Q9*100</f>
        <v>10.315533980582524</v>
      </c>
      <c r="G9" s="65">
        <v>67</v>
      </c>
      <c r="H9" s="69">
        <f t="shared" ref="H9:H12" si="6">G9/$Q9*100</f>
        <v>8.1310679611650496</v>
      </c>
      <c r="I9" s="65">
        <v>159</v>
      </c>
      <c r="J9" s="69">
        <f t="shared" si="2"/>
        <v>19.296116504854368</v>
      </c>
      <c r="K9" s="65">
        <v>111</v>
      </c>
      <c r="L9" s="69">
        <f t="shared" si="3"/>
        <v>13.470873786407767</v>
      </c>
      <c r="M9" s="65">
        <v>5</v>
      </c>
      <c r="N9" s="69">
        <f t="shared" si="3"/>
        <v>0.60679611650485432</v>
      </c>
      <c r="O9" s="65">
        <v>4</v>
      </c>
      <c r="P9" s="69">
        <f t="shared" si="0"/>
        <v>0.48543689320388345</v>
      </c>
      <c r="Q9" s="65">
        <f t="shared" si="4"/>
        <v>824</v>
      </c>
      <c r="R9" s="52"/>
      <c r="S9" s="18"/>
    </row>
    <row r="10" spans="1:20" ht="30" customHeight="1">
      <c r="A10" s="62" t="s">
        <v>77</v>
      </c>
      <c r="B10" s="65">
        <v>156</v>
      </c>
      <c r="C10" s="65">
        <v>72</v>
      </c>
      <c r="D10" s="69">
        <f t="shared" si="1"/>
        <v>31.718061674008812</v>
      </c>
      <c r="E10" s="65">
        <v>42</v>
      </c>
      <c r="F10" s="69">
        <f t="shared" si="5"/>
        <v>18.502202643171806</v>
      </c>
      <c r="G10" s="65">
        <v>13</v>
      </c>
      <c r="H10" s="69">
        <f t="shared" si="6"/>
        <v>5.7268722466960353</v>
      </c>
      <c r="I10" s="65">
        <v>88</v>
      </c>
      <c r="J10" s="69">
        <f t="shared" si="2"/>
        <v>38.766519823788549</v>
      </c>
      <c r="K10" s="65">
        <v>9</v>
      </c>
      <c r="L10" s="69">
        <f t="shared" si="3"/>
        <v>3.9647577092511015</v>
      </c>
      <c r="M10" s="65">
        <v>2</v>
      </c>
      <c r="N10" s="69">
        <f t="shared" si="3"/>
        <v>0.88105726872246704</v>
      </c>
      <c r="O10" s="65">
        <v>1</v>
      </c>
      <c r="P10" s="69">
        <f t="shared" si="0"/>
        <v>0.44052863436123352</v>
      </c>
      <c r="Q10" s="65">
        <f t="shared" si="4"/>
        <v>227</v>
      </c>
      <c r="R10" s="52"/>
      <c r="S10" s="18"/>
    </row>
    <row r="11" spans="1:20" ht="30" customHeight="1">
      <c r="A11" s="62" t="s">
        <v>74</v>
      </c>
      <c r="B11" s="65">
        <v>178</v>
      </c>
      <c r="C11" s="65">
        <v>167</v>
      </c>
      <c r="D11" s="69">
        <f t="shared" si="1"/>
        <v>61.397058823529413</v>
      </c>
      <c r="E11" s="65">
        <v>44</v>
      </c>
      <c r="F11" s="69">
        <f t="shared" si="5"/>
        <v>16.176470588235293</v>
      </c>
      <c r="G11" s="65">
        <v>17</v>
      </c>
      <c r="H11" s="69">
        <f t="shared" si="6"/>
        <v>6.25</v>
      </c>
      <c r="I11" s="65">
        <v>23</v>
      </c>
      <c r="J11" s="69">
        <f t="shared" si="2"/>
        <v>8.4558823529411775</v>
      </c>
      <c r="K11" s="65">
        <v>17</v>
      </c>
      <c r="L11" s="69">
        <f t="shared" si="3"/>
        <v>6.25</v>
      </c>
      <c r="M11" s="65">
        <v>4</v>
      </c>
      <c r="N11" s="69">
        <f t="shared" si="3"/>
        <v>1.4705882352941175</v>
      </c>
      <c r="O11" s="65">
        <v>0</v>
      </c>
      <c r="P11" s="69">
        <f t="shared" si="0"/>
        <v>0</v>
      </c>
      <c r="Q11" s="65">
        <f t="shared" si="4"/>
        <v>272</v>
      </c>
      <c r="R11" s="52"/>
      <c r="S11" s="18"/>
    </row>
    <row r="12" spans="1:20" ht="30" customHeight="1">
      <c r="A12" s="58" t="s">
        <v>75</v>
      </c>
      <c r="B12" s="65">
        <v>1</v>
      </c>
      <c r="C12" s="65">
        <v>1</v>
      </c>
      <c r="D12" s="69">
        <f>C12/$Q12*100</f>
        <v>100</v>
      </c>
      <c r="E12" s="65">
        <v>0</v>
      </c>
      <c r="F12" s="69">
        <f t="shared" si="5"/>
        <v>0</v>
      </c>
      <c r="G12" s="65">
        <v>0</v>
      </c>
      <c r="H12" s="69">
        <f t="shared" si="6"/>
        <v>0</v>
      </c>
      <c r="I12" s="65">
        <v>0</v>
      </c>
      <c r="J12" s="69">
        <f t="shared" si="2"/>
        <v>0</v>
      </c>
      <c r="K12" s="65">
        <v>0</v>
      </c>
      <c r="L12" s="69">
        <f t="shared" si="3"/>
        <v>0</v>
      </c>
      <c r="M12" s="65">
        <v>0</v>
      </c>
      <c r="N12" s="69">
        <f t="shared" si="3"/>
        <v>0</v>
      </c>
      <c r="O12" s="65">
        <v>0</v>
      </c>
      <c r="P12" s="69">
        <f t="shared" si="0"/>
        <v>0</v>
      </c>
      <c r="Q12" s="65">
        <f t="shared" si="4"/>
        <v>1</v>
      </c>
      <c r="R12" s="52"/>
      <c r="S12" s="18"/>
    </row>
    <row r="13" spans="1:20" ht="16.5" customHeight="1">
      <c r="B13" s="1"/>
      <c r="K13" s="18"/>
      <c r="L13" s="1"/>
      <c r="M13" s="1"/>
      <c r="N13" s="1"/>
      <c r="O13" s="18"/>
      <c r="P13" s="1"/>
    </row>
    <row r="14" spans="1:20" ht="16.5" customHeight="1">
      <c r="B14" s="27"/>
      <c r="C14" s="18"/>
      <c r="D14" s="18"/>
      <c r="E14" s="18"/>
      <c r="F14" s="18"/>
      <c r="G14" s="18"/>
      <c r="H14" s="18"/>
      <c r="I14" s="18"/>
      <c r="J14" s="18"/>
      <c r="K14" s="29"/>
      <c r="O14" s="18"/>
      <c r="Q14" s="18"/>
    </row>
    <row r="15" spans="1:20" ht="16.5" customHeight="1">
      <c r="K15" s="29"/>
      <c r="L15" s="29"/>
      <c r="M15" s="29"/>
      <c r="N15" s="29"/>
    </row>
    <row r="16" spans="1:20" ht="16.5" customHeight="1">
      <c r="K16" s="29"/>
      <c r="L16" s="29"/>
      <c r="M16" s="29"/>
      <c r="N16" s="29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>
      <c r="K20" s="29"/>
      <c r="L20" s="29"/>
      <c r="M20" s="29"/>
      <c r="N20" s="29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50"/>
    <pageSetUpPr fitToPage="1"/>
  </sheetPr>
  <dimension ref="A1:V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22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2" ht="16.5" customHeight="1">
      <c r="A2" s="129" t="s">
        <v>39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2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2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2" ht="30" customHeight="1">
      <c r="A5" s="58" t="s">
        <v>71</v>
      </c>
      <c r="B5" s="65">
        <v>536</v>
      </c>
      <c r="C5" s="65">
        <v>476</v>
      </c>
      <c r="D5" s="69">
        <f>C5/$Q5*100</f>
        <v>67.422096317280449</v>
      </c>
      <c r="E5" s="65">
        <v>45</v>
      </c>
      <c r="F5" s="69">
        <f>E5/$Q5*100</f>
        <v>6.3739376770538243</v>
      </c>
      <c r="G5" s="65">
        <v>29</v>
      </c>
      <c r="H5" s="69">
        <f>G5/$Q5*100</f>
        <v>4.1076487252124654</v>
      </c>
      <c r="I5" s="65">
        <v>80</v>
      </c>
      <c r="J5" s="69">
        <f>I5/$Q5*100</f>
        <v>11.3314447592068</v>
      </c>
      <c r="K5" s="65">
        <v>33</v>
      </c>
      <c r="L5" s="69">
        <f>K5/$Q5*100</f>
        <v>4.6742209631728047</v>
      </c>
      <c r="M5" s="65">
        <v>12</v>
      </c>
      <c r="N5" s="69">
        <f>M5/$Q5*100</f>
        <v>1.6997167138810201</v>
      </c>
      <c r="O5" s="65">
        <v>31</v>
      </c>
      <c r="P5" s="69">
        <f>O5/$Q5*100</f>
        <v>4.3909348441926346</v>
      </c>
      <c r="Q5" s="65">
        <f>O5+I5+G5+E5+C5+K5+M5</f>
        <v>706</v>
      </c>
      <c r="R5" s="52"/>
      <c r="S5" s="18"/>
      <c r="T5" s="18"/>
      <c r="U5" s="30"/>
      <c r="V5" s="14"/>
    </row>
    <row r="6" spans="1:22" ht="30" customHeight="1">
      <c r="A6" s="58" t="s">
        <v>72</v>
      </c>
      <c r="B6" s="65">
        <v>61</v>
      </c>
      <c r="C6" s="65">
        <v>29</v>
      </c>
      <c r="D6" s="69">
        <f t="shared" ref="D6:D11" si="0">C6/$Q6*100</f>
        <v>42.647058823529413</v>
      </c>
      <c r="E6" s="65">
        <v>13</v>
      </c>
      <c r="F6" s="69">
        <f>E6/$Q6*100</f>
        <v>19.117647058823529</v>
      </c>
      <c r="G6" s="65">
        <v>8</v>
      </c>
      <c r="H6" s="69">
        <f t="shared" ref="H6:H11" si="1">G6/$Q6*100</f>
        <v>11.76470588235294</v>
      </c>
      <c r="I6" s="65">
        <v>13</v>
      </c>
      <c r="J6" s="69">
        <f t="shared" ref="J6:J11" si="2">I6/$Q6*100</f>
        <v>19.117647058823529</v>
      </c>
      <c r="K6" s="65">
        <v>3</v>
      </c>
      <c r="L6" s="69">
        <f t="shared" ref="L6:L11" si="3">K6/$Q6*100</f>
        <v>4.4117647058823533</v>
      </c>
      <c r="M6" s="65">
        <v>0</v>
      </c>
      <c r="N6" s="69">
        <f t="shared" ref="N6:N12" si="4">M6/$Q6*100</f>
        <v>0</v>
      </c>
      <c r="O6" s="65">
        <v>2</v>
      </c>
      <c r="P6" s="69">
        <f t="shared" ref="P6:P11" si="5">O6/$Q6*100</f>
        <v>2.9411764705882351</v>
      </c>
      <c r="Q6" s="65">
        <f t="shared" ref="Q6:Q12" si="6">O6+I6+G6+E6+C6+K6+M6</f>
        <v>68</v>
      </c>
      <c r="R6" s="52"/>
      <c r="S6" s="18"/>
      <c r="U6" s="30"/>
      <c r="V6" s="14"/>
    </row>
    <row r="7" spans="1:22" ht="30" customHeight="1">
      <c r="A7" s="58" t="s">
        <v>73</v>
      </c>
      <c r="B7" s="65">
        <v>347</v>
      </c>
      <c r="C7" s="65">
        <v>197</v>
      </c>
      <c r="D7" s="69">
        <f>C7/$Q7*100</f>
        <v>54.874651810584965</v>
      </c>
      <c r="E7" s="65">
        <v>50</v>
      </c>
      <c r="F7" s="69">
        <f>E7/$Q7*100</f>
        <v>13.92757660167131</v>
      </c>
      <c r="G7" s="65">
        <v>67</v>
      </c>
      <c r="H7" s="69">
        <f t="shared" si="1"/>
        <v>18.662952646239557</v>
      </c>
      <c r="I7" s="65">
        <v>23</v>
      </c>
      <c r="J7" s="69">
        <f t="shared" si="2"/>
        <v>6.4066852367688023</v>
      </c>
      <c r="K7" s="65">
        <v>22</v>
      </c>
      <c r="L7" s="69">
        <f t="shared" si="3"/>
        <v>6.1281337047353759</v>
      </c>
      <c r="M7" s="65">
        <v>0</v>
      </c>
      <c r="N7" s="69">
        <f t="shared" si="4"/>
        <v>0</v>
      </c>
      <c r="O7" s="65">
        <v>0</v>
      </c>
      <c r="P7" s="69">
        <f t="shared" si="5"/>
        <v>0</v>
      </c>
      <c r="Q7" s="65">
        <f t="shared" si="6"/>
        <v>359</v>
      </c>
      <c r="R7" s="52"/>
      <c r="S7" s="18"/>
      <c r="U7" s="30"/>
      <c r="V7" s="14"/>
    </row>
    <row r="8" spans="1:22" ht="30" customHeight="1">
      <c r="A8" s="58" t="s">
        <v>79</v>
      </c>
      <c r="B8" s="65">
        <v>3749</v>
      </c>
      <c r="C8" s="65">
        <v>2036</v>
      </c>
      <c r="D8" s="69">
        <f t="shared" si="0"/>
        <v>38.220386709217195</v>
      </c>
      <c r="E8" s="65">
        <v>1218</v>
      </c>
      <c r="F8" s="69">
        <f>E8/$Q8*100</f>
        <v>22.864651773981603</v>
      </c>
      <c r="G8" s="65">
        <v>217</v>
      </c>
      <c r="H8" s="69">
        <f t="shared" si="1"/>
        <v>4.0735873850197102</v>
      </c>
      <c r="I8" s="65">
        <v>1113</v>
      </c>
      <c r="J8" s="69">
        <f t="shared" si="2"/>
        <v>20.893561103810775</v>
      </c>
      <c r="K8" s="65">
        <v>474</v>
      </c>
      <c r="L8" s="69">
        <f t="shared" si="3"/>
        <v>8.8980664539140228</v>
      </c>
      <c r="M8" s="65">
        <v>154</v>
      </c>
      <c r="N8" s="69">
        <f t="shared" si="4"/>
        <v>2.8909329829172141</v>
      </c>
      <c r="O8" s="65">
        <v>115</v>
      </c>
      <c r="P8" s="69">
        <f t="shared" si="5"/>
        <v>2.1588135911394781</v>
      </c>
      <c r="Q8" s="65">
        <f t="shared" si="6"/>
        <v>5327</v>
      </c>
      <c r="R8" s="52"/>
      <c r="S8" s="18"/>
      <c r="U8" s="30"/>
      <c r="V8" s="14"/>
    </row>
    <row r="9" spans="1:22" ht="30" customHeight="1">
      <c r="A9" s="58" t="s">
        <v>76</v>
      </c>
      <c r="B9" s="65">
        <v>384</v>
      </c>
      <c r="C9" s="65">
        <v>388</v>
      </c>
      <c r="D9" s="69">
        <f t="shared" si="0"/>
        <v>29.984544049459043</v>
      </c>
      <c r="E9" s="65">
        <v>56</v>
      </c>
      <c r="F9" s="69">
        <f t="shared" ref="F9:F11" si="7">E9/$Q9*100</f>
        <v>4.327666151468315</v>
      </c>
      <c r="G9" s="65">
        <v>76</v>
      </c>
      <c r="H9" s="69">
        <f t="shared" si="1"/>
        <v>5.873261205564142</v>
      </c>
      <c r="I9" s="65">
        <v>485</v>
      </c>
      <c r="J9" s="69">
        <f t="shared" si="2"/>
        <v>37.480680061823804</v>
      </c>
      <c r="K9" s="65">
        <v>258</v>
      </c>
      <c r="L9" s="69">
        <f t="shared" si="3"/>
        <v>19.938176197836167</v>
      </c>
      <c r="M9" s="65">
        <v>9</v>
      </c>
      <c r="N9" s="69">
        <f t="shared" si="4"/>
        <v>0.69551777434312212</v>
      </c>
      <c r="O9" s="65">
        <v>22</v>
      </c>
      <c r="P9" s="69">
        <f t="shared" si="5"/>
        <v>1.7001545595054095</v>
      </c>
      <c r="Q9" s="65">
        <f t="shared" si="6"/>
        <v>1294</v>
      </c>
      <c r="R9" s="52"/>
      <c r="S9" s="18"/>
      <c r="U9" s="30"/>
      <c r="V9" s="14"/>
    </row>
    <row r="10" spans="1:22" ht="30" customHeight="1">
      <c r="A10" s="62" t="s">
        <v>77</v>
      </c>
      <c r="B10" s="65">
        <v>124</v>
      </c>
      <c r="C10" s="65">
        <v>37</v>
      </c>
      <c r="D10" s="69">
        <f t="shared" si="0"/>
        <v>18.407960199004975</v>
      </c>
      <c r="E10" s="65">
        <v>66</v>
      </c>
      <c r="F10" s="69">
        <f t="shared" si="7"/>
        <v>32.835820895522389</v>
      </c>
      <c r="G10" s="65">
        <v>4</v>
      </c>
      <c r="H10" s="69">
        <f t="shared" si="1"/>
        <v>1.9900497512437811</v>
      </c>
      <c r="I10" s="65">
        <v>67</v>
      </c>
      <c r="J10" s="69">
        <f t="shared" si="2"/>
        <v>33.333333333333329</v>
      </c>
      <c r="K10" s="65">
        <v>18</v>
      </c>
      <c r="L10" s="69">
        <f t="shared" si="3"/>
        <v>8.9552238805970141</v>
      </c>
      <c r="M10" s="65">
        <v>4</v>
      </c>
      <c r="N10" s="69">
        <f t="shared" si="4"/>
        <v>1.9900497512437811</v>
      </c>
      <c r="O10" s="65">
        <v>5</v>
      </c>
      <c r="P10" s="69">
        <f t="shared" si="5"/>
        <v>2.4875621890547266</v>
      </c>
      <c r="Q10" s="65">
        <f t="shared" si="6"/>
        <v>201</v>
      </c>
      <c r="R10" s="52"/>
      <c r="S10" s="18"/>
      <c r="U10" s="30"/>
      <c r="V10" s="14"/>
    </row>
    <row r="11" spans="1:22" ht="30" customHeight="1">
      <c r="A11" s="62" t="s">
        <v>74</v>
      </c>
      <c r="B11" s="65">
        <v>109</v>
      </c>
      <c r="C11" s="65">
        <v>127</v>
      </c>
      <c r="D11" s="69">
        <f t="shared" si="0"/>
        <v>68.27956989247312</v>
      </c>
      <c r="E11" s="65">
        <v>15</v>
      </c>
      <c r="F11" s="69">
        <f t="shared" si="7"/>
        <v>8.064516129032258</v>
      </c>
      <c r="G11" s="65">
        <v>12</v>
      </c>
      <c r="H11" s="69">
        <f t="shared" si="1"/>
        <v>6.4516129032258061</v>
      </c>
      <c r="I11" s="65">
        <v>14</v>
      </c>
      <c r="J11" s="69">
        <f t="shared" si="2"/>
        <v>7.5268817204301079</v>
      </c>
      <c r="K11" s="65">
        <v>10</v>
      </c>
      <c r="L11" s="69">
        <f t="shared" si="3"/>
        <v>5.376344086021505</v>
      </c>
      <c r="M11" s="65">
        <v>8</v>
      </c>
      <c r="N11" s="69">
        <f t="shared" si="4"/>
        <v>4.3010752688172049</v>
      </c>
      <c r="O11" s="65">
        <v>0</v>
      </c>
      <c r="P11" s="69">
        <f t="shared" si="5"/>
        <v>0</v>
      </c>
      <c r="Q11" s="65">
        <f t="shared" si="6"/>
        <v>186</v>
      </c>
      <c r="R11" s="52"/>
      <c r="S11" s="18"/>
      <c r="U11" s="30"/>
      <c r="V11" s="14"/>
    </row>
    <row r="12" spans="1:22" ht="30" customHeight="1">
      <c r="A12" s="58" t="s">
        <v>75</v>
      </c>
      <c r="B12" s="65">
        <v>1</v>
      </c>
      <c r="C12" s="65">
        <v>1</v>
      </c>
      <c r="D12" s="69">
        <v>0</v>
      </c>
      <c r="E12" s="65">
        <v>0</v>
      </c>
      <c r="F12" s="69">
        <v>0</v>
      </c>
      <c r="G12" s="65">
        <v>0</v>
      </c>
      <c r="H12" s="69">
        <v>0</v>
      </c>
      <c r="I12" s="65">
        <v>0</v>
      </c>
      <c r="J12" s="69">
        <v>0</v>
      </c>
      <c r="K12" s="65">
        <v>0</v>
      </c>
      <c r="L12" s="69">
        <v>0</v>
      </c>
      <c r="M12" s="65">
        <v>0</v>
      </c>
      <c r="N12" s="69">
        <f t="shared" si="4"/>
        <v>0</v>
      </c>
      <c r="O12" s="65">
        <v>0</v>
      </c>
      <c r="P12" s="69">
        <v>0</v>
      </c>
      <c r="Q12" s="65">
        <f t="shared" si="6"/>
        <v>1</v>
      </c>
      <c r="R12" s="52"/>
      <c r="S12" s="18"/>
      <c r="U12" s="30"/>
      <c r="V12" s="14"/>
    </row>
    <row r="13" spans="1:22" ht="16.5" customHeight="1">
      <c r="F13" s="1"/>
      <c r="J13" s="1"/>
      <c r="K13" s="18"/>
      <c r="L13" s="18"/>
      <c r="M13" s="1"/>
      <c r="N13" s="1"/>
      <c r="O13" s="18"/>
    </row>
    <row r="14" spans="1:22" ht="16.5" customHeight="1">
      <c r="K14" s="29"/>
      <c r="L14" s="29"/>
    </row>
    <row r="15" spans="1:22" ht="16.5" customHeight="1">
      <c r="K15" s="29"/>
      <c r="L15" s="29"/>
      <c r="M15" s="29"/>
      <c r="N15" s="29"/>
    </row>
    <row r="16" spans="1:22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C3:D3"/>
    <mergeCell ref="E3:F3"/>
    <mergeCell ref="G3:H3"/>
    <mergeCell ref="I3:J3"/>
    <mergeCell ref="O3:P3"/>
    <mergeCell ref="K3:L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00B050"/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0.28515625" bestFit="1" customWidth="1"/>
  </cols>
  <sheetData>
    <row r="1" spans="1:20" s="23" customFormat="1" ht="30" customHeight="1">
      <c r="A1" s="130" t="s">
        <v>176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20" ht="16.5" customHeight="1">
      <c r="A2" s="129" t="s">
        <v>40</v>
      </c>
      <c r="B2" s="129" t="s">
        <v>31</v>
      </c>
      <c r="C2" s="129" t="s">
        <v>32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 t="s">
        <v>33</v>
      </c>
    </row>
    <row r="3" spans="1:20" ht="27" customHeight="1">
      <c r="A3" s="129"/>
      <c r="B3" s="129"/>
      <c r="C3" s="129" t="s">
        <v>27</v>
      </c>
      <c r="D3" s="129"/>
      <c r="E3" s="129" t="s">
        <v>29</v>
      </c>
      <c r="F3" s="129"/>
      <c r="G3" s="129" t="s">
        <v>28</v>
      </c>
      <c r="H3" s="129"/>
      <c r="I3" s="129" t="s">
        <v>34</v>
      </c>
      <c r="J3" s="129"/>
      <c r="K3" s="129" t="s">
        <v>152</v>
      </c>
      <c r="L3" s="129"/>
      <c r="M3" s="129" t="s">
        <v>179</v>
      </c>
      <c r="N3" s="129"/>
      <c r="O3" s="129" t="s">
        <v>35</v>
      </c>
      <c r="P3" s="129"/>
      <c r="Q3" s="129"/>
    </row>
    <row r="4" spans="1:20" ht="27" customHeight="1">
      <c r="A4" s="70" t="s">
        <v>156</v>
      </c>
      <c r="B4" s="129"/>
      <c r="C4" s="64" t="s">
        <v>36</v>
      </c>
      <c r="D4" s="64" t="s">
        <v>30</v>
      </c>
      <c r="E4" s="64" t="s">
        <v>36</v>
      </c>
      <c r="F4" s="64" t="s">
        <v>30</v>
      </c>
      <c r="G4" s="64" t="s">
        <v>36</v>
      </c>
      <c r="H4" s="64" t="s">
        <v>30</v>
      </c>
      <c r="I4" s="64" t="s">
        <v>36</v>
      </c>
      <c r="J4" s="64" t="s">
        <v>30</v>
      </c>
      <c r="K4" s="64" t="s">
        <v>36</v>
      </c>
      <c r="L4" s="64" t="s">
        <v>30</v>
      </c>
      <c r="M4" s="97" t="s">
        <v>36</v>
      </c>
      <c r="N4" s="97" t="s">
        <v>30</v>
      </c>
      <c r="O4" s="64" t="s">
        <v>36</v>
      </c>
      <c r="P4" s="64" t="s">
        <v>30</v>
      </c>
      <c r="Q4" s="129"/>
    </row>
    <row r="5" spans="1:20" ht="30" customHeight="1">
      <c r="A5" s="58" t="s">
        <v>71</v>
      </c>
      <c r="B5" s="65">
        <v>1357</v>
      </c>
      <c r="C5" s="65">
        <v>1182</v>
      </c>
      <c r="D5" s="69">
        <f>C5/$Q5*100</f>
        <v>82.197496522948541</v>
      </c>
      <c r="E5" s="65">
        <v>51</v>
      </c>
      <c r="F5" s="69">
        <f>E5/$Q5*100</f>
        <v>3.5465924895688459</v>
      </c>
      <c r="G5" s="65">
        <v>57</v>
      </c>
      <c r="H5" s="69">
        <f>G5/$Q5*100</f>
        <v>3.9638386648122395</v>
      </c>
      <c r="I5" s="65">
        <v>94</v>
      </c>
      <c r="J5" s="69">
        <f>I5/$Q5*100</f>
        <v>6.5368567454798328</v>
      </c>
      <c r="K5" s="65">
        <v>30</v>
      </c>
      <c r="L5" s="69">
        <f>K5/$Q5*100</f>
        <v>2.0862308762169679</v>
      </c>
      <c r="M5" s="65">
        <v>14</v>
      </c>
      <c r="N5" s="69">
        <f>M5/$Q5*100</f>
        <v>0.97357440890125169</v>
      </c>
      <c r="O5" s="65">
        <v>10</v>
      </c>
      <c r="P5" s="69">
        <f>O5/$Q5*100</f>
        <v>0.69541029207232274</v>
      </c>
      <c r="Q5" s="65">
        <f>O5+I5+G5+E5+C5+K5+M5</f>
        <v>1438</v>
      </c>
      <c r="R5" s="52"/>
      <c r="S5" s="18"/>
      <c r="T5" s="18"/>
    </row>
    <row r="6" spans="1:20" ht="30" customHeight="1">
      <c r="A6" s="58" t="s">
        <v>72</v>
      </c>
      <c r="B6" s="65">
        <v>52</v>
      </c>
      <c r="C6" s="65">
        <v>23</v>
      </c>
      <c r="D6" s="69">
        <f t="shared" ref="D6:D11" si="0">C6/$Q6*100</f>
        <v>32.394366197183103</v>
      </c>
      <c r="E6" s="65">
        <v>6</v>
      </c>
      <c r="F6" s="69">
        <f>E6/$Q6*100</f>
        <v>8.4507042253521121</v>
      </c>
      <c r="G6" s="65">
        <v>6</v>
      </c>
      <c r="H6" s="69">
        <f t="shared" ref="H6:H12" si="1">G6/$Q6*100</f>
        <v>8.4507042253521121</v>
      </c>
      <c r="I6" s="65">
        <v>33</v>
      </c>
      <c r="J6" s="69">
        <f t="shared" ref="J6:J12" si="2">I6/$Q6*100</f>
        <v>46.478873239436616</v>
      </c>
      <c r="K6" s="65">
        <v>3</v>
      </c>
      <c r="L6" s="69">
        <f t="shared" ref="L6:L12" si="3">K6/$Q6*100</f>
        <v>4.225352112676056</v>
      </c>
      <c r="M6" s="65">
        <v>0</v>
      </c>
      <c r="N6" s="69">
        <f t="shared" ref="N6:N12" si="4">M6/$Q6*100</f>
        <v>0</v>
      </c>
      <c r="O6" s="65">
        <v>0</v>
      </c>
      <c r="P6" s="69">
        <f t="shared" ref="P6:P12" si="5">O6/$Q6*100</f>
        <v>0</v>
      </c>
      <c r="Q6" s="65">
        <f t="shared" ref="Q6:Q12" si="6">O6+I6+G6+E6+C6+K6+M6</f>
        <v>71</v>
      </c>
      <c r="R6" s="52"/>
      <c r="S6" s="18"/>
      <c r="T6" s="18"/>
    </row>
    <row r="7" spans="1:20" ht="30" customHeight="1">
      <c r="A7" s="58" t="s">
        <v>73</v>
      </c>
      <c r="B7" s="65">
        <v>298</v>
      </c>
      <c r="C7" s="65">
        <v>164</v>
      </c>
      <c r="D7" s="69">
        <f>C7/$Q7*100</f>
        <v>51.090342679127723</v>
      </c>
      <c r="E7" s="65">
        <v>64</v>
      </c>
      <c r="F7" s="69">
        <f>E7/$Q7*100</f>
        <v>19.937694704049843</v>
      </c>
      <c r="G7" s="65">
        <v>53</v>
      </c>
      <c r="H7" s="69">
        <f t="shared" si="1"/>
        <v>16.510903426791277</v>
      </c>
      <c r="I7" s="65">
        <v>27</v>
      </c>
      <c r="J7" s="69">
        <f t="shared" si="2"/>
        <v>8.4112149532710276</v>
      </c>
      <c r="K7" s="65">
        <v>13</v>
      </c>
      <c r="L7" s="69">
        <f t="shared" si="3"/>
        <v>4.0498442367601246</v>
      </c>
      <c r="M7" s="65">
        <v>0</v>
      </c>
      <c r="N7" s="69">
        <f t="shared" si="4"/>
        <v>0</v>
      </c>
      <c r="O7" s="65">
        <v>0</v>
      </c>
      <c r="P7" s="69">
        <f t="shared" si="5"/>
        <v>0</v>
      </c>
      <c r="Q7" s="65">
        <f t="shared" si="6"/>
        <v>321</v>
      </c>
      <c r="R7" s="52"/>
      <c r="S7" s="18"/>
      <c r="T7" s="18"/>
    </row>
    <row r="8" spans="1:20" ht="30" customHeight="1">
      <c r="A8" s="58" t="s">
        <v>79</v>
      </c>
      <c r="B8" s="65">
        <v>5258</v>
      </c>
      <c r="C8" s="65">
        <v>3576</v>
      </c>
      <c r="D8" s="69">
        <f t="shared" si="0"/>
        <v>55.23632993512512</v>
      </c>
      <c r="E8" s="65">
        <v>1304</v>
      </c>
      <c r="F8" s="69">
        <f>E8/$Q8*100</f>
        <v>20.14210688909484</v>
      </c>
      <c r="G8" s="65">
        <v>242</v>
      </c>
      <c r="H8" s="69">
        <f t="shared" si="1"/>
        <v>3.738029039233858</v>
      </c>
      <c r="I8" s="65">
        <v>815</v>
      </c>
      <c r="J8" s="69">
        <f t="shared" si="2"/>
        <v>12.588816805684274</v>
      </c>
      <c r="K8" s="65">
        <v>429</v>
      </c>
      <c r="L8" s="69">
        <f t="shared" si="3"/>
        <v>6.6265060240963862</v>
      </c>
      <c r="M8" s="65">
        <v>88</v>
      </c>
      <c r="N8" s="69">
        <f t="shared" si="4"/>
        <v>1.3592832869941305</v>
      </c>
      <c r="O8" s="65">
        <v>20</v>
      </c>
      <c r="P8" s="69">
        <f t="shared" si="5"/>
        <v>0.30892801977139328</v>
      </c>
      <c r="Q8" s="65">
        <f t="shared" si="6"/>
        <v>6474</v>
      </c>
      <c r="R8" s="52"/>
      <c r="S8" s="18"/>
      <c r="T8" s="18"/>
    </row>
    <row r="9" spans="1:20" ht="30" customHeight="1">
      <c r="A9" s="58" t="s">
        <v>76</v>
      </c>
      <c r="B9" s="65">
        <v>363</v>
      </c>
      <c r="C9" s="65">
        <v>343</v>
      </c>
      <c r="D9" s="69">
        <f t="shared" si="0"/>
        <v>41.778319123020708</v>
      </c>
      <c r="E9" s="65">
        <v>85</v>
      </c>
      <c r="F9" s="69">
        <f t="shared" ref="F9:F12" si="7">E9/$Q9*100</f>
        <v>10.353227771010962</v>
      </c>
      <c r="G9" s="65">
        <v>79</v>
      </c>
      <c r="H9" s="69">
        <f t="shared" si="1"/>
        <v>9.6224116930572485</v>
      </c>
      <c r="I9" s="65">
        <v>172</v>
      </c>
      <c r="J9" s="69">
        <f t="shared" si="2"/>
        <v>20.950060901339828</v>
      </c>
      <c r="K9" s="65">
        <v>134</v>
      </c>
      <c r="L9" s="69">
        <f t="shared" si="3"/>
        <v>16.321559074299635</v>
      </c>
      <c r="M9" s="65">
        <v>8</v>
      </c>
      <c r="N9" s="69">
        <f t="shared" si="4"/>
        <v>0.97442143727161989</v>
      </c>
      <c r="O9" s="65">
        <v>0</v>
      </c>
      <c r="P9" s="69">
        <f t="shared" si="5"/>
        <v>0</v>
      </c>
      <c r="Q9" s="65">
        <f t="shared" si="6"/>
        <v>821</v>
      </c>
      <c r="R9" s="52"/>
      <c r="S9" s="18"/>
      <c r="T9" s="18"/>
    </row>
    <row r="10" spans="1:20" ht="30" customHeight="1">
      <c r="A10" s="62" t="s">
        <v>77</v>
      </c>
      <c r="B10" s="65">
        <v>142</v>
      </c>
      <c r="C10" s="65">
        <v>68</v>
      </c>
      <c r="D10" s="69">
        <f t="shared" si="0"/>
        <v>31.05022831050228</v>
      </c>
      <c r="E10" s="65">
        <v>64</v>
      </c>
      <c r="F10" s="69">
        <f t="shared" si="7"/>
        <v>29.223744292237441</v>
      </c>
      <c r="G10" s="65">
        <v>7</v>
      </c>
      <c r="H10" s="69">
        <f t="shared" si="1"/>
        <v>3.1963470319634704</v>
      </c>
      <c r="I10" s="65">
        <v>59</v>
      </c>
      <c r="J10" s="69">
        <f t="shared" si="2"/>
        <v>26.94063926940639</v>
      </c>
      <c r="K10" s="65">
        <v>20</v>
      </c>
      <c r="L10" s="69">
        <f t="shared" si="3"/>
        <v>9.1324200913241995</v>
      </c>
      <c r="M10" s="65">
        <v>1</v>
      </c>
      <c r="N10" s="69">
        <f t="shared" si="4"/>
        <v>0.45662100456621002</v>
      </c>
      <c r="O10" s="65">
        <v>0</v>
      </c>
      <c r="P10" s="69">
        <f t="shared" si="5"/>
        <v>0</v>
      </c>
      <c r="Q10" s="65">
        <f t="shared" si="6"/>
        <v>219</v>
      </c>
      <c r="R10" s="52"/>
      <c r="S10" s="18"/>
      <c r="T10" s="18"/>
    </row>
    <row r="11" spans="1:20" ht="30" customHeight="1">
      <c r="A11" s="62" t="s">
        <v>74</v>
      </c>
      <c r="B11" s="65">
        <v>112</v>
      </c>
      <c r="C11" s="65">
        <v>102</v>
      </c>
      <c r="D11" s="69">
        <f t="shared" si="0"/>
        <v>60.355029585798817</v>
      </c>
      <c r="E11" s="65">
        <v>17</v>
      </c>
      <c r="F11" s="69">
        <f t="shared" si="7"/>
        <v>10.059171597633137</v>
      </c>
      <c r="G11" s="65">
        <v>5</v>
      </c>
      <c r="H11" s="69">
        <f t="shared" si="1"/>
        <v>2.9585798816568047</v>
      </c>
      <c r="I11" s="65">
        <v>26</v>
      </c>
      <c r="J11" s="69">
        <f t="shared" si="2"/>
        <v>15.384615384615385</v>
      </c>
      <c r="K11" s="65">
        <v>15</v>
      </c>
      <c r="L11" s="69">
        <f t="shared" si="3"/>
        <v>8.8757396449704142</v>
      </c>
      <c r="M11" s="65">
        <v>4</v>
      </c>
      <c r="N11" s="69">
        <f t="shared" si="4"/>
        <v>2.3668639053254439</v>
      </c>
      <c r="O11" s="65">
        <v>0</v>
      </c>
      <c r="P11" s="69">
        <f t="shared" si="5"/>
        <v>0</v>
      </c>
      <c r="Q11" s="65">
        <f t="shared" si="6"/>
        <v>169</v>
      </c>
      <c r="R11" s="52"/>
      <c r="S11" s="18"/>
      <c r="T11" s="18"/>
    </row>
    <row r="12" spans="1:20" ht="30" customHeight="1">
      <c r="A12" s="58" t="s">
        <v>75</v>
      </c>
      <c r="B12" s="65">
        <v>2</v>
      </c>
      <c r="C12" s="65">
        <v>2</v>
      </c>
      <c r="D12" s="69">
        <f>C12/$Q12*100</f>
        <v>100</v>
      </c>
      <c r="E12" s="65">
        <v>0</v>
      </c>
      <c r="F12" s="69">
        <f t="shared" si="7"/>
        <v>0</v>
      </c>
      <c r="G12" s="65">
        <v>0</v>
      </c>
      <c r="H12" s="69">
        <f t="shared" si="1"/>
        <v>0</v>
      </c>
      <c r="I12" s="65">
        <v>0</v>
      </c>
      <c r="J12" s="69">
        <f t="shared" si="2"/>
        <v>0</v>
      </c>
      <c r="K12" s="65">
        <v>0</v>
      </c>
      <c r="L12" s="69">
        <f t="shared" si="3"/>
        <v>0</v>
      </c>
      <c r="M12" s="65">
        <v>0</v>
      </c>
      <c r="N12" s="69">
        <f t="shared" si="4"/>
        <v>0</v>
      </c>
      <c r="O12" s="65">
        <v>0</v>
      </c>
      <c r="P12" s="69">
        <f t="shared" si="5"/>
        <v>0</v>
      </c>
      <c r="Q12" s="65">
        <f t="shared" si="6"/>
        <v>2</v>
      </c>
      <c r="R12" s="52"/>
      <c r="S12" s="18"/>
      <c r="T12" s="18"/>
    </row>
    <row r="13" spans="1:20" ht="16.5" customHeight="1">
      <c r="B13" s="1"/>
      <c r="D13" s="1"/>
      <c r="E13" s="1"/>
      <c r="F13" s="1"/>
      <c r="G13" s="1"/>
      <c r="H13" s="1"/>
      <c r="J13" s="1"/>
      <c r="K13" s="18"/>
      <c r="L13" s="18"/>
      <c r="M13" s="1"/>
      <c r="N13" s="1"/>
      <c r="O13" s="18"/>
      <c r="P13" s="1"/>
    </row>
    <row r="14" spans="1:20" ht="16.5" customHeight="1">
      <c r="K14" s="29"/>
      <c r="L14" s="29"/>
    </row>
    <row r="15" spans="1:20" ht="16.5" customHeight="1">
      <c r="B15" s="18"/>
      <c r="C15" s="18"/>
      <c r="D15" s="18"/>
      <c r="E15" s="18"/>
      <c r="F15" s="18"/>
      <c r="G15" s="18"/>
      <c r="H15" s="18"/>
      <c r="I15" s="18"/>
      <c r="J15" s="18"/>
      <c r="K15" s="29"/>
      <c r="L15" s="29"/>
      <c r="M15" s="29"/>
      <c r="N15" s="29"/>
      <c r="O15" s="18"/>
      <c r="Q15" s="18"/>
    </row>
    <row r="16" spans="1:20" ht="16.5" customHeight="1">
      <c r="K16" s="29"/>
      <c r="L16" s="29"/>
      <c r="M16" s="29"/>
      <c r="N16" s="29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29"/>
      <c r="L17" s="29"/>
      <c r="M17" s="29"/>
      <c r="N17" s="29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29"/>
      <c r="L18" s="29"/>
      <c r="M18" s="29"/>
      <c r="N18" s="29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29"/>
      <c r="L19" s="29"/>
      <c r="M19" s="29"/>
      <c r="N19" s="29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29"/>
      <c r="L20" s="29"/>
      <c r="M20" s="29"/>
      <c r="N20" s="29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K25" s="29"/>
      <c r="L25" s="29"/>
      <c r="M25" s="29"/>
      <c r="N25" s="29"/>
    </row>
    <row r="26" spans="1:17">
      <c r="K26" s="29"/>
      <c r="L26" s="29"/>
      <c r="M26" s="29"/>
      <c r="N26" s="29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26</vt:i4>
      </vt:variant>
      <vt:variant>
        <vt:lpstr>Pomenované rozsahy</vt:lpstr>
      </vt:variant>
      <vt:variant>
        <vt:i4>25</vt:i4>
      </vt:variant>
    </vt:vector>
  </HeadingPairs>
  <TitlesOfParts>
    <vt:vector size="51" baseType="lpstr">
      <vt:lpstr>titul</vt:lpstr>
      <vt:lpstr>Komentár-2019</vt:lpstr>
      <vt:lpstr>1b.PR-Vybavene veci</vt:lpstr>
      <vt:lpstr>1a.PR-Vybavene spor</vt:lpstr>
      <vt:lpstr>2.PR-pocet,sp_vybav.(SR)</vt:lpstr>
      <vt:lpstr>2a.PR-pocet,sp_vyb.(BA)</vt:lpstr>
      <vt:lpstr>2b.PR-pocet,sp_vyb.(TT)</vt:lpstr>
      <vt:lpstr>2c.PR-pocet,sp_vyb.(TN)</vt:lpstr>
      <vt:lpstr>2d.PR-pocet,sp_vyb.(NR)</vt:lpstr>
      <vt:lpstr>2e.PR-pocet,sp_vyb.(ZA)</vt:lpstr>
      <vt:lpstr>2f.PR-pocet,sp_vyb.(BB)</vt:lpstr>
      <vt:lpstr>2g.PR-pocet,sp_vyb.(PO)</vt:lpstr>
      <vt:lpstr>2h.PR-pocet,sp_vyb.(KE)</vt:lpstr>
      <vt:lpstr>3.A-Obchod.spory</vt:lpstr>
      <vt:lpstr>4.B-Prac.spory</vt:lpstr>
      <vt:lpstr>5.C-Rod_pravo</vt:lpstr>
      <vt:lpstr>6.D-Spory obč.práv.pov</vt:lpstr>
      <vt:lpstr>7.E-vec.práva</vt:lpstr>
      <vt:lpstr>8.F-Spory o náhr.škody</vt:lpstr>
      <vt:lpstr>9.G-Nároky byty</vt:lpstr>
      <vt:lpstr>10.H-duš.vlast</vt:lpstr>
      <vt:lpstr>11.I-Ostatné</vt:lpstr>
      <vt:lpstr>12.PR_Co</vt:lpstr>
      <vt:lpstr>13.PR_Cob</vt:lpstr>
      <vt:lpstr>14.PR - rychl.kon</vt:lpstr>
      <vt:lpstr>15.PR-Rychl.kon(Kraje)</vt:lpstr>
      <vt:lpstr>'10.H-duš.vlast'!Oblasť_tlače</vt:lpstr>
      <vt:lpstr>'11.I-Ostatné'!Oblasť_tlače</vt:lpstr>
      <vt:lpstr>'12.PR_Co'!Oblasť_tlače</vt:lpstr>
      <vt:lpstr>'13.PR_Cob'!Oblasť_tlače</vt:lpstr>
      <vt:lpstr>'14.PR - rychl.kon'!Oblasť_tlače</vt:lpstr>
      <vt:lpstr>'15.PR-Rychl.kon(Kraje)'!Oblasť_tlače</vt:lpstr>
      <vt:lpstr>'1a.PR-Vybavene spor'!Oblasť_tlače</vt:lpstr>
      <vt:lpstr>'1b.PR-Vybavene veci'!Oblasť_tlače</vt:lpstr>
      <vt:lpstr>'2.PR-pocet,sp_vybav.(SR)'!Oblasť_tlače</vt:lpstr>
      <vt:lpstr>'2a.PR-pocet,sp_vyb.(BA)'!Oblasť_tlače</vt:lpstr>
      <vt:lpstr>'2b.PR-pocet,sp_vyb.(TT)'!Oblasť_tlače</vt:lpstr>
      <vt:lpstr>'2c.PR-pocet,sp_vyb.(TN)'!Oblasť_tlače</vt:lpstr>
      <vt:lpstr>'2d.PR-pocet,sp_vyb.(NR)'!Oblasť_tlače</vt:lpstr>
      <vt:lpstr>'2e.PR-pocet,sp_vyb.(ZA)'!Oblasť_tlače</vt:lpstr>
      <vt:lpstr>'2f.PR-pocet,sp_vyb.(BB)'!Oblasť_tlače</vt:lpstr>
      <vt:lpstr>'2g.PR-pocet,sp_vyb.(PO)'!Oblasť_tlače</vt:lpstr>
      <vt:lpstr>'2h.PR-pocet,sp_vyb.(KE)'!Oblasť_tlače</vt:lpstr>
      <vt:lpstr>'3.A-Obchod.spory'!Oblasť_tlače</vt:lpstr>
      <vt:lpstr>'4.B-Prac.spory'!Oblasť_tlače</vt:lpstr>
      <vt:lpstr>'5.C-Rod_pravo'!Oblasť_tlače</vt:lpstr>
      <vt:lpstr>'6.D-Spory obč.práv.pov'!Oblasť_tlače</vt:lpstr>
      <vt:lpstr>'7.E-vec.práva'!Oblasť_tlače</vt:lpstr>
      <vt:lpstr>'9.G-Nároky byty'!Oblasť_tlače</vt:lpstr>
      <vt:lpstr>'Komentár-2019'!Oblasť_tlače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ÁSVÁNYIOVÁ Zuzana</dc:creator>
  <cp:lastModifiedBy>JUHÁSOVÁ Daniela</cp:lastModifiedBy>
  <cp:lastPrinted>2020-08-21T14:44:54Z</cp:lastPrinted>
  <dcterms:created xsi:type="dcterms:W3CDTF">2005-03-17T10:35:27Z</dcterms:created>
  <dcterms:modified xsi:type="dcterms:W3CDTF">2020-08-21T14:49:49Z</dcterms:modified>
</cp:coreProperties>
</file>