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marcela.mikusova\AppData\Local\Microsoft\Windows\INetCache\Content.Outlook\LFV2C422\"/>
    </mc:Choice>
  </mc:AlternateContent>
  <bookViews>
    <workbookView xWindow="0" yWindow="0" windowWidth="28800" windowHeight="11400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62913"/>
</workbook>
</file>

<file path=xl/calcChain.xml><?xml version="1.0" encoding="utf-8"?>
<calcChain xmlns="http://schemas.openxmlformats.org/spreadsheetml/2006/main">
  <c r="BA20" i="1" l="1"/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2" i="1" l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<sst xmlns="http://schemas.openxmlformats.org/spreadsheetml/2006/main" count="58" uniqueCount="57">
  <si>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</si>
  <si>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</si>
  <si>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</si>
  <si>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</si>
  <si>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</si>
  <si>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</si>
  <si>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</si>
  <si>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</si>
  <si>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</si>
  <si>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</si>
  <si>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</si>
  <si>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</si>
  <si>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</si>
  <si>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</si>
  <si>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</si>
  <si>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</si>
  <si>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</si>
  <si>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</si>
  <si>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</si>
  <si>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</si>
  <si>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</si>
  <si>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</si>
  <si>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</si>
  <si>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</si>
  <si>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</si>
  <si>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</si>
  <si>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</si>
  <si>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</si>
  <si>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</si>
  <si>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</si>
  <si>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</si>
  <si>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</si>
  <si>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</si>
  <si>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</si>
  <si>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</si>
  <si>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</si>
  <si>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</si>
  <si>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</si>
  <si>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</si>
  <si>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</si>
  <si>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</si>
  <si>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</si>
  <si>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</si>
  <si>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</si>
  <si>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</si>
  <si>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lekár</t>
  </si>
  <si>
    <t>∑  oprávnených hodín:</t>
  </si>
  <si>
    <t>Meno, priezvisko osoby predkladajúcej pracovný výkaz (zamestnanca):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</si>
  <si>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</si>
  <si>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</si>
  <si>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t>kód projektu:</t>
  </si>
  <si>
    <t xml:space="preserve">názov pozície - práca mimo TPP (DoVP/DoPČ): </t>
  </si>
  <si>
    <t xml:space="preserve">názov pozície - práca na TPP: </t>
  </si>
  <si>
    <t>pracovné pomery mimo POO (TPP):</t>
  </si>
  <si>
    <t>pracovné pomery mimo POO (DoVP/DoPČ):</t>
  </si>
  <si>
    <t>Stručný popis oprávnených činností na projekte POO</t>
  </si>
  <si>
    <r>
      <rPr>
        <b/>
        <sz val="8"/>
        <rFont val="Verdana"/>
        <family val="2"/>
        <charset val="238"/>
      </rPr>
      <t xml:space="preserve">1. Meno osoby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Mesiac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Rok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Deň </t>
    </r>
    <r>
      <rPr>
        <sz val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rFont val="Verdana"/>
        <family val="2"/>
        <charset val="238"/>
      </rPr>
      <t>5. Názov prijímateľa</t>
    </r>
    <r>
      <rPr>
        <sz val="8"/>
        <rFont val="Verdana"/>
        <family val="2"/>
        <charset val="238"/>
      </rPr>
      <t xml:space="preserve"> - uviesť názov Prijímateľa (zamestnávateľa), s ktorým má daná osoba uzatvorený daný právny vzťah.
</t>
    </r>
    <r>
      <rPr>
        <b/>
        <sz val="8"/>
        <rFont val="Verdana"/>
        <family val="2"/>
        <charset val="238"/>
      </rPr>
      <t>6. Kód projektu:</t>
    </r>
    <r>
      <rPr>
        <sz val="8"/>
        <rFont val="Verdana"/>
        <family val="2"/>
        <charset val="238"/>
      </rPr>
      <t xml:space="preserve"> - uviesť kód príslušného projektu, v rámci ktorého boli predmetné činnosti na danej pozícii vykonané.   
</t>
    </r>
    <r>
      <rPr>
        <b/>
        <sz val="8"/>
        <rFont val="Verdana"/>
        <family val="2"/>
        <charset val="238"/>
      </rPr>
      <t>7. názov pozície - práca na TPP</t>
    </r>
    <r>
      <rPr>
        <sz val="8"/>
        <rFont val="Verdana"/>
        <family val="2"/>
        <charset val="238"/>
      </rPr>
      <t xml:space="preserve"> - uviesť pracovnú pozíciu v rámci POO, uvedenú v pracovnej zmluve.
</t>
    </r>
    <r>
      <rPr>
        <b/>
        <sz val="8"/>
        <rFont val="Verdana"/>
        <family val="2"/>
        <charset val="238"/>
      </rPr>
      <t xml:space="preserve">8. názov pozície - práca mimo TPP (DoVP/DoPČ) -  </t>
    </r>
    <r>
      <rPr>
        <sz val="8"/>
        <rFont val="Verdana"/>
        <family val="2"/>
        <charset val="238"/>
      </rPr>
      <t xml:space="preserve">uviesť pracovnú pozíciu v rámci POO, uvedenú v dohode o vykonaní práce/dohode o pracovnej činnosti.
</t>
    </r>
    <r>
      <rPr>
        <b/>
        <sz val="8"/>
        <rFont val="Verdana"/>
        <family val="2"/>
        <charset val="238"/>
      </rPr>
      <t>9. pracovné pomery mimo POO (TPP)"</t>
    </r>
    <r>
      <rPr>
        <sz val="8"/>
        <rFont val="Verdana"/>
        <family val="2"/>
        <charset val="238"/>
      </rPr>
      <t xml:space="preserve"> - uvádza sa čas ze všetky ostatné pracovné činnosti mimo POO kumulatívne.
</t>
    </r>
    <r>
      <rPr>
        <b/>
        <sz val="8"/>
        <rFont val="Verdana"/>
        <family val="2"/>
        <charset val="238"/>
      </rPr>
      <t>10. pracovné pomery mimo POO (DoVP/DoPČ)</t>
    </r>
    <r>
      <rPr>
        <sz val="8"/>
        <rFont val="Verdana"/>
        <family val="2"/>
        <charset val="238"/>
      </rPr>
      <t xml:space="preserve"> - uvádza sa čas za všetky ostatné pracovné činnosti (DoVP/DoPČ) mimo POO kumulatívne.
</t>
    </r>
    <r>
      <rPr>
        <b/>
        <sz val="8"/>
        <rFont val="Verdana"/>
        <family val="2"/>
        <charset val="238"/>
      </rPr>
      <t xml:space="preserve">11. ∑ odpracovaných hodín - </t>
    </r>
    <r>
      <rPr>
        <sz val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rFont val="Verdana"/>
        <family val="2"/>
        <charset val="238"/>
      </rPr>
      <t>12. ∑  oprávnených hodín</t>
    </r>
    <r>
      <rPr>
        <sz val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rFont val="Verdana"/>
        <family val="2"/>
        <charset val="238"/>
      </rPr>
      <t xml:space="preserve"> použije sa v sumarizačnom hárk</t>
    </r>
    <r>
      <rPr>
        <sz val="8"/>
        <rFont val="Verdana"/>
        <family val="2"/>
        <charset val="238"/>
      </rPr>
      <t xml:space="preserve">u
</t>
    </r>
    <r>
      <rPr>
        <b/>
        <sz val="8"/>
        <rFont val="Verdana"/>
        <family val="2"/>
        <charset val="238"/>
      </rPr>
      <t xml:space="preserve">13. ∑  reálne odpracovaných hodín </t>
    </r>
    <r>
      <rPr>
        <sz val="8"/>
        <rFont val="Verdana"/>
        <family val="2"/>
        <charset val="238"/>
      </rPr>
      <t>(bunka AH15)</t>
    </r>
    <r>
      <rPr>
        <b/>
        <sz val="8"/>
        <rFont val="Verdana"/>
        <family val="2"/>
        <charset val="238"/>
      </rPr>
      <t xml:space="preserve">- </t>
    </r>
    <r>
      <rPr>
        <sz val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 xml:space="preserve">
</t>
    </r>
    <r>
      <rPr>
        <b/>
        <i/>
        <sz val="8"/>
        <rFont val="Verdana"/>
        <family val="2"/>
        <charset val="238"/>
      </rPr>
      <t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POO u daného zamestnávateľa,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</t>
    </r>
    <r>
      <rPr>
        <b/>
        <i/>
        <u/>
        <sz val="8"/>
        <rFont val="Verdana"/>
        <family val="2"/>
        <charset val="238"/>
      </rPr>
      <t>Počet hodín zamestnanca v danom mesiaci</t>
    </r>
    <r>
      <rPr>
        <b/>
        <i/>
        <sz val="8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
7. Stručný popis oprávnených činností na projekte POO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</si>
</sst>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8"/>
      <name val="Verdana"/>
      <family val="2"/>
      <charset val="238"/>
    </font>
    <font>
      <b/>
      <i/>
      <u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3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66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6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9" fillId="0" borderId="0" xfId="0" applyFont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4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4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1" fillId="2" borderId="13" xfId="1" applyFont="1" applyBorder="1" applyAlignment="1">
      <alignment horizontal="center"/>
    </xf>
    <xf numFmtId="0" fontId="21" fillId="2" borderId="14" xfId="1" applyFont="1" applyBorder="1" applyAlignment="1">
      <alignment horizontal="center"/>
    </xf>
    <xf numFmtId="0" fontId="21" fillId="2" borderId="44" xfId="1" applyFont="1" applyBorder="1" applyAlignment="1">
      <alignment horizontal="center"/>
    </xf>
    <xf numFmtId="0" fontId="1" fillId="2" borderId="44" xfId="1" applyBorder="1" applyAlignment="1">
      <alignment horizontal="right"/>
    </xf>
    <xf numFmtId="0" fontId="20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A52"/>
  <sheetViews>
    <sheetView tabSelected="1" view="pageLayout" topLeftCell="B1" zoomScaleNormal="100" zoomScaleSheetLayoutView="100" workbookViewId="0">
      <selection activeCell="BB3" sqref="BB3"/>
    </sheetView>
  </sheetViews>
  <sheetFormatPr defaultColWidth="7.7109375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20.42578125" style="17" customWidth="1"/>
    <col min="36" max="36" width="7.7109375" customWidth="1"/>
    <col min="37" max="44" width="7.7109375" hidden="1" customWidth="1"/>
    <col min="45" max="45" width="10.7109375" hidden="1" customWidth="1"/>
    <col min="46" max="53" width="7.7109375" hidden="1" customWidth="1"/>
    <col min="54" max="54" width="7.7109375" customWidth="1"/>
  </cols>
  <sheetData>
    <row r="1" spans="1:48" ht="15.75" thickBot="1" x14ac:dyDescent="0.3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U1" s="17"/>
      <c r="AV1" s="17"/>
    </row>
    <row r="2" spans="1:48" ht="15.75" thickBot="1" x14ac:dyDescent="0.3">
      <c r="A2" s="132" t="s">
        <v>0</v>
      </c>
      <c r="B2" s="133"/>
      <c r="C2" s="133"/>
      <c r="D2" s="133"/>
      <c r="E2" s="133"/>
      <c r="F2" s="133"/>
      <c r="G2" s="134"/>
      <c r="H2" s="148" t="s">
        <v>49</v>
      </c>
      <c r="I2" s="149"/>
      <c r="J2" s="150"/>
      <c r="K2" s="129"/>
      <c r="L2" s="130"/>
      <c r="M2" s="130"/>
      <c r="N2" s="130"/>
      <c r="O2" s="130"/>
      <c r="P2" s="130"/>
      <c r="Q2" s="130"/>
      <c r="R2" s="130"/>
      <c r="S2" s="130"/>
      <c r="T2" s="130"/>
      <c r="U2" s="131"/>
      <c r="V2" s="142" t="s">
        <v>1</v>
      </c>
      <c r="W2" s="143"/>
      <c r="X2" s="139" t="s">
        <v>7</v>
      </c>
      <c r="Y2" s="140"/>
      <c r="Z2" s="140"/>
      <c r="AA2" s="140"/>
      <c r="AB2" s="140"/>
      <c r="AC2" s="141"/>
      <c r="AD2" s="142" t="s">
        <v>2</v>
      </c>
      <c r="AE2" s="151"/>
      <c r="AF2" s="94">
        <v>2023</v>
      </c>
      <c r="AG2" s="95"/>
      <c r="AH2" s="95"/>
      <c r="AI2" s="83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1" t="s">
        <v>39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44" t="s">
        <v>35</v>
      </c>
      <c r="AI4" s="146" t="s">
        <v>46</v>
      </c>
      <c r="AU4" s="17"/>
      <c r="AV4" s="17"/>
    </row>
    <row r="5" spans="1:48" ht="15.75" thickBot="1" x14ac:dyDescent="0.3">
      <c r="A5" s="107"/>
      <c r="B5" s="130"/>
      <c r="C5" s="28">
        <f t="shared" ref="C5:AD5" si="0">(DATE($AF$2,$AU$18,C4))</f>
        <v>45047</v>
      </c>
      <c r="D5" s="19">
        <f t="shared" si="0"/>
        <v>45048</v>
      </c>
      <c r="E5" s="19">
        <f t="shared" si="0"/>
        <v>45049</v>
      </c>
      <c r="F5" s="19">
        <f t="shared" si="0"/>
        <v>45050</v>
      </c>
      <c r="G5" s="19">
        <f t="shared" si="0"/>
        <v>45051</v>
      </c>
      <c r="H5" s="19">
        <f t="shared" si="0"/>
        <v>45052</v>
      </c>
      <c r="I5" s="19">
        <f t="shared" si="0"/>
        <v>45053</v>
      </c>
      <c r="J5" s="19">
        <f t="shared" si="0"/>
        <v>45054</v>
      </c>
      <c r="K5" s="19">
        <f t="shared" si="0"/>
        <v>45055</v>
      </c>
      <c r="L5" s="19">
        <f t="shared" si="0"/>
        <v>45056</v>
      </c>
      <c r="M5" s="19">
        <f t="shared" si="0"/>
        <v>45057</v>
      </c>
      <c r="N5" s="19">
        <f t="shared" si="0"/>
        <v>45058</v>
      </c>
      <c r="O5" s="19">
        <f t="shared" si="0"/>
        <v>45059</v>
      </c>
      <c r="P5" s="19">
        <f t="shared" si="0"/>
        <v>45060</v>
      </c>
      <c r="Q5" s="19">
        <f t="shared" si="0"/>
        <v>45061</v>
      </c>
      <c r="R5" s="19">
        <f t="shared" si="0"/>
        <v>45062</v>
      </c>
      <c r="S5" s="19">
        <f t="shared" si="0"/>
        <v>45063</v>
      </c>
      <c r="T5" s="19">
        <f t="shared" si="0"/>
        <v>45064</v>
      </c>
      <c r="U5" s="19">
        <f t="shared" si="0"/>
        <v>45065</v>
      </c>
      <c r="V5" s="19">
        <f t="shared" si="0"/>
        <v>45066</v>
      </c>
      <c r="W5" s="19">
        <f t="shared" si="0"/>
        <v>45067</v>
      </c>
      <c r="X5" s="19">
        <f t="shared" si="0"/>
        <v>45068</v>
      </c>
      <c r="Y5" s="19">
        <f t="shared" si="0"/>
        <v>45069</v>
      </c>
      <c r="Z5" s="19">
        <f t="shared" si="0"/>
        <v>45070</v>
      </c>
      <c r="AA5" s="19">
        <f t="shared" si="0"/>
        <v>45071</v>
      </c>
      <c r="AB5" s="19">
        <f t="shared" si="0"/>
        <v>45072</v>
      </c>
      <c r="AC5" s="19">
        <f t="shared" si="0"/>
        <v>45073</v>
      </c>
      <c r="AD5" s="19">
        <f t="shared" si="0"/>
        <v>45074</v>
      </c>
      <c r="AE5" s="19">
        <f>IF(ISERROR(DATE($AF$2,$AU$18,AE4)),"",(DATE($AF$2,$AU$18,AE4)))</f>
        <v>45075</v>
      </c>
      <c r="AF5" s="19">
        <f>IF(ISERROR(DATE($AF$2,$AU$18,AF4)),"",(DATE($AF$2,$AU$18,AF4)))</f>
        <v>45076</v>
      </c>
      <c r="AG5" s="29">
        <f>IF(ISERROR(DATE($AF$2,$AU$18,AG4)),"",(DATE($AF$2,$AU$18,AG4)))</f>
        <v>45077</v>
      </c>
      <c r="AH5" s="145"/>
      <c r="AI5" s="147"/>
      <c r="AU5" s="17"/>
      <c r="AV5" s="17"/>
    </row>
    <row r="6" spans="1:48" s="17" customFormat="1" ht="14.25" hidden="1" customHeight="1" thickBot="1" x14ac:dyDescent="0.3">
      <c r="A6" s="77"/>
      <c r="B6" s="79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80"/>
      <c r="AI6" s="81"/>
    </row>
    <row r="7" spans="1:48" x14ac:dyDescent="0.25">
      <c r="A7" s="137" t="s">
        <v>34</v>
      </c>
      <c r="B7" s="138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03"/>
      <c r="B8" s="104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35" t="s">
        <v>50</v>
      </c>
      <c r="B9" s="136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05"/>
      <c r="B10" s="106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9" t="s">
        <v>52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85">
        <f>SUM(C11:AG11)</f>
        <v>0</v>
      </c>
      <c r="AI11" s="48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0" t="s">
        <v>51</v>
      </c>
      <c r="B12" s="33"/>
      <c r="C12" s="32"/>
      <c r="D12" s="4"/>
      <c r="E12" s="4"/>
      <c r="F12" s="4"/>
      <c r="G12" s="55"/>
      <c r="H12" s="4"/>
      <c r="I12" s="4"/>
      <c r="J12" s="57"/>
      <c r="K12" s="4"/>
      <c r="L12" s="5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6">
        <f>SUM(C12:AG12)</f>
        <v>0</v>
      </c>
      <c r="AI12" s="7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07" t="s">
        <v>53</v>
      </c>
      <c r="B13" s="108"/>
      <c r="C13" s="43"/>
      <c r="D13" s="39"/>
      <c r="E13" s="40"/>
      <c r="F13" s="40"/>
      <c r="G13" s="39"/>
      <c r="H13" s="58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7">
        <f>SUM(C13:AG13)</f>
        <v>0</v>
      </c>
      <c r="AI13" s="36">
        <f t="shared" si="1"/>
        <v>0</v>
      </c>
    </row>
    <row r="14" spans="1:48" s="17" customFormat="1" ht="15.75" thickBot="1" x14ac:dyDescent="0.3">
      <c r="A14" s="109" t="s">
        <v>54</v>
      </c>
      <c r="B14" s="110"/>
      <c r="C14" s="41"/>
      <c r="D14" s="40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0"/>
      <c r="AC14" s="40"/>
      <c r="AD14" s="49"/>
      <c r="AE14" s="49"/>
      <c r="AF14" s="49"/>
      <c r="AG14" s="49"/>
      <c r="AH14" s="88">
        <f>SUM(C14:AG14)</f>
        <v>0</v>
      </c>
      <c r="AI14" s="48">
        <f t="shared" si="1"/>
        <v>0</v>
      </c>
    </row>
    <row r="15" spans="1:48" ht="15.75" thickBot="1" x14ac:dyDescent="0.3">
      <c r="B15" s="76" t="s">
        <v>40</v>
      </c>
      <c r="C15" s="50">
        <f>SUM(C6:C14)</f>
        <v>0</v>
      </c>
      <c r="D15" s="51">
        <f>SUM(D6:D14)</f>
        <v>0</v>
      </c>
      <c r="E15" s="51">
        <f t="shared" ref="E15:AG15" si="2">SUM(E6:E14)</f>
        <v>0</v>
      </c>
      <c r="F15" s="51">
        <f t="shared" si="2"/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90"/>
      <c r="AI15" s="84"/>
    </row>
    <row r="16" spans="1:48" ht="11.25" customHeight="1" x14ac:dyDescent="0.25"/>
    <row r="17" spans="1:53" ht="15.75" thickBot="1" x14ac:dyDescent="0.3"/>
    <row r="18" spans="1:53" ht="15.75" thickBot="1" x14ac:dyDescent="0.3">
      <c r="A18" s="99" t="s">
        <v>13</v>
      </c>
      <c r="B18" s="100"/>
      <c r="K18" s="111" t="s">
        <v>55</v>
      </c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3"/>
      <c r="AS18">
        <v>2016</v>
      </c>
      <c r="AU18" s="17">
        <f>MONTH(DATEVALUE(X2&amp;" 1"))</f>
        <v>5</v>
      </c>
      <c r="AV18" s="96" t="s">
        <v>21</v>
      </c>
      <c r="AW18" s="97"/>
      <c r="AX18" s="97"/>
      <c r="AY18" s="97"/>
      <c r="AZ18" s="98"/>
      <c r="BA18" s="20">
        <f>DATE($AF$2,1,1)</f>
        <v>44927</v>
      </c>
    </row>
    <row r="19" spans="1:53" ht="15.75" thickBot="1" x14ac:dyDescent="0.3">
      <c r="A19" s="101"/>
      <c r="B19" s="102"/>
      <c r="K19" s="114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6"/>
      <c r="AS19">
        <v>2017</v>
      </c>
      <c r="AV19" s="96" t="s">
        <v>22</v>
      </c>
      <c r="AW19" s="97"/>
      <c r="AX19" s="97"/>
      <c r="AY19" s="97"/>
      <c r="AZ19" s="98"/>
      <c r="BA19" s="20">
        <f>DATE($AF$2,1,6)</f>
        <v>44932</v>
      </c>
    </row>
    <row r="20" spans="1:53" ht="21" customHeight="1" x14ac:dyDescent="0.25">
      <c r="A20" s="66" t="s">
        <v>14</v>
      </c>
      <c r="B20" s="91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9"/>
      <c r="AS20">
        <v>2018</v>
      </c>
      <c r="AT20" s="17"/>
      <c r="AU20" s="17"/>
      <c r="AV20" s="69" t="s">
        <v>23</v>
      </c>
      <c r="AW20" s="70"/>
      <c r="AX20" s="70"/>
      <c r="AY20" s="70"/>
      <c r="AZ20" s="71"/>
      <c r="BA20" s="20">
        <f>BA21-3</f>
        <v>45023</v>
      </c>
    </row>
    <row r="21" spans="1:53" x14ac:dyDescent="0.25">
      <c r="A21" s="52" t="s">
        <v>15</v>
      </c>
      <c r="B21" s="11"/>
      <c r="K21" s="117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9"/>
      <c r="AS21" s="17">
        <v>2019</v>
      </c>
      <c r="AT21" s="17"/>
      <c r="AU21" s="17"/>
      <c r="AV21" s="69" t="s">
        <v>33</v>
      </c>
      <c r="AW21" s="70"/>
      <c r="AX21" s="70"/>
      <c r="AY21" s="70"/>
      <c r="AZ21" s="71"/>
      <c r="BA21" s="20">
        <f>DOLLAR(("4/"&amp;AF2)/7+MOD(19*MOD($AF$2,19)-7,30)*14%,)*7-5</f>
        <v>45026</v>
      </c>
    </row>
    <row r="22" spans="1:53" x14ac:dyDescent="0.25">
      <c r="A22" s="52" t="s">
        <v>16</v>
      </c>
      <c r="B22" s="11"/>
      <c r="K22" s="117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9"/>
      <c r="AS22" s="17">
        <v>2020</v>
      </c>
      <c r="AT22" s="17"/>
      <c r="AU22" s="17"/>
      <c r="AV22" s="69" t="s">
        <v>24</v>
      </c>
      <c r="AW22" s="70"/>
      <c r="AX22" s="70"/>
      <c r="AY22" s="70"/>
      <c r="AZ22" s="71"/>
      <c r="BA22" s="20">
        <f>DATE($AF$2,5,1)</f>
        <v>45047</v>
      </c>
    </row>
    <row r="23" spans="1:53" x14ac:dyDescent="0.25">
      <c r="A23" s="52" t="s">
        <v>45</v>
      </c>
      <c r="B23" s="11"/>
      <c r="K23" s="117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9"/>
      <c r="AS23" s="17">
        <v>2021</v>
      </c>
      <c r="AT23" s="17"/>
      <c r="AU23" s="17"/>
      <c r="AV23" s="69" t="s">
        <v>25</v>
      </c>
      <c r="AW23" s="70"/>
      <c r="AX23" s="70"/>
      <c r="AY23" s="70"/>
      <c r="AZ23" s="71"/>
      <c r="BA23" s="20">
        <f>DATE($AF$2,5,8)</f>
        <v>45054</v>
      </c>
    </row>
    <row r="24" spans="1:53" ht="15.75" thickBot="1" x14ac:dyDescent="0.3">
      <c r="A24" s="52" t="s">
        <v>17</v>
      </c>
      <c r="B24" s="12"/>
      <c r="K24" s="120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  <c r="AS24" s="17">
        <v>2022</v>
      </c>
      <c r="AT24" s="17"/>
      <c r="AU24" s="17"/>
      <c r="AV24" s="69" t="s">
        <v>26</v>
      </c>
      <c r="AW24" s="70"/>
      <c r="AX24" s="70"/>
      <c r="AY24" s="70"/>
      <c r="AZ24" s="71"/>
      <c r="BA24" s="20">
        <f>DATE($AF$2,7,5)</f>
        <v>45112</v>
      </c>
    </row>
    <row r="25" spans="1:53" x14ac:dyDescent="0.25">
      <c r="A25" s="52" t="s">
        <v>18</v>
      </c>
      <c r="B25" s="12"/>
      <c r="AS25" s="17">
        <v>2023</v>
      </c>
      <c r="AT25" s="17"/>
      <c r="AU25" s="17"/>
      <c r="AV25" s="69" t="s">
        <v>27</v>
      </c>
      <c r="AW25" s="70"/>
      <c r="AX25" s="70"/>
      <c r="AY25" s="70"/>
      <c r="AZ25" s="71"/>
      <c r="BA25" s="20">
        <f>DATE($AF$2,8,29)</f>
        <v>45167</v>
      </c>
    </row>
    <row r="26" spans="1:53" x14ac:dyDescent="0.25">
      <c r="A26" s="52" t="s">
        <v>19</v>
      </c>
      <c r="B26" s="12"/>
      <c r="AS26" s="17">
        <v>2024</v>
      </c>
      <c r="AT26" s="17"/>
      <c r="AU26" s="17"/>
      <c r="AV26" s="69" t="s">
        <v>28</v>
      </c>
      <c r="AW26" s="70"/>
      <c r="AX26" s="70"/>
      <c r="AY26" s="70"/>
      <c r="AZ26" s="71"/>
      <c r="BA26" s="20">
        <f>DATE($AF$2,9,1)</f>
        <v>45170</v>
      </c>
    </row>
    <row r="27" spans="1:53" ht="15.75" thickBot="1" x14ac:dyDescent="0.3">
      <c r="A27" s="53" t="s">
        <v>20</v>
      </c>
      <c r="B27" s="92"/>
      <c r="AS27" s="17">
        <v>2025</v>
      </c>
      <c r="AT27" s="17"/>
      <c r="AU27" s="17"/>
      <c r="AV27" s="69" t="s">
        <v>29</v>
      </c>
      <c r="AW27" s="70"/>
      <c r="AX27" s="70"/>
      <c r="AY27" s="70"/>
      <c r="AZ27" s="71"/>
      <c r="BA27" s="20">
        <f>DATE($AF$2,9,15)</f>
        <v>45184</v>
      </c>
    </row>
    <row r="28" spans="1:53" ht="15.75" thickBot="1" x14ac:dyDescent="0.3">
      <c r="A28" s="54" t="s">
        <v>41</v>
      </c>
      <c r="B28" s="93">
        <f>SUM(B20:B27)</f>
        <v>0</v>
      </c>
      <c r="AS28" s="17">
        <v>2026</v>
      </c>
      <c r="AT28" s="17"/>
      <c r="AU28" s="17"/>
      <c r="AV28" s="69" t="s">
        <v>30</v>
      </c>
      <c r="AW28" s="70"/>
      <c r="AX28" s="70"/>
      <c r="AY28" s="70"/>
      <c r="AZ28" s="71"/>
      <c r="BA28" s="20">
        <f>DATE($AF$2,11,1)</f>
        <v>45231</v>
      </c>
    </row>
    <row r="29" spans="1:53" s="62" customFormat="1" ht="21" customHeight="1" x14ac:dyDescent="0.25">
      <c r="A29" s="67" t="s">
        <v>43</v>
      </c>
      <c r="B29" s="64"/>
      <c r="C29"/>
      <c r="D29"/>
      <c r="E29"/>
      <c r="F29"/>
      <c r="G29"/>
      <c r="AS29" s="16" t="s">
        <v>3</v>
      </c>
      <c r="AT29" s="17"/>
      <c r="AU29" s="15"/>
      <c r="AV29" s="69" t="s">
        <v>31</v>
      </c>
      <c r="AW29" s="70"/>
      <c r="AX29" s="70"/>
      <c r="AY29" s="70"/>
      <c r="AZ29" s="71"/>
      <c r="BA29" s="20">
        <f>DATE($AF$2,11,17)</f>
        <v>45247</v>
      </c>
    </row>
    <row r="30" spans="1:53" ht="38.25" customHeight="1" thickBot="1" x14ac:dyDescent="0.3">
      <c r="A30" s="68" t="s">
        <v>47</v>
      </c>
      <c r="B30" s="65"/>
      <c r="O30" t="s">
        <v>42</v>
      </c>
      <c r="AS30" s="16" t="s">
        <v>4</v>
      </c>
      <c r="AT30" s="17"/>
      <c r="AU30" s="15"/>
      <c r="AV30" s="69" t="s">
        <v>37</v>
      </c>
      <c r="AW30" s="70"/>
      <c r="AX30" s="70"/>
      <c r="AY30" s="70"/>
      <c r="AZ30" s="71"/>
      <c r="BA30" s="20">
        <f>DATE($AF$2,12,24)</f>
        <v>45284</v>
      </c>
    </row>
    <row r="31" spans="1:53" x14ac:dyDescent="0.25">
      <c r="A31" s="126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AS31" s="16" t="s">
        <v>5</v>
      </c>
      <c r="AT31" s="62"/>
      <c r="AU31" s="63"/>
      <c r="AV31" s="69" t="s">
        <v>32</v>
      </c>
      <c r="AW31" s="70"/>
      <c r="AX31" s="70"/>
      <c r="AY31" s="70"/>
      <c r="AZ31" s="71"/>
      <c r="BA31" s="20">
        <f>DATE($AF$2,12,25)</f>
        <v>45285</v>
      </c>
    </row>
    <row r="32" spans="1:53" ht="11.25" customHeight="1" thickBot="1" x14ac:dyDescent="0.3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89"/>
      <c r="O32" s="82"/>
      <c r="P32" s="82"/>
      <c r="Q32" s="82"/>
      <c r="R32" s="82"/>
      <c r="S32" s="82"/>
      <c r="T32" s="82"/>
      <c r="U32" s="124"/>
      <c r="V32" s="124"/>
      <c r="W32" s="124"/>
      <c r="AS32" s="16" t="s">
        <v>6</v>
      </c>
      <c r="AT32" s="17"/>
      <c r="AU32" s="15"/>
      <c r="AV32" s="73" t="s">
        <v>38</v>
      </c>
      <c r="AW32" s="74"/>
      <c r="AX32" s="74"/>
      <c r="AY32" s="74"/>
      <c r="AZ32" s="75"/>
      <c r="BA32" s="20">
        <f>DATE($AF$2,12,26)</f>
        <v>45286</v>
      </c>
    </row>
    <row r="33" spans="1:53" s="17" customFormat="1" ht="71.25" customHeight="1" x14ac:dyDescent="0.25">
      <c r="A33" s="125" t="s">
        <v>48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82"/>
      <c r="P33" s="82"/>
      <c r="Q33" s="82"/>
      <c r="R33" s="82"/>
      <c r="S33" s="82"/>
      <c r="T33" s="82"/>
      <c r="U33" s="82"/>
      <c r="V33" s="82"/>
      <c r="W33" s="82"/>
      <c r="AS33" s="16" t="s">
        <v>7</v>
      </c>
      <c r="AU33" s="15"/>
      <c r="AV33" s="72"/>
      <c r="AW33" s="72"/>
      <c r="AX33" s="72"/>
      <c r="AY33" s="72"/>
      <c r="AZ33" s="72"/>
      <c r="BA33" s="42"/>
    </row>
    <row r="34" spans="1:53" ht="24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AS34" s="16" t="s">
        <v>8</v>
      </c>
      <c r="AT34" s="17"/>
      <c r="AU34" s="17"/>
      <c r="AV34" s="17"/>
      <c r="AW34" s="3"/>
      <c r="AX34" s="17"/>
      <c r="AY34" s="17"/>
      <c r="AZ34" s="17"/>
      <c r="BA34" s="3"/>
    </row>
    <row r="35" spans="1:53" x14ac:dyDescent="0.25">
      <c r="AS35" s="16" t="s">
        <v>36</v>
      </c>
      <c r="AT35" s="17"/>
      <c r="AU35" s="17"/>
      <c r="AV35" s="17"/>
      <c r="AW35" s="17"/>
      <c r="AX35" s="17"/>
      <c r="AY35" s="17"/>
      <c r="AZ35" s="17"/>
      <c r="BA35" s="17"/>
    </row>
    <row r="36" spans="1:53" x14ac:dyDescent="0.25">
      <c r="AS36" s="16" t="s">
        <v>9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44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S38" s="16" t="s">
        <v>10</v>
      </c>
      <c r="AT38" s="17"/>
      <c r="AU38" s="17"/>
    </row>
    <row r="39" spans="1:53" x14ac:dyDescent="0.25">
      <c r="AS39" s="16" t="s">
        <v>11</v>
      </c>
    </row>
    <row r="40" spans="1:53" x14ac:dyDescent="0.25">
      <c r="AS40" s="16" t="s">
        <v>12</v>
      </c>
    </row>
    <row r="52" spans="2:6" x14ac:dyDescent="0.25">
      <c r="B52" s="17"/>
      <c r="F52" s="18"/>
    </row>
  </sheetData>
  <dataConsolidate/>
  <mergeCells count="26"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count="2">
    <dataValidation type="list" allowBlank="1" showInputMessage="1" showErrorMessage="1" sqref="X2:AC2">
      <formula1>$AS$29:$AS$40</formula1>
    </dataValidation>
    <dataValidation type="list" allowBlank="1" showInputMessage="1" showErrorMessage="1" sqref="AF2:AH2">
      <formula1>$AS$18:$AS$28</formula1>
    </dataValidation>
  </dataValidations>
  <pageMargins left="0.25" right="0.25" top="0.75" bottom="0.75" header="0.3" footer="0.3"/>
  <pageSetup paperSize="9" scale="58" orientation="landscape" r:id="rId1"/>
  <headerFooter>
    <oddHeader>&amp;L&amp;G&amp;C&amp;G&amp;R&amp;G</oddHeader>
    <oddFooter>&amp;C&amp;P/&amp;N
Platnosť: 02.02.2022, účinnosť: 02.02.2022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P24" sqref="P24"/>
    </sheetView>
  </sheetViews>
  <sheetFormatPr defaultRowHeight="15" x14ac:dyDescent="0.25"/>
  <cols>
    <col min="1" max="16384" width="9.140625" style="44"/>
  </cols>
  <sheetData>
    <row r="1" spans="1:13" ht="15" customHeight="1" x14ac:dyDescent="0.25">
      <c r="A1" s="152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</row>
    <row r="12" spans="1:13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</row>
    <row r="13" spans="1:13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</row>
    <row r="14" spans="1:13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7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7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7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7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7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7"/>
    </row>
    <row r="51" spans="1:13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3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3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3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3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3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3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3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3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3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3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3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3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3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MIKUŠOVÁ Marcela</cp:lastModifiedBy>
  <cp:lastPrinted>2021-12-14T13:17:53Z</cp:lastPrinted>
  <dcterms:created xsi:type="dcterms:W3CDTF">2018-06-08T08:53:29Z</dcterms:created>
  <dcterms:modified xsi:type="dcterms:W3CDTF">2024-01-30T07:21:25Z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