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575" tabRatio="845" activeTab="0"/>
  </bookViews>
  <sheets>
    <sheet name="Komentár-2016" sheetId="1" r:id="rId1"/>
    <sheet name="1.PR-Vybavene (1)" sheetId="2" r:id="rId2"/>
    <sheet name="2.PR - Vybavene (2)" sheetId="3" r:id="rId3"/>
    <sheet name="3.PR - rychl.kon" sheetId="4" r:id="rId4"/>
    <sheet name="4.GRAF-spôs_vyb.vecí" sheetId="5" r:id="rId5"/>
    <sheet name="5.PR-pocet,sp_vybav.(SR)" sheetId="6" r:id="rId6"/>
    <sheet name="6.PR-pocet,sp_vyb.(BA)" sheetId="7" r:id="rId7"/>
    <sheet name="7.PR-pocet,sp_vyb.(TT)" sheetId="8" r:id="rId8"/>
    <sheet name="8.PR-pocet,sp_vyb.(TN)" sheetId="9" r:id="rId9"/>
    <sheet name="9.PR-pocet,sp_vyb.(NR)" sheetId="10" r:id="rId10"/>
    <sheet name="10.PR-pocet,sp_vyb.(ZA)" sheetId="11" r:id="rId11"/>
    <sheet name="11.PR-pocet,sp_vyb.(BB)" sheetId="12" r:id="rId12"/>
    <sheet name="12.PR-pocet,sp_vyb.(PO)" sheetId="13" r:id="rId13"/>
    <sheet name="13.PR-pocet,sp_vyb.(KE)" sheetId="14" r:id="rId14"/>
    <sheet name="14.A-Obchod.spory" sheetId="15" r:id="rId15"/>
    <sheet name="15.B-Prac.spory" sheetId="16" r:id="rId16"/>
    <sheet name="16.C-Rod_pravo" sheetId="17" r:id="rId17"/>
    <sheet name="17.D-Spory obč.práv.pov" sheetId="18" r:id="rId18"/>
    <sheet name="18.E-vec.práva" sheetId="19" r:id="rId19"/>
    <sheet name="19.F-Spory o náhr.škody" sheetId="20" r:id="rId20"/>
    <sheet name="20.G-Nároky byty" sheetId="21" r:id="rId21"/>
    <sheet name="21.H-duš.vlast" sheetId="22" r:id="rId22"/>
    <sheet name="22.I-Ostatné" sheetId="23" r:id="rId23"/>
    <sheet name="23.PR_Co" sheetId="24" r:id="rId24"/>
    <sheet name="24.PR_Cob" sheetId="25" r:id="rId25"/>
    <sheet name="25.PR-Rychl.kon(Kraje)" sheetId="26" r:id="rId26"/>
  </sheets>
  <definedNames>
    <definedName name="_xlnm.Print_Area" localSheetId="1">'1.PR-Vybavene (1)'!$A$1:$K$15</definedName>
    <definedName name="_xlnm.Print_Area" localSheetId="10">'10.PR-pocet,sp_vyb.(ZA)'!$A$1:$Q$15</definedName>
    <definedName name="_xlnm.Print_Area" localSheetId="11">'11.PR-pocet,sp_vyb.(BB)'!$A$1:$Q$15</definedName>
    <definedName name="_xlnm.Print_Area" localSheetId="12">'12.PR-pocet,sp_vyb.(PO)'!$A$1:$Q$15</definedName>
    <definedName name="_xlnm.Print_Area" localSheetId="13">'13.PR-pocet,sp_vyb.(KE)'!$A$1:$Q$15</definedName>
    <definedName name="_xlnm.Print_Area" localSheetId="14">'14.A-Obchod.spory'!$A$1:$N$16</definedName>
    <definedName name="_xlnm.Print_Area" localSheetId="15">'15.B-Prac.spory'!$A$1:$R$18</definedName>
    <definedName name="_xlnm.Print_Area" localSheetId="16">'16.C-Rod_pravo'!$A$1:$K$18</definedName>
    <definedName name="_xlnm.Print_Area" localSheetId="17">'17.D-Spory obč.práv.pov'!$A$1:$H$15</definedName>
    <definedName name="_xlnm.Print_Area" localSheetId="18">'18.E-vec.práva'!$A$1:$M$17</definedName>
    <definedName name="_xlnm.Print_Area" localSheetId="2">'2.PR - Vybavene (2)'!$A$1:$K$15</definedName>
    <definedName name="_xlnm.Print_Area" localSheetId="20">'20.G-Nároky byty'!$A$1:$G$15</definedName>
    <definedName name="_xlnm.Print_Area" localSheetId="21">'21.H-duš.vlast'!$A$1:$I$16</definedName>
    <definedName name="_xlnm.Print_Area" localSheetId="22">'22.I-Ostatné'!$A$1:$G$15</definedName>
    <definedName name="_xlnm.Print_Area" localSheetId="23">'23.PR_Co'!$A$1:$J$19</definedName>
    <definedName name="_xlnm.Print_Area" localSheetId="24">'24.PR_Cob'!$A$1:$J$20</definedName>
    <definedName name="_xlnm.Print_Area" localSheetId="25">'25.PR-Rychl.kon(Kraje)'!$A$1:$J$17</definedName>
    <definedName name="_xlnm.Print_Area" localSheetId="3">'3.PR - rychl.kon'!$A$1:$J$16</definedName>
    <definedName name="_xlnm.Print_Area" localSheetId="4">'4.GRAF-spôs_vyb.vecí'!$A$1:$N$36</definedName>
    <definedName name="_xlnm.Print_Area" localSheetId="5">'5.PR-pocet,sp_vybav.(SR)'!$A$1:$Q$15</definedName>
    <definedName name="_xlnm.Print_Area" localSheetId="6">'6.PR-pocet,sp_vyb.(BA)'!$A$1:$Q$15</definedName>
    <definedName name="_xlnm.Print_Area" localSheetId="7">'7.PR-pocet,sp_vyb.(TT)'!$A$1:$Q$15</definedName>
    <definedName name="_xlnm.Print_Area" localSheetId="8">'8.PR-pocet,sp_vyb.(TN)'!$A$1:$Q$15</definedName>
    <definedName name="_xlnm.Print_Area" localSheetId="9">'9.PR-pocet,sp_vyb.(NR)'!$A$1:$Q$15</definedName>
    <definedName name="_xlnm.Print_Area" localSheetId="0">'Komentár-2016'!$A$1:$A$25</definedName>
  </definedNames>
  <calcPr fullCalcOnLoad="1"/>
</workbook>
</file>

<file path=xl/sharedStrings.xml><?xml version="1.0" encoding="utf-8"?>
<sst xmlns="http://schemas.openxmlformats.org/spreadsheetml/2006/main" count="869" uniqueCount="206">
  <si>
    <t>Kraj</t>
  </si>
  <si>
    <t>PO</t>
  </si>
  <si>
    <t>KE</t>
  </si>
  <si>
    <t>SR</t>
  </si>
  <si>
    <t>BA</t>
  </si>
  <si>
    <t>TT</t>
  </si>
  <si>
    <t>TN</t>
  </si>
  <si>
    <t>NR</t>
  </si>
  <si>
    <t>ZA</t>
  </si>
  <si>
    <t>BB</t>
  </si>
  <si>
    <t>Spolu</t>
  </si>
  <si>
    <t>Druh sporu</t>
  </si>
  <si>
    <t>Bratislavský kraj</t>
  </si>
  <si>
    <t>Trnavský kraj</t>
  </si>
  <si>
    <t>Trenčiansky kraj</t>
  </si>
  <si>
    <t>Nitriansky kraj</t>
  </si>
  <si>
    <t>Počet</t>
  </si>
  <si>
    <t xml:space="preserve">vecí </t>
  </si>
  <si>
    <t>nárokov</t>
  </si>
  <si>
    <t>vecí</t>
  </si>
  <si>
    <t xml:space="preserve">nárokov </t>
  </si>
  <si>
    <t>Žilinský kraj</t>
  </si>
  <si>
    <t>Banskobystrický kraj</t>
  </si>
  <si>
    <t>Prešovský kraj</t>
  </si>
  <si>
    <t>Košický kraj</t>
  </si>
  <si>
    <t>Počet vybavených vecí +</t>
  </si>
  <si>
    <t>Od dôjdenia veci na súd do právoplatnosti rozhodnutia uplynulo</t>
  </si>
  <si>
    <t>Priemer v mes.</t>
  </si>
  <si>
    <t>do 1 mesiaca</t>
  </si>
  <si>
    <t>od 1 do 3 mesiacov</t>
  </si>
  <si>
    <t>od 3 do 6 mesiacov</t>
  </si>
  <si>
    <t>od 6 mes. do 1 roku</t>
  </si>
  <si>
    <t>+ bez vecí s medzinárodným prvkom</t>
  </si>
  <si>
    <t>vyhovené úplne</t>
  </si>
  <si>
    <t>zmier</t>
  </si>
  <si>
    <t>vyhovené čiastočne</t>
  </si>
  <si>
    <t>%</t>
  </si>
  <si>
    <t>Druh sporov</t>
  </si>
  <si>
    <t>Počet vybav. vecí</t>
  </si>
  <si>
    <t>Spôsob vybavenia</t>
  </si>
  <si>
    <t>Počet sporov vo vybav. veciach</t>
  </si>
  <si>
    <t>zamietnutie</t>
  </si>
  <si>
    <t>inak</t>
  </si>
  <si>
    <t>počet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</si>
  <si>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</si>
  <si>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</si>
  <si>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</si>
  <si>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</si>
  <si>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</si>
  <si>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</si>
  <si>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</si>
  <si>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</si>
  <si>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Vybrané nároky</t>
  </si>
  <si>
    <t>vnútorné spory</t>
  </si>
  <si>
    <t>vonkajšie spory</t>
  </si>
  <si>
    <t>všeobecné</t>
  </si>
  <si>
    <t>nekalá súťaž</t>
  </si>
  <si>
    <t>spolu</t>
  </si>
  <si>
    <t>mzda, nároky</t>
  </si>
  <si>
    <t>písm.         a - c</t>
  </si>
  <si>
    <t>písm.         d</t>
  </si>
  <si>
    <t>písm.         e</t>
  </si>
  <si>
    <t>všeobecná zodpovednosť</t>
  </si>
  <si>
    <t>osobitná zodpovednosť</t>
  </si>
  <si>
    <t>z toho</t>
  </si>
  <si>
    <t>z trestnej činnosti</t>
  </si>
  <si>
    <t>nájom a podnájom nebytových priestorov</t>
  </si>
  <si>
    <t>BSM</t>
  </si>
  <si>
    <t>určenie vlastníctva</t>
  </si>
  <si>
    <t>Počet vecí vybavených odvolacím súdom</t>
  </si>
  <si>
    <t>Spôsob vybavenia odvolania</t>
  </si>
  <si>
    <t>potvrdené +</t>
  </si>
  <si>
    <t>zmenené</t>
  </si>
  <si>
    <t>zrušené a vrátené</t>
  </si>
  <si>
    <t xml:space="preserve">% </t>
  </si>
  <si>
    <t>(OKRESNÉ SÚDY)</t>
  </si>
  <si>
    <t xml:space="preserve"> a veci, v ktorých vzali odvolanie späť</t>
  </si>
  <si>
    <t>do 1 mes.</t>
  </si>
  <si>
    <t>od 1 mes. do 3 mes.</t>
  </si>
  <si>
    <t>od 3 mes. do 6 mes.</t>
  </si>
  <si>
    <t>od 6 mes. do 1 r.</t>
  </si>
  <si>
    <t>z porušenia zmluvy</t>
  </si>
  <si>
    <t>I. Obchodné právo</t>
  </si>
  <si>
    <t>II. Pracovné právo</t>
  </si>
  <si>
    <t>III. Rodinné právo</t>
  </si>
  <si>
    <t>c) byty a iné miestnosti</t>
  </si>
  <si>
    <t>V. Právo duševného vlastníctva</t>
  </si>
  <si>
    <t>z toho: a) vecné práva</t>
  </si>
  <si>
    <t>b) zodpovednosť za škodu</t>
  </si>
  <si>
    <t>SLOVENSKÁ  REPUBLIKA</t>
  </si>
  <si>
    <t>IV. Spory občianskoprávnej povahy</t>
  </si>
  <si>
    <t>spory s medzi-    národným prvkom</t>
  </si>
  <si>
    <t>nedovo-     lené obmedz.    hospod. súťaže</t>
  </si>
  <si>
    <t>ostatné konštit.         a deklar. rozhod. súdu</t>
  </si>
  <si>
    <t>ochrana obchod. mena</t>
  </si>
  <si>
    <t>ochrana obchod. tajomstva</t>
  </si>
  <si>
    <t>zodpo-vednostné</t>
  </si>
  <si>
    <t>ostatné</t>
  </si>
  <si>
    <t>konšti-      tučné rozhod.   súdu</t>
  </si>
  <si>
    <t>zodpovednosť za škodu</t>
  </si>
  <si>
    <t>spôsobenú zamestnávateľom</t>
  </si>
  <si>
    <t>pracovný úraz</t>
  </si>
  <si>
    <t>pracovný úraz-smrť</t>
  </si>
  <si>
    <t>okamžité skončenie pracovného pomeru zo strany</t>
  </si>
  <si>
    <t>výpoveď zo strany zamest-nanca</t>
  </si>
  <si>
    <t>zamest-nanca</t>
  </si>
  <si>
    <t>spôso-benú zamest-nancom</t>
  </si>
  <si>
    <t>vyživovacia povinnosť v ostatných prípadoch</t>
  </si>
  <si>
    <t>rodičov voči plnoletým deťom</t>
  </si>
  <si>
    <t>detí voči rodičom</t>
  </si>
  <si>
    <t>medzi ostatnými príbuznými</t>
  </si>
  <si>
    <t>zrušenie vyživovacej povinnosti</t>
  </si>
  <si>
    <t>ochrana osobnosti</t>
  </si>
  <si>
    <t>dedenie</t>
  </si>
  <si>
    <t>práva a povinnosti vyplývajúce z BSM</t>
  </si>
  <si>
    <t>dohody o vzniku a vyporiadaní BSM</t>
  </si>
  <si>
    <t>zrušenie BSM za trvania manželstva</t>
  </si>
  <si>
    <t>spory o vydržaní      (§ 134 OZ)</t>
  </si>
  <si>
    <t>zrušenie      a vyporia-    danie spolu-    vlastníctva</t>
  </si>
  <si>
    <t>ostatné spory           z BSM</t>
  </si>
  <si>
    <t>za škodu spôsobenú maloletou osobou, duševnou chorobou alebo zanedbaním dohľadu nad nimi</t>
  </si>
  <si>
    <t>za škodu spôsobenú osobou uvedenou do stavu, kedy nie je schopná ovládať svoje konanie, alebo posúdiť jeho následky</t>
  </si>
  <si>
    <t>za škodu spôsobenú       v doprave</t>
  </si>
  <si>
    <t>zrušenie práva spoločného nájmu manželov po rozvode manželstva (§ 705)</t>
  </si>
  <si>
    <t>vznik, trvanie            a zánik nájmu, neplatnosť výpovede z nájmu</t>
  </si>
  <si>
    <t>spory                               o určenie          nájomného</t>
  </si>
  <si>
    <t>I - OSTATNÉ SPORY OBČIANSKOPRÁVNEJ POVAHY</t>
  </si>
  <si>
    <t>konania                  týkajúce sa vlastníctva bytov        a nebytových priestorov         (podľa zákona         č. 182/1993 Z. z.)</t>
  </si>
  <si>
    <t>spory                            z doplnkového dôchodkového poistenia         (podľa zákona         č. 650/2004 Z. z.)</t>
  </si>
  <si>
    <t>spory                     zo starobného dôchodkového sporenia         (podľa zákona         č. 43/2004 Z. z.)</t>
  </si>
  <si>
    <t>určenie autorstva</t>
  </si>
  <si>
    <t>zákaz ohrozenia</t>
  </si>
  <si>
    <t>licenčná zmluva</t>
  </si>
  <si>
    <t>zlepšovacie návrhy</t>
  </si>
  <si>
    <t>ochranná známka</t>
  </si>
  <si>
    <t>právo                                                           priemyselného vlastníctva</t>
  </si>
  <si>
    <t>príspevok       na výživu rozvedeného manžela</t>
  </si>
  <si>
    <t>vyživovacia povinnosť medzi manželmi      za trvania manželstva</t>
  </si>
  <si>
    <t>príspevok      na výživu      a úhradu niektorých nákladov nevydatej matke</t>
  </si>
  <si>
    <t>vydanie                        alebo vrátenie      veci</t>
  </si>
  <si>
    <t>za škodu podľa zákona         č. 514/2003       Z. z.</t>
  </si>
  <si>
    <t>výpoveď                                  podľa § 63, ods.1 Zák.práce</t>
  </si>
  <si>
    <t>zamest-návateľa</t>
  </si>
  <si>
    <t>spory            zo zmlúv           o preprave osôb</t>
  </si>
  <si>
    <t>patenty</t>
  </si>
  <si>
    <t>vyporia-       danie           po zániku manželstva</t>
  </si>
  <si>
    <t>vznik,  trvanie</t>
  </si>
  <si>
    <t>zmena, zánik, zrušenie</t>
  </si>
  <si>
    <t>B - PRACOVNÉ SPORY</t>
  </si>
  <si>
    <t>C - SPORY Z RODINNÉHO PRÁVA</t>
  </si>
  <si>
    <t>D - SPORY OBČIANSKOPRÁVNEJ POVAHY</t>
  </si>
  <si>
    <t>E - VECNÉ PRÁVA</t>
  </si>
  <si>
    <t>F - SPORY O NÁHRADU ŠKODY</t>
  </si>
  <si>
    <t>G - VYBRANÉ DRUHY NÁROKOV Z NÁJMU BYTOV A INÝCH OBYTNÝCH MIESNOSTÍ</t>
  </si>
  <si>
    <t>H - SPORY Z PRÁVA DUŠEVNÉHO VLASTNÍCTVA</t>
  </si>
  <si>
    <t>mzda</t>
  </si>
  <si>
    <t>min. mzda</t>
  </si>
  <si>
    <t>odstupné</t>
  </si>
  <si>
    <t xml:space="preserve">choroba    z povol.     </t>
  </si>
  <si>
    <t>spory              z darovacích zmlúv</t>
  </si>
  <si>
    <t>spory              z poistných zmlúv</t>
  </si>
  <si>
    <t xml:space="preserve">PREHĽAD </t>
  </si>
  <si>
    <t>+  Do kategórie potvrdených rozhodnutí sú započítané aj veci, v ktorých účastníci v odvolacom konaní uzavreli zmier</t>
  </si>
  <si>
    <t>od 1            do 2 rokov</t>
  </si>
  <si>
    <t>-</t>
  </si>
  <si>
    <t>A - OBCHODNÉ SPORY</t>
  </si>
  <si>
    <t>presne</t>
  </si>
  <si>
    <t>V rámci vybavovania občianskoprávnych vecí súdy v Slovenskej republike rozhodovali o nárokoch zahrnutých do týchto skupín :</t>
  </si>
  <si>
    <t>od 2            do 4 rokov</t>
  </si>
  <si>
    <t>viac ako       4 roky</t>
  </si>
  <si>
    <r>
      <t>I.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Obchodné právo</t>
    </r>
  </si>
  <si>
    <r>
      <t>II.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Pracovné právo</t>
    </r>
  </si>
  <si>
    <r>
      <t>III.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Rodinné právo</t>
    </r>
  </si>
  <si>
    <r>
      <t>IV.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Spory občianskoprávnej povahy</t>
    </r>
  </si>
  <si>
    <t xml:space="preserve">z toho: </t>
  </si>
  <si>
    <t xml:space="preserve">a) vecné práva </t>
  </si>
  <si>
    <t>c) byty a iné miestnosti</t>
  </si>
  <si>
    <r>
      <t>V.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Právo duševného vlastníctva</t>
    </r>
  </si>
  <si>
    <t>Toto delenie vychádza z číselníka druhov nárokov podľa Smernice 31/2005 Ministerstva spravodlivosti SR z 20. decembra 2005 o súdnej štatistike, účinnej od 1. januára 2006.</t>
  </si>
  <si>
    <t>ochrana spotrebiteľa         (podľa zákona         č. 250/2007 Z.z.)</t>
  </si>
  <si>
    <t>autorské právo                                              (podľa zákona č. 185/2015 Z. z.)</t>
  </si>
  <si>
    <t>O POČTE VYBAVENÝCH OBČIANSKOPRÁVNYCH VECÍ A POČET NÁROKOV V TÝCHTO VECIACH V ROKU 2016</t>
  </si>
  <si>
    <t>O RÝCHLOSTI KONANIA V OBČIANSKOPRÁVNYCH VECIACH ZA SR V ROKU 2016</t>
  </si>
  <si>
    <t>O POČTE A SPÔSOBE VYBAVENIA OBČIANSKOPRÁVNYCH VECÍ PODĽA JEDNOTLIVÝCH DRUHOV SPOROV V ROKU 2016</t>
  </si>
  <si>
    <t>O POČTE VYBRANÝCH NÁROKOV V NIEKTORÝCH DRUHOCH SPOROV V ROKU 2016</t>
  </si>
  <si>
    <t>O VÝSLEDKOCH ODVOLACIEHO KONANIA V OBČIANSKOPRÁVNEJ AGENDE V ROKU 2016</t>
  </si>
  <si>
    <t>O VÝSLEDKOCH ODVOLACIEHO KONANIA V OBCHODNEJ AGENDE V ROKU 2016</t>
  </si>
  <si>
    <t>O RÝCHLOSTI KONANIA V OBČIANSKOPRÁVNYCH VECIACH V JEDNOTLIVÝCH KRAJOCH V ROKU 2016</t>
  </si>
  <si>
    <t>zmier - mediácia</t>
  </si>
  <si>
    <t>späťvzatie</t>
  </si>
  <si>
    <t>zmier - mediácia*</t>
  </si>
  <si>
    <t>späťvzatie**</t>
  </si>
  <si>
    <t>** ukazovateľ platný od 1.7.2016</t>
  </si>
  <si>
    <t>* ukazovateľ platný do 30.6.2016</t>
  </si>
  <si>
    <t>návrh zamietnutý</t>
  </si>
  <si>
    <t>žaloba vzatá späť</t>
  </si>
  <si>
    <t>V tejto veľkej skupine najpočetnejšiu podskupinu tvoria spory vecného práva - 2 999  vecí s 12 094 nárokmi. Z nich 6 146 nárokov sa týkalo určenia vlastníctva a 1 319 bezpodielového spoluvlastníctva manželov. Druhú najpočetnejšiu podskupinu tvoria spory  zodpovednosti za škodu s počtom 8 917  vecí s 9 680 nárokmi. Tretiu najpočetnejšiu podskupinu tvoria spory z užívania bytov a iných obytných miestností  - 1 899 vecí s 4 873 nárokmi.</t>
  </si>
  <si>
    <t>Po sporoch občianskoprávnej povahy druhou najpočetnejšou skupinou boli veci obchodného práva. V roku 2016 bolo vybavených 14 811 vecí s 16 134 právami. V tejto skupine najpočetnejšie boli tzv. všeobecné vonkajšie spory, vybavených bolo 11 284  týchto nárokov, zodpovednostných vonkajších sporov bolo 803 a 3 793 konštitučných rozhodnutí súdu. Z celkového počtu 16 134 vybavených obchodných sporov bolo 757  (4,69 %) s medzinárodným prvkom.</t>
  </si>
  <si>
    <t>V poradí vybavených vecí nasleduje skupina sporov týkajúcich sa rodinného práva 3 486 vecí so 3 781 nárokmi. Z celkového počtu sporov z rodinného práva        160 sa týkalo príspevku na výživu rozvedeného manžela, 452 vyživovacej povinnosti medzi manželmi za trvania manželstva a 1 429 rodičov voči plnoletým deťom.</t>
  </si>
  <si>
    <t>Najdlhšie boli vybavované občianskoprávne veci na súdoch v obvode Krajského súdu v Nitre – 19,46 mesiaca, na súdoch v obvode Krajského súdu v Trenčíne – 19,33 mesiaca, na súdoch v obvode Krajského súdu v Trnave – 19,19 mesiaca. Najrýchlejšie sa vybavovali občianskoprávne veci na súdoch v obvode Krajského súdu v Banskej Bystrici– 15,28 mesiaca a na súdoch v obvode Krajského súdu v Žiline - 15,83 mesiaca.</t>
  </si>
  <si>
    <t>V roku 2016 krajské súdy v Slovenskej republike vybavili 68 302 odvolaní proti rozhodnutiam okresných súdov v občianskoprávnych veciach (bez obchodných vecí). Z toho počtu bolo  50 148 (73,42 %) prvostupňových rozhodnutí potvrdených, 2 753(4,03 %) prvostupňových rozhodnutí zmenených, 7 631 (11,17 %) prvostupňových rozhodnutí zrušených a vrátených na ďalšie konanie a rozhodnutie a 7 770 (11,38 %) vybavili odvolacie súdy inak. Najviac potvrdených rozhodnutí mali okresné súdy v obvode Krajského súdu v Trenčíne - 86,22 %, najviac zrušených a vrátených rozhodnutí zaznamenali okresné súdy v obvode Krajského súdu v Žiline – 17,53 %.</t>
  </si>
  <si>
    <t xml:space="preserve">Pokiaľ ide o skladbu občianskoprávnej agendy, ktorú vybavili súdy v roku 2016, prevažujú spory občianskoprávnej povahy  – 76 963  vybavených vecí so 97 227 nárokmi. Z týchto nárokov  5 769 sa týkalo sporov zo zmlúv o preprave osôb, 1 253 nárokov sa týkalo sporov z poistných zmlúv, dedenia sa týkalo 1212 nárokov a ochrany osobnosti 829 nárokov. </t>
  </si>
  <si>
    <t>Najmenej vybavených vecí sa týkalo práva duševného vlastníctva – 87 vecí, ktoré sa týkali 99 nárokov.</t>
  </si>
  <si>
    <t xml:space="preserve">Z prehľadu o rýchlosti konania v občianskoprávnych veciach v roku 2016 vyplýva, že priemerná dĺžka právoplatného vybavenia týchto vecí je 17,94 mesiaca. Najdlhšie trvalo priemerné vybavenie jednej veci od jej nápadu do právoplatného skončenia vo veciach zodpovednosti za škodu - 34,90 mesiaca, vo veciach pracovného práva 32,66 mesiaca, vo veciach vecného práva  – 28,79 mesiaca a  vo veciach týkajúcich sa  duševného vlastníctva  - 21,11. </t>
  </si>
  <si>
    <t xml:space="preserve">V roku 2016 súdy v Slovenskej republike vybavili 96 154 občianskoprávnych vecí so 118 456 nárokmi (vrátane obchodných vecí), čo je o 8 534 vecí menej ako v roku 2015. </t>
  </si>
  <si>
    <t>V roku 2016 krajské súdy v Slovenskej republike vybavili 6 581 odvolaní proti rozhodnutiam okresných súdov v obchodných veciach. Z toho počtu bolo 4000 (60,78 %) prvostupňových rozhodnutí potvrdených, 429 (6,52 %) prvostupňových rozhodnutí zmenených, 1 097 (16,67 %) prvostupňových rozhodnutí zrušených a vrátených na ďalšie konanie a rozhodnutie a 1 055 (16,03 %) vybavili súdy inak. Najviac potvrdených rozhodnutí mali okresné súdy v obvode Krajského súdu v Trenčíne - 81,70 %, najviac zrušených a vrátených rozhodnutí zaznamenali okresné súdy v obvode Krajského súdu v Trnave - 31,99 %.</t>
  </si>
</sst>
</file>

<file path=xl/styles.xml><?xml version="1.0" encoding="utf-8"?>
<styleSheet xmlns="http://schemas.openxmlformats.org/spreadsheetml/2006/main">
  <numFmts count="3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"/>
    <numFmt numFmtId="189" formatCode="#,##0.000"/>
    <numFmt numFmtId="190" formatCode="#,##0.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name val="CG Times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color indexed="17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thin"/>
      <bottom style="double"/>
    </border>
    <border>
      <left style="double"/>
      <right style="double"/>
      <top style="thin"/>
      <bottom style="thin"/>
    </border>
    <border>
      <left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 style="thin"/>
      <right style="thin"/>
      <top/>
      <bottom style="double"/>
    </border>
    <border>
      <left style="double"/>
      <right style="thin"/>
      <top/>
      <bottom style="double"/>
    </border>
    <border>
      <left style="thin"/>
      <right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/>
      <bottom style="thin"/>
    </border>
    <border>
      <left style="double"/>
      <right/>
      <top/>
      <bottom/>
    </border>
    <border>
      <left/>
      <right/>
      <top style="double"/>
      <bottom/>
    </border>
    <border>
      <left/>
      <right style="thin"/>
      <top style="double"/>
      <bottom style="double"/>
    </border>
    <border>
      <left/>
      <right style="thin"/>
      <top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/>
      <bottom style="double"/>
    </border>
    <border>
      <left/>
      <right style="double"/>
      <top style="double"/>
      <bottom style="double"/>
    </border>
    <border>
      <left style="thin"/>
      <right style="double"/>
      <top style="thin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double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double"/>
      <right>
        <color indexed="63"/>
      </right>
      <top style="thin"/>
      <bottom style="double"/>
    </border>
    <border>
      <left/>
      <right style="thin"/>
      <top style="double"/>
      <bottom style="thin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double"/>
      <top style="double"/>
      <bottom style="thin"/>
    </border>
    <border>
      <left style="thin"/>
      <right/>
      <top/>
      <bottom/>
    </border>
    <border>
      <left style="double"/>
      <right style="thin"/>
      <top style="double"/>
      <bottom style="thin"/>
    </border>
    <border>
      <left style="double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3" borderId="8" applyNumberFormat="0" applyAlignment="0" applyProtection="0"/>
    <xf numFmtId="0" fontId="51" fillId="24" borderId="8" applyNumberFormat="0" applyAlignment="0" applyProtection="0"/>
    <xf numFmtId="0" fontId="52" fillId="24" borderId="9" applyNumberFormat="0" applyAlignment="0" applyProtection="0"/>
    <xf numFmtId="0" fontId="53" fillId="0" borderId="0" applyNumberFormat="0" applyFill="0" applyBorder="0" applyAlignment="0" applyProtection="0"/>
    <xf numFmtId="0" fontId="54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41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1" xfId="0" applyNumberFormat="1" applyFont="1" applyBorder="1" applyAlignment="1">
      <alignment horizontal="left" vertical="center" wrapText="1" indent="1"/>
    </xf>
    <xf numFmtId="0" fontId="0" fillId="0" borderId="13" xfId="0" applyNumberFormat="1" applyFont="1" applyBorder="1" applyAlignment="1">
      <alignment horizontal="left" vertical="center" wrapText="1" indent="1"/>
    </xf>
    <xf numFmtId="0" fontId="0" fillId="0" borderId="18" xfId="0" applyNumberFormat="1" applyFont="1" applyBorder="1" applyAlignment="1">
      <alignment horizontal="left" vertical="center" wrapText="1" indent="1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5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5" fillId="0" borderId="0" xfId="0" applyFont="1" applyAlignment="1">
      <alignment/>
    </xf>
    <xf numFmtId="0" fontId="9" fillId="0" borderId="18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center" wrapText="1" indent="4"/>
    </xf>
    <xf numFmtId="3" fontId="9" fillId="0" borderId="27" xfId="0" applyNumberFormat="1" applyFont="1" applyFill="1" applyBorder="1" applyAlignment="1">
      <alignment horizontal="right" vertical="center" wrapText="1" indent="1"/>
    </xf>
    <xf numFmtId="3" fontId="9" fillId="0" borderId="28" xfId="0" applyNumberFormat="1" applyFont="1" applyBorder="1" applyAlignment="1">
      <alignment horizontal="right" vertical="center" wrapText="1" indent="1"/>
    </xf>
    <xf numFmtId="3" fontId="9" fillId="0" borderId="27" xfId="0" applyNumberFormat="1" applyFont="1" applyBorder="1" applyAlignment="1">
      <alignment horizontal="right" vertical="center" wrapText="1" indent="2"/>
    </xf>
    <xf numFmtId="3" fontId="9" fillId="0" borderId="27" xfId="0" applyNumberFormat="1" applyFont="1" applyBorder="1" applyAlignment="1">
      <alignment horizontal="right" vertical="center" wrapText="1" indent="1"/>
    </xf>
    <xf numFmtId="3" fontId="9" fillId="0" borderId="29" xfId="0" applyNumberFormat="1" applyFont="1" applyBorder="1" applyAlignment="1">
      <alignment horizontal="right" vertical="center" wrapText="1" indent="2"/>
    </xf>
    <xf numFmtId="3" fontId="9" fillId="0" borderId="27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right" vertical="center" wrapText="1" indent="1"/>
    </xf>
    <xf numFmtId="3" fontId="9" fillId="0" borderId="19" xfId="0" applyNumberFormat="1" applyFont="1" applyBorder="1" applyAlignment="1">
      <alignment horizontal="right" vertical="center" wrapText="1" indent="2"/>
    </xf>
    <xf numFmtId="3" fontId="9" fillId="0" borderId="30" xfId="0" applyNumberFormat="1" applyFont="1" applyBorder="1" applyAlignment="1">
      <alignment horizontal="right" vertical="center" wrapText="1" indent="1"/>
    </xf>
    <xf numFmtId="3" fontId="9" fillId="0" borderId="31" xfId="0" applyNumberFormat="1" applyFont="1" applyBorder="1" applyAlignment="1">
      <alignment horizontal="right" vertical="center" wrapText="1" indent="2"/>
    </xf>
    <xf numFmtId="3" fontId="9" fillId="0" borderId="30" xfId="0" applyNumberFormat="1" applyFont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right" vertical="center" wrapText="1" indent="4"/>
    </xf>
    <xf numFmtId="3" fontId="9" fillId="0" borderId="29" xfId="0" applyNumberFormat="1" applyFont="1" applyBorder="1" applyAlignment="1">
      <alignment horizontal="right" vertical="center" wrapText="1" indent="4"/>
    </xf>
    <xf numFmtId="3" fontId="9" fillId="0" borderId="27" xfId="0" applyNumberFormat="1" applyFont="1" applyBorder="1" applyAlignment="1">
      <alignment horizontal="right" vertical="center" wrapText="1" indent="3"/>
    </xf>
    <xf numFmtId="3" fontId="9" fillId="0" borderId="30" xfId="0" applyNumberFormat="1" applyFont="1" applyBorder="1" applyAlignment="1">
      <alignment horizontal="right" vertical="center" wrapText="1" indent="3"/>
    </xf>
    <xf numFmtId="3" fontId="9" fillId="0" borderId="32" xfId="0" applyNumberFormat="1" applyFont="1" applyBorder="1" applyAlignment="1">
      <alignment horizontal="right" vertical="center" wrapText="1" indent="3"/>
    </xf>
    <xf numFmtId="3" fontId="9" fillId="0" borderId="27" xfId="0" applyNumberFormat="1" applyFont="1" applyFill="1" applyBorder="1" applyAlignment="1">
      <alignment horizontal="right" vertical="center" wrapText="1" indent="3"/>
    </xf>
    <xf numFmtId="3" fontId="9" fillId="0" borderId="27" xfId="0" applyNumberFormat="1" applyFont="1" applyFill="1" applyBorder="1" applyAlignment="1">
      <alignment horizontal="right" vertical="center" wrapText="1" indent="4"/>
    </xf>
    <xf numFmtId="3" fontId="9" fillId="0" borderId="29" xfId="0" applyNumberFormat="1" applyFont="1" applyFill="1" applyBorder="1" applyAlignment="1">
      <alignment horizontal="right" vertical="center" wrapText="1" indent="4"/>
    </xf>
    <xf numFmtId="0" fontId="9" fillId="0" borderId="33" xfId="0" applyFont="1" applyBorder="1" applyAlignment="1">
      <alignment horizontal="center" vertical="center" wrapText="1"/>
    </xf>
    <xf numFmtId="4" fontId="0" fillId="0" borderId="34" xfId="0" applyNumberFormat="1" applyFill="1" applyBorder="1" applyAlignment="1">
      <alignment horizontal="center" vertical="center" wrapText="1"/>
    </xf>
    <xf numFmtId="4" fontId="0" fillId="0" borderId="35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 vertical="center" indent="1"/>
    </xf>
    <xf numFmtId="3" fontId="11" fillId="0" borderId="0" xfId="0" applyNumberFormat="1" applyFont="1" applyFill="1" applyBorder="1" applyAlignment="1">
      <alignment horizontal="right" vertical="center" wrapText="1" indent="1"/>
    </xf>
    <xf numFmtId="179" fontId="5" fillId="0" borderId="0" xfId="33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179" fontId="5" fillId="0" borderId="0" xfId="33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center" wrapText="1" indent="1"/>
    </xf>
    <xf numFmtId="4" fontId="9" fillId="0" borderId="29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left" vertical="center" wrapText="1" indent="1"/>
    </xf>
    <xf numFmtId="0" fontId="0" fillId="0" borderId="13" xfId="0" applyNumberFormat="1" applyFont="1" applyFill="1" applyBorder="1" applyAlignment="1">
      <alignment horizontal="left" vertical="center" wrapText="1" indent="1"/>
    </xf>
    <xf numFmtId="0" fontId="0" fillId="0" borderId="13" xfId="0" applyNumberFormat="1" applyFont="1" applyFill="1" applyBorder="1" applyAlignment="1">
      <alignment horizontal="left" vertical="center" wrapText="1" indent="4"/>
    </xf>
    <xf numFmtId="0" fontId="9" fillId="0" borderId="21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left" vertical="center" wrapText="1" indent="1"/>
    </xf>
    <xf numFmtId="0" fontId="9" fillId="0" borderId="10" xfId="0" applyNumberFormat="1" applyFont="1" applyFill="1" applyBorder="1" applyAlignment="1">
      <alignment horizontal="center" vertical="center" wrapText="1"/>
    </xf>
    <xf numFmtId="3" fontId="9" fillId="0" borderId="27" xfId="0" applyNumberFormat="1" applyFont="1" applyFill="1" applyBorder="1" applyAlignment="1">
      <alignment horizontal="right" vertical="center" indent="1"/>
    </xf>
    <xf numFmtId="3" fontId="9" fillId="0" borderId="30" xfId="0" applyNumberFormat="1" applyFont="1" applyFill="1" applyBorder="1" applyAlignment="1">
      <alignment horizontal="right" vertical="center" indent="1"/>
    </xf>
    <xf numFmtId="3" fontId="9" fillId="0" borderId="37" xfId="0" applyNumberFormat="1" applyFont="1" applyFill="1" applyBorder="1" applyAlignment="1">
      <alignment horizontal="right" vertical="center" indent="1"/>
    </xf>
    <xf numFmtId="3" fontId="9" fillId="0" borderId="38" xfId="0" applyNumberFormat="1" applyFont="1" applyFill="1" applyBorder="1" applyAlignment="1">
      <alignment horizontal="right" vertical="center" indent="1"/>
    </xf>
    <xf numFmtId="3" fontId="9" fillId="0" borderId="29" xfId="0" applyNumberFormat="1" applyFont="1" applyFill="1" applyBorder="1" applyAlignment="1">
      <alignment horizontal="right" vertical="center" indent="1"/>
    </xf>
    <xf numFmtId="3" fontId="9" fillId="0" borderId="19" xfId="0" applyNumberFormat="1" applyFont="1" applyFill="1" applyBorder="1" applyAlignment="1">
      <alignment horizontal="right" vertical="center" indent="1"/>
    </xf>
    <xf numFmtId="3" fontId="9" fillId="0" borderId="28" xfId="0" applyNumberFormat="1" applyFont="1" applyFill="1" applyBorder="1" applyAlignment="1">
      <alignment horizontal="right" vertical="center" indent="1"/>
    </xf>
    <xf numFmtId="0" fontId="0" fillId="0" borderId="18" xfId="0" applyNumberFormat="1" applyFont="1" applyFill="1" applyBorder="1" applyAlignment="1">
      <alignment horizontal="left" vertical="center" wrapText="1" indent="1"/>
    </xf>
    <xf numFmtId="0" fontId="9" fillId="0" borderId="39" xfId="0" applyNumberFormat="1" applyFont="1" applyFill="1" applyBorder="1" applyAlignment="1">
      <alignment horizontal="center" vertical="center" wrapText="1"/>
    </xf>
    <xf numFmtId="3" fontId="9" fillId="0" borderId="31" xfId="0" applyNumberFormat="1" applyFont="1" applyFill="1" applyBorder="1" applyAlignment="1">
      <alignment horizontal="right" vertical="center" indent="1"/>
    </xf>
    <xf numFmtId="3" fontId="0" fillId="0" borderId="40" xfId="0" applyNumberFormat="1" applyFont="1" applyFill="1" applyBorder="1" applyAlignment="1">
      <alignment horizontal="right" vertical="center" wrapText="1" indent="1"/>
    </xf>
    <xf numFmtId="3" fontId="0" fillId="0" borderId="14" xfId="0" applyNumberFormat="1" applyFont="1" applyFill="1" applyBorder="1" applyAlignment="1">
      <alignment horizontal="right" vertical="center" wrapText="1" indent="1"/>
    </xf>
    <xf numFmtId="0" fontId="4" fillId="0" borderId="0" xfId="46" applyFont="1" applyBorder="1" applyAlignment="1">
      <alignment vertical="center"/>
      <protection/>
    </xf>
    <xf numFmtId="0" fontId="0" fillId="0" borderId="0" xfId="46">
      <alignment/>
      <protection/>
    </xf>
    <xf numFmtId="0" fontId="3" fillId="0" borderId="0" xfId="46" applyFont="1" applyBorder="1" applyAlignment="1">
      <alignment vertical="center"/>
      <protection/>
    </xf>
    <xf numFmtId="0" fontId="0" fillId="0" borderId="0" xfId="46" applyBorder="1">
      <alignment/>
      <protection/>
    </xf>
    <xf numFmtId="0" fontId="0" fillId="0" borderId="12" xfId="46" applyFont="1" applyFill="1" applyBorder="1" applyAlignment="1">
      <alignment horizontal="center" vertical="center" wrapText="1"/>
      <protection/>
    </xf>
    <xf numFmtId="0" fontId="0" fillId="0" borderId="15" xfId="46" applyFont="1" applyFill="1" applyBorder="1" applyAlignment="1">
      <alignment horizontal="center" vertical="center" wrapText="1"/>
      <protection/>
    </xf>
    <xf numFmtId="0" fontId="9" fillId="0" borderId="17" xfId="46" applyFont="1" applyFill="1" applyBorder="1" applyAlignment="1">
      <alignment horizontal="center" vertical="center" wrapText="1"/>
      <protection/>
    </xf>
    <xf numFmtId="3" fontId="0" fillId="0" borderId="40" xfId="46" applyNumberFormat="1" applyFont="1" applyFill="1" applyBorder="1" applyAlignment="1">
      <alignment horizontal="right" vertical="center" wrapText="1" indent="2"/>
      <protection/>
    </xf>
    <xf numFmtId="3" fontId="0" fillId="0" borderId="41" xfId="46" applyNumberFormat="1" applyFont="1" applyFill="1" applyBorder="1" applyAlignment="1">
      <alignment horizontal="right" vertical="center" wrapText="1" indent="1"/>
      <protection/>
    </xf>
    <xf numFmtId="2" fontId="0" fillId="0" borderId="41" xfId="46" applyNumberFormat="1" applyFont="1" applyFill="1" applyBorder="1" applyAlignment="1">
      <alignment horizontal="center" vertical="center" wrapText="1"/>
      <protection/>
    </xf>
    <xf numFmtId="3" fontId="0" fillId="0" borderId="41" xfId="46" applyNumberFormat="1" applyFont="1" applyFill="1" applyBorder="1" applyAlignment="1">
      <alignment horizontal="right" vertical="center" wrapText="1" indent="2"/>
      <protection/>
    </xf>
    <xf numFmtId="0" fontId="9" fillId="0" borderId="13" xfId="46" applyFont="1" applyFill="1" applyBorder="1" applyAlignment="1">
      <alignment horizontal="center" vertical="center" wrapText="1"/>
      <protection/>
    </xf>
    <xf numFmtId="3" fontId="0" fillId="0" borderId="42" xfId="46" applyNumberFormat="1" applyFont="1" applyFill="1" applyBorder="1" applyAlignment="1">
      <alignment horizontal="right" vertical="center" wrapText="1" indent="1"/>
      <protection/>
    </xf>
    <xf numFmtId="3" fontId="0" fillId="0" borderId="42" xfId="46" applyNumberFormat="1" applyFont="1" applyFill="1" applyBorder="1" applyAlignment="1">
      <alignment horizontal="right" vertical="center" wrapText="1" indent="2"/>
      <protection/>
    </xf>
    <xf numFmtId="0" fontId="9" fillId="0" borderId="16" xfId="46" applyFont="1" applyFill="1" applyBorder="1" applyAlignment="1">
      <alignment horizontal="center" vertical="center" wrapText="1"/>
      <protection/>
    </xf>
    <xf numFmtId="3" fontId="0" fillId="0" borderId="36" xfId="46" applyNumberFormat="1" applyFont="1" applyFill="1" applyBorder="1" applyAlignment="1">
      <alignment horizontal="right" vertical="center" wrapText="1" indent="1"/>
      <protection/>
    </xf>
    <xf numFmtId="3" fontId="0" fillId="0" borderId="36" xfId="46" applyNumberFormat="1" applyFont="1" applyFill="1" applyBorder="1" applyAlignment="1">
      <alignment horizontal="right" vertical="center" wrapText="1" indent="2"/>
      <protection/>
    </xf>
    <xf numFmtId="0" fontId="9" fillId="0" borderId="10" xfId="46" applyFont="1" applyFill="1" applyBorder="1" applyAlignment="1">
      <alignment horizontal="center" vertical="center" wrapText="1"/>
      <protection/>
    </xf>
    <xf numFmtId="3" fontId="9" fillId="0" borderId="38" xfId="46" applyNumberFormat="1" applyFont="1" applyFill="1" applyBorder="1" applyAlignment="1">
      <alignment horizontal="right" vertical="center" wrapText="1" indent="2"/>
      <protection/>
    </xf>
    <xf numFmtId="3" fontId="9" fillId="0" borderId="30" xfId="46" applyNumberFormat="1" applyFont="1" applyFill="1" applyBorder="1" applyAlignment="1">
      <alignment horizontal="right" vertical="center" wrapText="1" indent="1"/>
      <protection/>
    </xf>
    <xf numFmtId="2" fontId="9" fillId="0" borderId="30" xfId="46" applyNumberFormat="1" applyFont="1" applyFill="1" applyBorder="1" applyAlignment="1">
      <alignment horizontal="center" vertical="center" wrapText="1"/>
      <protection/>
    </xf>
    <xf numFmtId="3" fontId="9" fillId="0" borderId="30" xfId="46" applyNumberFormat="1" applyFont="1" applyFill="1" applyBorder="1" applyAlignment="1">
      <alignment horizontal="right" vertical="center" wrapText="1" indent="2"/>
      <protection/>
    </xf>
    <xf numFmtId="2" fontId="9" fillId="0" borderId="29" xfId="46" applyNumberFormat="1" applyFont="1" applyFill="1" applyBorder="1" applyAlignment="1">
      <alignment horizontal="center" vertical="center" wrapText="1"/>
      <protection/>
    </xf>
    <xf numFmtId="0" fontId="9" fillId="0" borderId="0" xfId="46" applyFont="1" applyFill="1" applyBorder="1" applyAlignment="1">
      <alignment horizontal="center" vertical="center" wrapText="1"/>
      <protection/>
    </xf>
    <xf numFmtId="3" fontId="9" fillId="0" borderId="0" xfId="46" applyNumberFormat="1" applyFont="1" applyFill="1" applyBorder="1" applyAlignment="1">
      <alignment horizontal="right" vertical="center" wrapText="1" indent="2"/>
      <protection/>
    </xf>
    <xf numFmtId="3" fontId="9" fillId="0" borderId="0" xfId="46" applyNumberFormat="1" applyFont="1" applyFill="1" applyBorder="1" applyAlignment="1">
      <alignment horizontal="right" vertical="center" wrapText="1" indent="1"/>
      <protection/>
    </xf>
    <xf numFmtId="2" fontId="9" fillId="0" borderId="0" xfId="46" applyNumberFormat="1" applyFont="1" applyFill="1" applyBorder="1" applyAlignment="1">
      <alignment horizontal="center" vertical="center" wrapText="1"/>
      <protection/>
    </xf>
    <xf numFmtId="0" fontId="10" fillId="0" borderId="0" xfId="46" applyFont="1" applyBorder="1" applyAlignment="1">
      <alignment/>
      <protection/>
    </xf>
    <xf numFmtId="0" fontId="10" fillId="0" borderId="0" xfId="46" applyFont="1">
      <alignment/>
      <protection/>
    </xf>
    <xf numFmtId="0" fontId="10" fillId="0" borderId="0" xfId="46" applyFont="1" applyAlignment="1">
      <alignment/>
      <protection/>
    </xf>
    <xf numFmtId="0" fontId="0" fillId="0" borderId="0" xfId="46" applyAlignment="1">
      <alignment/>
      <protection/>
    </xf>
    <xf numFmtId="3" fontId="0" fillId="0" borderId="0" xfId="46" applyNumberFormat="1">
      <alignment/>
      <protection/>
    </xf>
    <xf numFmtId="0" fontId="4" fillId="0" borderId="0" xfId="46" applyFont="1" applyFill="1" applyBorder="1" applyAlignment="1">
      <alignment vertical="center"/>
      <protection/>
    </xf>
    <xf numFmtId="0" fontId="0" fillId="0" borderId="0" xfId="46" applyFill="1">
      <alignment/>
      <protection/>
    </xf>
    <xf numFmtId="0" fontId="3" fillId="0" borderId="0" xfId="46" applyFont="1" applyFill="1" applyBorder="1" applyAlignment="1">
      <alignment vertical="center"/>
      <protection/>
    </xf>
    <xf numFmtId="0" fontId="0" fillId="0" borderId="0" xfId="46" applyFill="1" applyBorder="1">
      <alignment/>
      <protection/>
    </xf>
    <xf numFmtId="3" fontId="9" fillId="0" borderId="27" xfId="46" applyNumberFormat="1" applyFont="1" applyFill="1" applyBorder="1" applyAlignment="1">
      <alignment horizontal="right" vertical="center" wrapText="1" indent="2"/>
      <protection/>
    </xf>
    <xf numFmtId="0" fontId="0" fillId="0" borderId="0" xfId="46" applyFont="1" applyFill="1">
      <alignment/>
      <protection/>
    </xf>
    <xf numFmtId="3" fontId="0" fillId="0" borderId="0" xfId="46" applyNumberFormat="1" applyFill="1">
      <alignment/>
      <protection/>
    </xf>
    <xf numFmtId="0" fontId="14" fillId="0" borderId="0" xfId="50" applyFont="1" applyAlignment="1">
      <alignment horizontal="justify" vertical="center" wrapText="1"/>
      <protection/>
    </xf>
    <xf numFmtId="0" fontId="45" fillId="0" borderId="0" xfId="50">
      <alignment/>
      <protection/>
    </xf>
    <xf numFmtId="0" fontId="14" fillId="0" borderId="0" xfId="50" applyFont="1" applyAlignment="1">
      <alignment horizontal="left" vertical="center" wrapText="1" indent="3"/>
      <protection/>
    </xf>
    <xf numFmtId="0" fontId="14" fillId="0" borderId="0" xfId="50" applyFont="1" applyAlignment="1">
      <alignment horizontal="left" vertical="center" wrapText="1" indent="5"/>
      <protection/>
    </xf>
    <xf numFmtId="0" fontId="14" fillId="0" borderId="0" xfId="50" applyFont="1" applyAlignment="1">
      <alignment wrapText="1"/>
      <protection/>
    </xf>
    <xf numFmtId="3" fontId="0" fillId="0" borderId="41" xfId="0" applyNumberFormat="1" applyFont="1" applyBorder="1" applyAlignment="1">
      <alignment horizontal="right" vertical="center" wrapText="1" indent="2"/>
    </xf>
    <xf numFmtId="3" fontId="0" fillId="0" borderId="41" xfId="0" applyNumberFormat="1" applyFont="1" applyBorder="1" applyAlignment="1">
      <alignment horizontal="right" vertical="center" wrapText="1" indent="1"/>
    </xf>
    <xf numFmtId="3" fontId="0" fillId="0" borderId="43" xfId="0" applyNumberFormat="1" applyFont="1" applyBorder="1" applyAlignment="1">
      <alignment horizontal="right" vertical="center" wrapText="1" indent="1"/>
    </xf>
    <xf numFmtId="3" fontId="0" fillId="0" borderId="42" xfId="0" applyNumberFormat="1" applyFont="1" applyBorder="1" applyAlignment="1">
      <alignment horizontal="right" vertical="center" wrapText="1" indent="2"/>
    </xf>
    <xf numFmtId="3" fontId="0" fillId="0" borderId="42" xfId="0" applyNumberFormat="1" applyFont="1" applyBorder="1" applyAlignment="1">
      <alignment horizontal="right" vertical="center" wrapText="1" indent="1"/>
    </xf>
    <xf numFmtId="3" fontId="0" fillId="0" borderId="12" xfId="0" applyNumberFormat="1" applyFont="1" applyBorder="1" applyAlignment="1">
      <alignment horizontal="right" vertical="center" wrapText="1" indent="1"/>
    </xf>
    <xf numFmtId="3" fontId="0" fillId="0" borderId="40" xfId="0" applyNumberFormat="1" applyFont="1" applyBorder="1" applyAlignment="1">
      <alignment horizontal="right" vertical="center" wrapText="1" indent="1"/>
    </xf>
    <xf numFmtId="3" fontId="0" fillId="0" borderId="23" xfId="0" applyNumberFormat="1" applyFont="1" applyBorder="1" applyAlignment="1">
      <alignment horizontal="right" vertical="center" wrapText="1" indent="1"/>
    </xf>
    <xf numFmtId="3" fontId="0" fillId="0" borderId="44" xfId="0" applyNumberFormat="1" applyFont="1" applyBorder="1" applyAlignment="1">
      <alignment horizontal="right" vertical="center" wrapText="1" indent="1"/>
    </xf>
    <xf numFmtId="3" fontId="0" fillId="0" borderId="14" xfId="0" applyNumberFormat="1" applyFont="1" applyBorder="1" applyAlignment="1">
      <alignment horizontal="right" vertical="center" wrapText="1" indent="1"/>
    </xf>
    <xf numFmtId="3" fontId="0" fillId="0" borderId="36" xfId="0" applyNumberFormat="1" applyFont="1" applyBorder="1" applyAlignment="1">
      <alignment horizontal="right" vertical="center" wrapText="1" indent="1"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36" xfId="0" applyNumberFormat="1" applyFont="1" applyBorder="1" applyAlignment="1">
      <alignment horizontal="right" vertical="center" wrapText="1" indent="2"/>
    </xf>
    <xf numFmtId="3" fontId="0" fillId="0" borderId="43" xfId="0" applyNumberFormat="1" applyFont="1" applyBorder="1" applyAlignment="1">
      <alignment horizontal="right" vertical="center" wrapText="1" indent="2"/>
    </xf>
    <xf numFmtId="3" fontId="0" fillId="0" borderId="41" xfId="0" applyNumberFormat="1" applyFont="1" applyBorder="1" applyAlignment="1">
      <alignment horizontal="center" vertical="center" wrapText="1"/>
    </xf>
    <xf numFmtId="3" fontId="0" fillId="0" borderId="45" xfId="0" applyNumberFormat="1" applyFont="1" applyBorder="1" applyAlignment="1">
      <alignment horizontal="right" vertical="center" wrapText="1" indent="1"/>
    </xf>
    <xf numFmtId="3" fontId="0" fillId="0" borderId="46" xfId="0" applyNumberFormat="1" applyFont="1" applyBorder="1" applyAlignment="1">
      <alignment horizontal="right" vertical="center" wrapText="1" indent="1"/>
    </xf>
    <xf numFmtId="3" fontId="0" fillId="0" borderId="40" xfId="0" applyNumberFormat="1" applyFont="1" applyBorder="1" applyAlignment="1">
      <alignment horizontal="right" vertical="center" wrapText="1" indent="2"/>
    </xf>
    <xf numFmtId="3" fontId="0" fillId="0" borderId="45" xfId="0" applyNumberFormat="1" applyFont="1" applyBorder="1" applyAlignment="1">
      <alignment horizontal="center" vertical="center" wrapText="1"/>
    </xf>
    <xf numFmtId="3" fontId="0" fillId="0" borderId="46" xfId="0" applyNumberFormat="1" applyFont="1" applyBorder="1" applyAlignment="1">
      <alignment horizontal="center" vertical="center" wrapText="1"/>
    </xf>
    <xf numFmtId="3" fontId="0" fillId="0" borderId="47" xfId="0" applyNumberFormat="1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horizontal="right" vertical="center" wrapText="1" indent="3"/>
    </xf>
    <xf numFmtId="3" fontId="0" fillId="0" borderId="45" xfId="0" applyNumberFormat="1" applyFont="1" applyBorder="1" applyAlignment="1">
      <alignment horizontal="right" vertical="center" wrapText="1" indent="3"/>
    </xf>
    <xf numFmtId="3" fontId="0" fillId="0" borderId="48" xfId="0" applyNumberFormat="1" applyFont="1" applyBorder="1" applyAlignment="1">
      <alignment horizontal="right" vertical="center" wrapText="1" indent="3"/>
    </xf>
    <xf numFmtId="3" fontId="0" fillId="0" borderId="49" xfId="0" applyNumberFormat="1" applyFont="1" applyBorder="1" applyAlignment="1">
      <alignment horizontal="right" vertical="center" wrapText="1" indent="3"/>
    </xf>
    <xf numFmtId="3" fontId="0" fillId="0" borderId="42" xfId="0" applyNumberFormat="1" applyFont="1" applyBorder="1" applyAlignment="1">
      <alignment horizontal="right" vertical="center" wrapText="1" indent="3"/>
    </xf>
    <xf numFmtId="3" fontId="0" fillId="0" borderId="50" xfId="0" applyNumberFormat="1" applyFont="1" applyBorder="1" applyAlignment="1">
      <alignment horizontal="right" vertical="center" wrapText="1" indent="3"/>
    </xf>
    <xf numFmtId="3" fontId="0" fillId="0" borderId="36" xfId="0" applyNumberFormat="1" applyFont="1" applyBorder="1" applyAlignment="1">
      <alignment horizontal="right" vertical="center" wrapText="1" indent="3"/>
    </xf>
    <xf numFmtId="3" fontId="0" fillId="0" borderId="40" xfId="0" applyNumberFormat="1" applyFont="1" applyFill="1" applyBorder="1" applyAlignment="1">
      <alignment horizontal="right" vertical="center" wrapText="1" indent="3"/>
    </xf>
    <xf numFmtId="3" fontId="0" fillId="0" borderId="41" xfId="0" applyNumberFormat="1" applyFont="1" applyFill="1" applyBorder="1" applyAlignment="1">
      <alignment horizontal="right" vertical="center" wrapText="1" indent="4"/>
    </xf>
    <xf numFmtId="3" fontId="0" fillId="0" borderId="48" xfId="0" applyNumberFormat="1" applyFont="1" applyFill="1" applyBorder="1" applyAlignment="1">
      <alignment horizontal="right" vertical="center" wrapText="1" indent="4"/>
    </xf>
    <xf numFmtId="3" fontId="0" fillId="0" borderId="49" xfId="0" applyNumberFormat="1" applyFont="1" applyFill="1" applyBorder="1" applyAlignment="1">
      <alignment horizontal="right" vertical="center" wrapText="1" indent="3"/>
    </xf>
    <xf numFmtId="3" fontId="0" fillId="0" borderId="42" xfId="0" applyNumberFormat="1" applyFont="1" applyFill="1" applyBorder="1" applyAlignment="1">
      <alignment horizontal="right" vertical="center" wrapText="1" indent="4"/>
    </xf>
    <xf numFmtId="3" fontId="0" fillId="0" borderId="35" xfId="0" applyNumberFormat="1" applyFont="1" applyFill="1" applyBorder="1" applyAlignment="1">
      <alignment horizontal="right" vertical="center" wrapText="1" indent="4"/>
    </xf>
    <xf numFmtId="3" fontId="0" fillId="0" borderId="50" xfId="0" applyNumberFormat="1" applyFont="1" applyFill="1" applyBorder="1" applyAlignment="1">
      <alignment horizontal="right" vertical="center" wrapText="1" indent="3"/>
    </xf>
    <xf numFmtId="3" fontId="0" fillId="0" borderId="36" xfId="0" applyNumberFormat="1" applyFont="1" applyFill="1" applyBorder="1" applyAlignment="1">
      <alignment horizontal="right" vertical="center" wrapText="1" indent="4"/>
    </xf>
    <xf numFmtId="3" fontId="0" fillId="0" borderId="33" xfId="0" applyNumberFormat="1" applyFont="1" applyFill="1" applyBorder="1" applyAlignment="1">
      <alignment horizontal="right" vertical="center" wrapText="1" indent="4"/>
    </xf>
    <xf numFmtId="2" fontId="0" fillId="0" borderId="0" xfId="46" applyNumberFormat="1" applyFill="1" applyBorder="1">
      <alignment/>
      <protection/>
    </xf>
    <xf numFmtId="2" fontId="0" fillId="0" borderId="0" xfId="46" applyNumberFormat="1" applyBorder="1">
      <alignment/>
      <protection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right" vertical="center" wrapText="1" indent="1"/>
    </xf>
    <xf numFmtId="4" fontId="0" fillId="0" borderId="12" xfId="0" applyNumberFormat="1" applyFont="1" applyBorder="1" applyAlignment="1">
      <alignment horizontal="right" vertical="center" wrapText="1" indent="1"/>
    </xf>
    <xf numFmtId="3" fontId="0" fillId="0" borderId="44" xfId="0" applyNumberFormat="1" applyFont="1" applyBorder="1" applyAlignment="1">
      <alignment horizontal="right" vertical="center" wrapText="1" indent="2"/>
    </xf>
    <xf numFmtId="3" fontId="3" fillId="0" borderId="0" xfId="0" applyNumberFormat="1" applyFont="1" applyBorder="1" applyAlignment="1">
      <alignment wrapText="1"/>
    </xf>
    <xf numFmtId="3" fontId="9" fillId="0" borderId="38" xfId="0" applyNumberFormat="1" applyFont="1" applyBorder="1" applyAlignment="1">
      <alignment horizontal="right" vertical="center" wrapText="1" indent="2"/>
    </xf>
    <xf numFmtId="3" fontId="55" fillId="0" borderId="40" xfId="0" applyNumberFormat="1" applyFont="1" applyBorder="1" applyAlignment="1">
      <alignment horizontal="right" vertical="center" wrapText="1" indent="1"/>
    </xf>
    <xf numFmtId="4" fontId="0" fillId="0" borderId="0" xfId="0" applyNumberFormat="1" applyAlignment="1">
      <alignment/>
    </xf>
    <xf numFmtId="3" fontId="9" fillId="0" borderId="30" xfId="0" applyNumberFormat="1" applyFont="1" applyBorder="1" applyAlignment="1">
      <alignment horizontal="right" vertical="center" wrapText="1" indent="2"/>
    </xf>
    <xf numFmtId="3" fontId="0" fillId="0" borderId="26" xfId="0" applyNumberFormat="1" applyBorder="1" applyAlignment="1">
      <alignment/>
    </xf>
    <xf numFmtId="3" fontId="0" fillId="0" borderId="26" xfId="0" applyNumberFormat="1" applyFont="1" applyFill="1" applyBorder="1" applyAlignment="1">
      <alignment horizontal="right" vertical="center" wrapText="1" indent="1"/>
    </xf>
    <xf numFmtId="0" fontId="0" fillId="0" borderId="15" xfId="0" applyFont="1" applyFill="1" applyBorder="1" applyAlignment="1">
      <alignment horizontal="center" vertical="center" wrapText="1"/>
    </xf>
    <xf numFmtId="3" fontId="0" fillId="32" borderId="40" xfId="0" applyNumberFormat="1" applyFont="1" applyFill="1" applyBorder="1" applyAlignment="1">
      <alignment horizontal="right" vertical="center" indent="1"/>
    </xf>
    <xf numFmtId="3" fontId="0" fillId="32" borderId="41" xfId="0" applyNumberFormat="1" applyFont="1" applyFill="1" applyBorder="1" applyAlignment="1">
      <alignment horizontal="right" vertical="center" indent="1"/>
    </xf>
    <xf numFmtId="3" fontId="0" fillId="32" borderId="48" xfId="0" applyNumberFormat="1" applyFont="1" applyFill="1" applyBorder="1" applyAlignment="1">
      <alignment horizontal="right" vertical="center" indent="1"/>
    </xf>
    <xf numFmtId="3" fontId="0" fillId="32" borderId="49" xfId="0" applyNumberFormat="1" applyFont="1" applyFill="1" applyBorder="1" applyAlignment="1">
      <alignment horizontal="right" vertical="center" indent="1"/>
    </xf>
    <xf numFmtId="3" fontId="0" fillId="32" borderId="42" xfId="0" applyNumberFormat="1" applyFont="1" applyFill="1" applyBorder="1" applyAlignment="1">
      <alignment horizontal="right" vertical="center" indent="1"/>
    </xf>
    <xf numFmtId="3" fontId="0" fillId="32" borderId="35" xfId="0" applyNumberFormat="1" applyFont="1" applyFill="1" applyBorder="1" applyAlignment="1">
      <alignment horizontal="right" vertical="center" indent="1"/>
    </xf>
    <xf numFmtId="3" fontId="0" fillId="32" borderId="14" xfId="0" applyNumberFormat="1" applyFont="1" applyFill="1" applyBorder="1" applyAlignment="1">
      <alignment horizontal="right" vertical="center" indent="1"/>
    </xf>
    <xf numFmtId="3" fontId="0" fillId="32" borderId="12" xfId="0" applyNumberFormat="1" applyFont="1" applyFill="1" applyBorder="1" applyAlignment="1">
      <alignment horizontal="right" vertical="center" indent="1"/>
    </xf>
    <xf numFmtId="3" fontId="0" fillId="32" borderId="15" xfId="0" applyNumberFormat="1" applyFont="1" applyFill="1" applyBorder="1" applyAlignment="1">
      <alignment horizontal="right" vertical="center" indent="1"/>
    </xf>
    <xf numFmtId="3" fontId="9" fillId="32" borderId="40" xfId="0" applyNumberFormat="1" applyFont="1" applyFill="1" applyBorder="1" applyAlignment="1">
      <alignment horizontal="right" vertical="center" indent="1"/>
    </xf>
    <xf numFmtId="3" fontId="9" fillId="32" borderId="48" xfId="0" applyNumberFormat="1" applyFont="1" applyFill="1" applyBorder="1" applyAlignment="1">
      <alignment horizontal="right" vertical="center" wrapText="1" indent="1"/>
    </xf>
    <xf numFmtId="3" fontId="9" fillId="32" borderId="35" xfId="0" applyNumberFormat="1" applyFont="1" applyFill="1" applyBorder="1" applyAlignment="1">
      <alignment horizontal="right" vertical="center" wrapText="1" indent="1"/>
    </xf>
    <xf numFmtId="3" fontId="9" fillId="32" borderId="22" xfId="0" applyNumberFormat="1" applyFont="1" applyFill="1" applyBorder="1" applyAlignment="1">
      <alignment horizontal="right" vertical="center" indent="1"/>
    </xf>
    <xf numFmtId="3" fontId="9" fillId="32" borderId="44" xfId="0" applyNumberFormat="1" applyFont="1" applyFill="1" applyBorder="1" applyAlignment="1">
      <alignment horizontal="right" vertical="center" indent="1"/>
    </xf>
    <xf numFmtId="3" fontId="9" fillId="32" borderId="15" xfId="0" applyNumberFormat="1" applyFont="1" applyFill="1" applyBorder="1" applyAlignment="1">
      <alignment horizontal="right" vertical="center" wrapText="1" indent="1"/>
    </xf>
    <xf numFmtId="3" fontId="9" fillId="32" borderId="38" xfId="0" applyNumberFormat="1" applyFont="1" applyFill="1" applyBorder="1" applyAlignment="1">
      <alignment horizontal="right" vertical="center" indent="1"/>
    </xf>
    <xf numFmtId="3" fontId="0" fillId="32" borderId="45" xfId="0" applyNumberFormat="1" applyFont="1" applyFill="1" applyBorder="1" applyAlignment="1">
      <alignment horizontal="right" vertical="center" indent="1"/>
    </xf>
    <xf numFmtId="3" fontId="0" fillId="32" borderId="46" xfId="0" applyNumberFormat="1" applyFont="1" applyFill="1" applyBorder="1" applyAlignment="1">
      <alignment horizontal="right" vertical="center" indent="1"/>
    </xf>
    <xf numFmtId="3" fontId="0" fillId="32" borderId="50" xfId="0" applyNumberFormat="1" applyFont="1" applyFill="1" applyBorder="1" applyAlignment="1">
      <alignment horizontal="right" vertical="center" indent="1"/>
    </xf>
    <xf numFmtId="3" fontId="0" fillId="32" borderId="36" xfId="0" applyNumberFormat="1" applyFont="1" applyFill="1" applyBorder="1" applyAlignment="1">
      <alignment horizontal="right" vertical="center" indent="1"/>
    </xf>
    <xf numFmtId="3" fontId="0" fillId="32" borderId="47" xfId="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3" fontId="0" fillId="0" borderId="43" xfId="0" applyNumberFormat="1" applyFont="1" applyBorder="1" applyAlignment="1">
      <alignment horizontal="center" vertical="center" wrapText="1"/>
    </xf>
    <xf numFmtId="3" fontId="0" fillId="0" borderId="34" xfId="0" applyNumberFormat="1" applyFont="1" applyBorder="1" applyAlignment="1">
      <alignment horizontal="center" vertical="center" wrapText="1"/>
    </xf>
    <xf numFmtId="3" fontId="0" fillId="0" borderId="42" xfId="0" applyNumberFormat="1" applyFont="1" applyBorder="1" applyAlignment="1">
      <alignment horizontal="center" vertical="center" wrapText="1"/>
    </xf>
    <xf numFmtId="3" fontId="0" fillId="0" borderId="42" xfId="0" applyNumberFormat="1" applyFont="1" applyFill="1" applyBorder="1" applyAlignment="1">
      <alignment horizontal="center" vertical="center" wrapText="1"/>
    </xf>
    <xf numFmtId="3" fontId="0" fillId="0" borderId="46" xfId="0" applyNumberFormat="1" applyFont="1" applyFill="1" applyBorder="1" applyAlignment="1">
      <alignment horizontal="center" vertical="center" wrapText="1"/>
    </xf>
    <xf numFmtId="3" fontId="0" fillId="0" borderId="35" xfId="0" applyNumberFormat="1" applyFont="1" applyFill="1" applyBorder="1" applyAlignment="1">
      <alignment horizontal="center" vertical="center" wrapText="1"/>
    </xf>
    <xf numFmtId="3" fontId="0" fillId="0" borderId="35" xfId="0" applyNumberFormat="1" applyFont="1" applyBorder="1" applyAlignment="1">
      <alignment horizontal="center" vertical="center" wrapText="1"/>
    </xf>
    <xf numFmtId="3" fontId="0" fillId="0" borderId="36" xfId="0" applyNumberFormat="1" applyFont="1" applyBorder="1" applyAlignment="1">
      <alignment horizontal="center" vertical="center" wrapText="1"/>
    </xf>
    <xf numFmtId="3" fontId="0" fillId="0" borderId="33" xfId="0" applyNumberFormat="1" applyFont="1" applyBorder="1" applyAlignment="1">
      <alignment horizontal="center" vertical="center" wrapText="1"/>
    </xf>
    <xf numFmtId="3" fontId="0" fillId="32" borderId="49" xfId="0" applyNumberFormat="1" applyFont="1" applyFill="1" applyBorder="1" applyAlignment="1">
      <alignment horizontal="center" vertical="center"/>
    </xf>
    <xf numFmtId="3" fontId="0" fillId="32" borderId="42" xfId="0" applyNumberFormat="1" applyFont="1" applyFill="1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 wrapText="1"/>
    </xf>
    <xf numFmtId="3" fontId="0" fillId="32" borderId="35" xfId="0" applyNumberFormat="1" applyFont="1" applyFill="1" applyBorder="1" applyAlignment="1">
      <alignment horizontal="center" vertical="center"/>
    </xf>
    <xf numFmtId="3" fontId="0" fillId="32" borderId="46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51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3" fontId="9" fillId="0" borderId="27" xfId="0" applyNumberFormat="1" applyFont="1" applyFill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 wrapText="1"/>
    </xf>
    <xf numFmtId="3" fontId="0" fillId="0" borderId="49" xfId="0" applyNumberFormat="1" applyFont="1" applyBorder="1" applyAlignment="1">
      <alignment horizontal="center" vertical="center" wrapText="1"/>
    </xf>
    <xf numFmtId="3" fontId="0" fillId="0" borderId="50" xfId="0" applyNumberFormat="1" applyFont="1" applyBorder="1" applyAlignment="1">
      <alignment horizontal="center" vertical="center" wrapText="1"/>
    </xf>
    <xf numFmtId="3" fontId="0" fillId="0" borderId="40" xfId="0" applyNumberFormat="1" applyFont="1" applyBorder="1" applyAlignment="1">
      <alignment horizontal="center" vertical="center" wrapText="1"/>
    </xf>
    <xf numFmtId="3" fontId="0" fillId="0" borderId="52" xfId="0" applyNumberFormat="1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 wrapText="1"/>
    </xf>
    <xf numFmtId="3" fontId="0" fillId="0" borderId="34" xfId="0" applyNumberFormat="1" applyFont="1" applyFill="1" applyBorder="1" applyAlignment="1">
      <alignment horizontal="center" vertical="center"/>
    </xf>
    <xf numFmtId="4" fontId="0" fillId="0" borderId="42" xfId="0" applyNumberFormat="1" applyFont="1" applyBorder="1" applyAlignment="1">
      <alignment horizontal="center" vertical="center" wrapText="1"/>
    </xf>
    <xf numFmtId="3" fontId="0" fillId="0" borderId="48" xfId="0" applyNumberFormat="1" applyFont="1" applyFill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 wrapText="1"/>
    </xf>
    <xf numFmtId="3" fontId="0" fillId="0" borderId="40" xfId="0" applyNumberFormat="1" applyFont="1" applyBorder="1" applyAlignment="1">
      <alignment horizontal="center" vertical="center"/>
    </xf>
    <xf numFmtId="3" fontId="0" fillId="0" borderId="49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 wrapText="1"/>
    </xf>
    <xf numFmtId="3" fontId="0" fillId="32" borderId="48" xfId="0" applyNumberFormat="1" applyFont="1" applyFill="1" applyBorder="1" applyAlignment="1">
      <alignment horizontal="right" vertical="center" wrapText="1" indent="1"/>
    </xf>
    <xf numFmtId="3" fontId="0" fillId="32" borderId="35" xfId="0" applyNumberFormat="1" applyFont="1" applyFill="1" applyBorder="1" applyAlignment="1">
      <alignment horizontal="right" vertical="center" wrapText="1" indent="1"/>
    </xf>
    <xf numFmtId="3" fontId="0" fillId="32" borderId="15" xfId="0" applyNumberFormat="1" applyFont="1" applyFill="1" applyBorder="1" applyAlignment="1">
      <alignment horizontal="right" vertical="center" wrapText="1" indent="1"/>
    </xf>
    <xf numFmtId="190" fontId="0" fillId="0" borderId="0" xfId="0" applyNumberFormat="1" applyAlignment="1">
      <alignment/>
    </xf>
    <xf numFmtId="4" fontId="0" fillId="0" borderId="51" xfId="0" applyNumberFormat="1" applyFont="1" applyBorder="1" applyAlignment="1">
      <alignment horizontal="right" vertical="center" wrapText="1" indent="1"/>
    </xf>
    <xf numFmtId="3" fontId="0" fillId="0" borderId="51" xfId="0" applyNumberFormat="1" applyFont="1" applyBorder="1" applyAlignment="1">
      <alignment horizontal="right" vertical="center" wrapText="1" indent="1"/>
    </xf>
    <xf numFmtId="189" fontId="0" fillId="0" borderId="0" xfId="0" applyNumberFormat="1" applyAlignment="1">
      <alignment horizontal="center"/>
    </xf>
    <xf numFmtId="189" fontId="0" fillId="0" borderId="0" xfId="0" applyNumberFormat="1" applyAlignment="1">
      <alignment/>
    </xf>
    <xf numFmtId="4" fontId="0" fillId="0" borderId="0" xfId="0" applyNumberFormat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53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 wrapText="1"/>
    </xf>
    <xf numFmtId="0" fontId="9" fillId="0" borderId="42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43" xfId="0" applyNumberFormat="1" applyFont="1" applyFill="1" applyBorder="1" applyAlignment="1">
      <alignment horizontal="center" vertical="center" wrapText="1"/>
    </xf>
    <xf numFmtId="0" fontId="9" fillId="0" borderId="54" xfId="0" applyNumberFormat="1" applyFont="1" applyFill="1" applyBorder="1" applyAlignment="1">
      <alignment horizontal="center" vertical="center" wrapText="1"/>
    </xf>
    <xf numFmtId="0" fontId="9" fillId="0" borderId="55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56" xfId="0" applyNumberFormat="1" applyFont="1" applyFill="1" applyBorder="1" applyAlignment="1">
      <alignment horizontal="center" vertical="center" wrapText="1"/>
    </xf>
    <xf numFmtId="0" fontId="9" fillId="0" borderId="57" xfId="0" applyNumberFormat="1" applyFont="1" applyFill="1" applyBorder="1" applyAlignment="1">
      <alignment horizontal="center" vertical="center" wrapText="1"/>
    </xf>
    <xf numFmtId="0" fontId="9" fillId="0" borderId="5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5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/>
    </xf>
    <xf numFmtId="0" fontId="9" fillId="0" borderId="7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53" xfId="46" applyFont="1" applyFill="1" applyBorder="1" applyAlignment="1">
      <alignment horizontal="center" vertical="center" wrapText="1"/>
      <protection/>
    </xf>
    <xf numFmtId="0" fontId="9" fillId="0" borderId="49" xfId="46" applyFont="1" applyFill="1" applyBorder="1" applyAlignment="1">
      <alignment horizontal="center" vertical="center" wrapText="1"/>
      <protection/>
    </xf>
    <xf numFmtId="0" fontId="9" fillId="0" borderId="14" xfId="46" applyFont="1" applyFill="1" applyBorder="1" applyAlignment="1">
      <alignment horizontal="center" vertical="center" wrapText="1"/>
      <protection/>
    </xf>
    <xf numFmtId="0" fontId="9" fillId="0" borderId="43" xfId="46" applyFont="1" applyFill="1" applyBorder="1" applyAlignment="1">
      <alignment horizontal="center" vertical="center" wrapText="1"/>
      <protection/>
    </xf>
    <xf numFmtId="0" fontId="9" fillId="0" borderId="34" xfId="46" applyFont="1" applyFill="1" applyBorder="1" applyAlignment="1">
      <alignment horizontal="center" vertical="center" wrapText="1"/>
      <protection/>
    </xf>
    <xf numFmtId="0" fontId="0" fillId="0" borderId="42" xfId="46" applyFont="1" applyFill="1" applyBorder="1" applyAlignment="1">
      <alignment horizontal="center" vertical="center" wrapText="1"/>
      <protection/>
    </xf>
    <xf numFmtId="0" fontId="0" fillId="0" borderId="35" xfId="46" applyFont="1" applyFill="1" applyBorder="1" applyAlignment="1">
      <alignment horizontal="center" vertical="center" wrapText="1"/>
      <protection/>
    </xf>
    <xf numFmtId="49" fontId="12" fillId="0" borderId="0" xfId="46" applyNumberFormat="1" applyFont="1" applyBorder="1" applyAlignment="1">
      <alignment horizontal="left" vertical="center" wrapText="1"/>
      <protection/>
    </xf>
    <xf numFmtId="49" fontId="12" fillId="0" borderId="0" xfId="46" applyNumberFormat="1" applyFont="1" applyAlignment="1">
      <alignment horizontal="left" vertical="center" wrapText="1" indent="1"/>
      <protection/>
    </xf>
    <xf numFmtId="0" fontId="0" fillId="0" borderId="0" xfId="46" applyAlignment="1">
      <alignment horizontal="center"/>
      <protection/>
    </xf>
    <xf numFmtId="0" fontId="9" fillId="0" borderId="0" xfId="46" applyFont="1" applyBorder="1" applyAlignment="1">
      <alignment horizontal="center" vertical="center" wrapText="1"/>
      <protection/>
    </xf>
    <xf numFmtId="0" fontId="9" fillId="0" borderId="0" xfId="46" applyFont="1" applyAlignment="1">
      <alignment horizontal="center" vertical="center" wrapText="1"/>
      <protection/>
    </xf>
    <xf numFmtId="0" fontId="0" fillId="0" borderId="0" xfId="46" applyFont="1" applyBorder="1" applyAlignment="1">
      <alignment horizontal="center"/>
      <protection/>
    </xf>
    <xf numFmtId="0" fontId="9" fillId="0" borderId="11" xfId="46" applyFont="1" applyFill="1" applyBorder="1" applyAlignment="1">
      <alignment horizontal="center" vertical="center" wrapText="1"/>
      <protection/>
    </xf>
    <xf numFmtId="0" fontId="9" fillId="0" borderId="13" xfId="46" applyFont="1" applyFill="1" applyBorder="1" applyAlignment="1">
      <alignment horizontal="center" vertical="center" wrapText="1"/>
      <protection/>
    </xf>
    <xf numFmtId="0" fontId="9" fillId="0" borderId="18" xfId="46" applyFont="1" applyFill="1" applyBorder="1" applyAlignment="1">
      <alignment horizontal="center" vertical="center" wrapText="1"/>
      <protection/>
    </xf>
    <xf numFmtId="49" fontId="12" fillId="0" borderId="0" xfId="46" applyNumberFormat="1" applyFont="1" applyFill="1" applyBorder="1" applyAlignment="1">
      <alignment horizontal="left" vertical="center" wrapText="1"/>
      <protection/>
    </xf>
    <xf numFmtId="49" fontId="12" fillId="0" borderId="0" xfId="46" applyNumberFormat="1" applyFont="1" applyFill="1" applyBorder="1" applyAlignment="1">
      <alignment horizontal="left" vertical="center"/>
      <protection/>
    </xf>
    <xf numFmtId="49" fontId="12" fillId="0" borderId="0" xfId="46" applyNumberFormat="1" applyFont="1" applyFill="1" applyAlignment="1">
      <alignment horizontal="left" vertical="center" wrapText="1" indent="1"/>
      <protection/>
    </xf>
    <xf numFmtId="0" fontId="0" fillId="0" borderId="0" xfId="46" applyFill="1" applyAlignment="1">
      <alignment horizontal="center"/>
      <protection/>
    </xf>
    <xf numFmtId="0" fontId="9" fillId="0" borderId="0" xfId="46" applyFont="1" applyFill="1" applyBorder="1" applyAlignment="1">
      <alignment horizontal="center" vertical="center" wrapText="1"/>
      <protection/>
    </xf>
    <xf numFmtId="0" fontId="9" fillId="0" borderId="0" xfId="46" applyFont="1" applyFill="1" applyAlignment="1">
      <alignment horizontal="center" vertical="center" wrapText="1"/>
      <protection/>
    </xf>
    <xf numFmtId="0" fontId="9" fillId="0" borderId="0" xfId="46" applyFont="1" applyFill="1" applyBorder="1" applyAlignment="1">
      <alignment horizontal="center" vertical="center"/>
      <protection/>
    </xf>
    <xf numFmtId="49" fontId="0" fillId="0" borderId="26" xfId="0" applyNumberFormat="1" applyFont="1" applyBorder="1" applyAlignment="1">
      <alignment horizontal="left"/>
    </xf>
    <xf numFmtId="0" fontId="9" fillId="0" borderId="59" xfId="0" applyFont="1" applyBorder="1" applyAlignment="1">
      <alignment horizontal="center" vertical="center"/>
    </xf>
  </cellXfs>
  <cellStyles count="5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normálne 2 2" xfId="46"/>
    <cellStyle name="normálne 2_Občprav. veci 2012" xfId="47"/>
    <cellStyle name="normálne 3" xfId="48"/>
    <cellStyle name="normálne 4" xfId="49"/>
    <cellStyle name="normálne 4 2" xfId="50"/>
    <cellStyle name="normálne 4_Občprav. veci 2012" xfId="51"/>
    <cellStyle name="normální_14.A-Obchod.spory" xfId="52"/>
    <cellStyle name="Percent" xfId="53"/>
    <cellStyle name="Followed Hyperlink" xfId="54"/>
    <cellStyle name="Poznámka" xfId="55"/>
    <cellStyle name="Prepojená bunka" xfId="56"/>
    <cellStyle name="Spolu" xfId="57"/>
    <cellStyle name="Text upozornenia" xfId="58"/>
    <cellStyle name="Titul" xfId="59"/>
    <cellStyle name="Vstup" xfId="60"/>
    <cellStyle name="Výpočet" xfId="61"/>
    <cellStyle name="Výstup" xfId="62"/>
    <cellStyle name="Vysvetľujúci text" xfId="63"/>
    <cellStyle name="Zlá" xfId="64"/>
    <cellStyle name="Zvýraznenie1" xfId="65"/>
    <cellStyle name="Zvýraznenie2" xfId="66"/>
    <cellStyle name="Zvýraznenie3" xfId="67"/>
    <cellStyle name="Zvýraznenie4" xfId="68"/>
    <cellStyle name="Zvýraznenie5" xfId="69"/>
    <cellStyle name="Zvýraznenie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Podiel spôsobu vybavovania z celkového počtu
vybavených vecí C na súdoch SR v roku 2016 </a:t>
            </a:r>
          </a:p>
        </c:rich>
      </c:tx>
      <c:layout>
        <c:manualLayout>
          <c:xMode val="factor"/>
          <c:yMode val="factor"/>
          <c:x val="-0.01"/>
          <c:y val="-0.00525"/>
        </c:manualLayout>
      </c:layout>
      <c:spPr>
        <a:solidFill>
          <a:srgbClr val="FFFFFF"/>
        </a:solidFill>
        <a:ln w="3175">
          <a:noFill/>
        </a:ln>
      </c:spPr>
    </c:title>
    <c:view3D>
      <c:rotX val="3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0675"/>
          <c:y val="0.1565"/>
          <c:w val="0.8445"/>
          <c:h val="0.79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Vyhovené úplne
46 444
48 %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Vyhovené číiastočne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23 509
24, 43 %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Zmier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3 415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3,55 %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Návrh zamietnutý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21 516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22, 36 %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Inak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1 000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1,04%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Z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mier - mediácia; 71; 0,0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7 %</a:t>
                    </a:r>
                  </a:p>
                </c:rich>
              </c:tx>
              <c:numFmt formatCode="#,##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Návrh 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vzat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ý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 späť; 271; 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0,28 %</a:t>
                    </a:r>
                  </a:p>
                </c:rich>
              </c:tx>
              <c:numFmt formatCode="#,##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'4.GRAF-spôs_vyb.vecí'!$B$12:$B$18</c:f>
              <c:strCache/>
            </c:strRef>
          </c:cat>
          <c:val>
            <c:numRef>
              <c:f>'4.GRAF-spôs_vyb.vecí'!$C$12:$C$18</c:f>
              <c:numCache/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BFBFBF"/>
        </a:gs>
        <a:gs pos="44000">
          <a:srgbClr val="110000"/>
        </a:gs>
      </a:gsLst>
      <a:lin ang="5400000" scaled="1"/>
    </a:gradFill>
    <a:ln w="127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0.499</cdr:y>
    </cdr:from>
    <cdr:to>
      <cdr:x>0.516</cdr:x>
      <cdr:y>0.53175</cdr:y>
    </cdr:to>
    <cdr:sp>
      <cdr:nvSpPr>
        <cdr:cNvPr id="1" name="Text Box 1"/>
        <cdr:cNvSpPr txBox="1">
          <a:spLocks noChangeArrowheads="1"/>
        </cdr:cNvSpPr>
      </cdr:nvSpPr>
      <cdr:spPr>
        <a:xfrm>
          <a:off x="4362450" y="2809875"/>
          <a:ext cx="133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152400</xdr:rowOff>
    </xdr:from>
    <xdr:to>
      <xdr:col>12</xdr:col>
      <xdr:colOff>438150</xdr:colOff>
      <xdr:row>37</xdr:row>
      <xdr:rowOff>76200</xdr:rowOff>
    </xdr:to>
    <xdr:graphicFrame>
      <xdr:nvGraphicFramePr>
        <xdr:cNvPr id="1" name="Graf 3"/>
        <xdr:cNvGraphicFramePr/>
      </xdr:nvGraphicFramePr>
      <xdr:xfrm>
        <a:off x="285750" y="314325"/>
        <a:ext cx="87249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0.7109375" style="167" customWidth="1"/>
    <col min="2" max="16384" width="9.140625" style="167" customWidth="1"/>
  </cols>
  <sheetData>
    <row r="1" ht="12.75">
      <c r="A1" s="166" t="s">
        <v>167</v>
      </c>
    </row>
    <row r="2" ht="6" customHeight="1">
      <c r="A2" s="166"/>
    </row>
    <row r="3" ht="12.75">
      <c r="A3" s="168" t="s">
        <v>170</v>
      </c>
    </row>
    <row r="4" ht="12.75">
      <c r="A4" s="168" t="s">
        <v>171</v>
      </c>
    </row>
    <row r="5" ht="12.75">
      <c r="A5" s="168" t="s">
        <v>172</v>
      </c>
    </row>
    <row r="6" ht="12.75">
      <c r="A6" s="168" t="s">
        <v>173</v>
      </c>
    </row>
    <row r="7" ht="12.75">
      <c r="A7" s="169" t="s">
        <v>174</v>
      </c>
    </row>
    <row r="8" ht="12.75">
      <c r="A8" s="169" t="s">
        <v>175</v>
      </c>
    </row>
    <row r="9" ht="12.75">
      <c r="A9" s="169" t="s">
        <v>88</v>
      </c>
    </row>
    <row r="10" ht="12.75">
      <c r="A10" s="169" t="s">
        <v>176</v>
      </c>
    </row>
    <row r="11" ht="6" customHeight="1">
      <c r="A11" s="166"/>
    </row>
    <row r="12" ht="12.75">
      <c r="A12" s="168" t="s">
        <v>177</v>
      </c>
    </row>
    <row r="13" ht="6" customHeight="1">
      <c r="A13" s="166"/>
    </row>
    <row r="14" ht="25.5">
      <c r="A14" s="166" t="s">
        <v>178</v>
      </c>
    </row>
    <row r="15" ht="6" customHeight="1">
      <c r="A15" s="166"/>
    </row>
    <row r="16" ht="29.25" customHeight="1">
      <c r="A16" s="166" t="s">
        <v>204</v>
      </c>
    </row>
    <row r="17" ht="47.25" customHeight="1">
      <c r="A17" s="166" t="s">
        <v>201</v>
      </c>
    </row>
    <row r="18" ht="54" customHeight="1">
      <c r="A18" s="166" t="s">
        <v>196</v>
      </c>
    </row>
    <row r="19" ht="57.75" customHeight="1">
      <c r="A19" s="166" t="s">
        <v>197</v>
      </c>
    </row>
    <row r="20" ht="38.25">
      <c r="A20" s="166" t="s">
        <v>198</v>
      </c>
    </row>
    <row r="21" ht="19.5" customHeight="1">
      <c r="A21" s="166" t="s">
        <v>202</v>
      </c>
    </row>
    <row r="22" ht="51">
      <c r="A22" s="166" t="s">
        <v>203</v>
      </c>
    </row>
    <row r="23" ht="67.5" customHeight="1">
      <c r="A23" s="166" t="s">
        <v>199</v>
      </c>
    </row>
    <row r="24" ht="67.5" customHeight="1">
      <c r="A24" s="166" t="s">
        <v>200</v>
      </c>
    </row>
    <row r="25" ht="65.25" customHeight="1">
      <c r="A25" s="166" t="s">
        <v>205</v>
      </c>
    </row>
    <row r="26" ht="12.75">
      <c r="A26" s="170"/>
    </row>
  </sheetData>
  <sheetProtection/>
  <printOptions horizontalCentered="1"/>
  <pageMargins left="0.984251968503937" right="0.984251968503937" top="0.7874015748031497" bottom="0.7874015748031497" header="0.31496062992125984" footer="0.31496062992125984"/>
  <pageSetup fitToHeight="2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S29"/>
  <sheetViews>
    <sheetView showGridLines="0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30.7109375" style="0" customWidth="1"/>
    <col min="2" max="17" width="8.7109375" style="0" customWidth="1"/>
  </cols>
  <sheetData>
    <row r="1" spans="1:17" s="53" customFormat="1" ht="19.5" customHeight="1">
      <c r="A1" s="325" t="s">
        <v>161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</row>
    <row r="2" spans="1:17" s="53" customFormat="1" ht="19.5" customHeight="1">
      <c r="A2" s="325" t="s">
        <v>183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</row>
    <row r="3" spans="1:17" s="53" customFormat="1" ht="19.5" customHeight="1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</row>
    <row r="4" spans="1:17" s="53" customFormat="1" ht="19.5" customHeight="1" thickBot="1">
      <c r="A4" s="334" t="s">
        <v>47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</row>
    <row r="5" spans="1:17" ht="16.5" customHeight="1" thickTop="1">
      <c r="A5" s="316" t="s">
        <v>37</v>
      </c>
      <c r="B5" s="318" t="s">
        <v>38</v>
      </c>
      <c r="C5" s="328" t="s">
        <v>39</v>
      </c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0" t="s">
        <v>40</v>
      </c>
    </row>
    <row r="6" spans="1:17" ht="27" customHeight="1">
      <c r="A6" s="326"/>
      <c r="B6" s="327"/>
      <c r="C6" s="324" t="s">
        <v>33</v>
      </c>
      <c r="D6" s="324"/>
      <c r="E6" s="324" t="s">
        <v>35</v>
      </c>
      <c r="F6" s="324"/>
      <c r="G6" s="324" t="s">
        <v>34</v>
      </c>
      <c r="H6" s="324"/>
      <c r="I6" s="324" t="s">
        <v>41</v>
      </c>
      <c r="J6" s="324"/>
      <c r="K6" s="331" t="s">
        <v>188</v>
      </c>
      <c r="L6" s="327"/>
      <c r="M6" s="331" t="s">
        <v>189</v>
      </c>
      <c r="N6" s="327"/>
      <c r="O6" s="331" t="s">
        <v>42</v>
      </c>
      <c r="P6" s="327"/>
      <c r="Q6" s="329"/>
    </row>
    <row r="7" spans="1:17" ht="27" customHeight="1" thickBot="1">
      <c r="A7" s="317"/>
      <c r="B7" s="319"/>
      <c r="C7" s="22" t="s">
        <v>43</v>
      </c>
      <c r="D7" s="22" t="s">
        <v>36</v>
      </c>
      <c r="E7" s="22" t="s">
        <v>43</v>
      </c>
      <c r="F7" s="22" t="s">
        <v>36</v>
      </c>
      <c r="G7" s="22" t="s">
        <v>43</v>
      </c>
      <c r="H7" s="22" t="s">
        <v>36</v>
      </c>
      <c r="I7" s="22" t="s">
        <v>43</v>
      </c>
      <c r="J7" s="22" t="s">
        <v>36</v>
      </c>
      <c r="K7" s="22" t="s">
        <v>43</v>
      </c>
      <c r="L7" s="22" t="s">
        <v>36</v>
      </c>
      <c r="M7" s="22" t="s">
        <v>43</v>
      </c>
      <c r="N7" s="22" t="s">
        <v>36</v>
      </c>
      <c r="O7" s="22" t="s">
        <v>43</v>
      </c>
      <c r="P7" s="22" t="s">
        <v>36</v>
      </c>
      <c r="Q7" s="330"/>
    </row>
    <row r="8" spans="1:19" ht="30" customHeight="1" thickTop="1">
      <c r="A8" s="35" t="s">
        <v>82</v>
      </c>
      <c r="B8" s="273">
        <v>1256</v>
      </c>
      <c r="C8" s="186">
        <v>821</v>
      </c>
      <c r="D8" s="274">
        <f>C8/$B8*100</f>
        <v>65.36624203821655</v>
      </c>
      <c r="E8" s="186">
        <v>109</v>
      </c>
      <c r="F8" s="274">
        <f>E8/$B8*100</f>
        <v>8.678343949044585</v>
      </c>
      <c r="G8" s="186">
        <v>51</v>
      </c>
      <c r="H8" s="274">
        <f>G8/$B8*100</f>
        <v>4.060509554140127</v>
      </c>
      <c r="I8" s="250">
        <v>50</v>
      </c>
      <c r="J8" s="274">
        <f>I8/$B8*100</f>
        <v>3.9808917197452227</v>
      </c>
      <c r="K8" s="290">
        <v>8</v>
      </c>
      <c r="L8" s="274">
        <f>K8/$B8*100</f>
        <v>0.6369426751592357</v>
      </c>
      <c r="M8" s="290">
        <v>0</v>
      </c>
      <c r="N8" s="290" t="s">
        <v>164</v>
      </c>
      <c r="O8" s="248">
        <v>219</v>
      </c>
      <c r="P8" s="274">
        <f>O8/$B8*100</f>
        <v>17.436305732484076</v>
      </c>
      <c r="Q8" s="275">
        <v>1347</v>
      </c>
      <c r="R8" s="220"/>
      <c r="S8" s="34"/>
    </row>
    <row r="9" spans="1:19" ht="30" customHeight="1">
      <c r="A9" s="36" t="s">
        <v>83</v>
      </c>
      <c r="B9" s="273">
        <v>57</v>
      </c>
      <c r="C9" s="250">
        <v>33</v>
      </c>
      <c r="D9" s="274">
        <f aca="true" t="shared" si="0" ref="D9:D15">C9/$B9*100</f>
        <v>57.89473684210527</v>
      </c>
      <c r="E9" s="250">
        <v>9</v>
      </c>
      <c r="F9" s="274">
        <f aca="true" t="shared" si="1" ref="F9:F15">E9/$B9*100</f>
        <v>15.789473684210526</v>
      </c>
      <c r="G9" s="250">
        <v>7</v>
      </c>
      <c r="H9" s="274">
        <f aca="true" t="shared" si="2" ref="H9:H15">G9/$B9*100</f>
        <v>12.280701754385964</v>
      </c>
      <c r="I9" s="250">
        <v>8</v>
      </c>
      <c r="J9" s="274">
        <f aca="true" t="shared" si="3" ref="J9:J15">I9/$B9*100</f>
        <v>14.035087719298245</v>
      </c>
      <c r="K9" s="181">
        <v>0</v>
      </c>
      <c r="L9" s="274" t="s">
        <v>164</v>
      </c>
      <c r="M9" s="181">
        <v>0</v>
      </c>
      <c r="N9" s="181" t="s">
        <v>164</v>
      </c>
      <c r="O9" s="250">
        <v>0</v>
      </c>
      <c r="P9" s="274" t="s">
        <v>164</v>
      </c>
      <c r="Q9" s="277">
        <v>73</v>
      </c>
      <c r="R9" s="220"/>
      <c r="S9" s="34"/>
    </row>
    <row r="10" spans="1:19" ht="30" customHeight="1">
      <c r="A10" s="36" t="s">
        <v>84</v>
      </c>
      <c r="B10" s="273">
        <v>385</v>
      </c>
      <c r="C10" s="250">
        <v>207</v>
      </c>
      <c r="D10" s="274">
        <f t="shared" si="0"/>
        <v>53.76623376623376</v>
      </c>
      <c r="E10" s="250">
        <v>47</v>
      </c>
      <c r="F10" s="274">
        <f t="shared" si="1"/>
        <v>12.207792207792208</v>
      </c>
      <c r="G10" s="250">
        <v>72</v>
      </c>
      <c r="H10" s="274">
        <f t="shared" si="2"/>
        <v>18.7012987012987</v>
      </c>
      <c r="I10" s="250">
        <v>50</v>
      </c>
      <c r="J10" s="274">
        <f t="shared" si="3"/>
        <v>12.987012987012985</v>
      </c>
      <c r="K10" s="181">
        <v>2</v>
      </c>
      <c r="L10" s="274">
        <f>K10/$B10*100</f>
        <v>0.5194805194805194</v>
      </c>
      <c r="M10" s="181">
        <v>5</v>
      </c>
      <c r="N10" s="274">
        <f>M10/$B10*100</f>
        <v>1.2987012987012987</v>
      </c>
      <c r="O10" s="250">
        <v>2</v>
      </c>
      <c r="P10" s="274">
        <f>O10/$B10*100</f>
        <v>0.5194805194805194</v>
      </c>
      <c r="Q10" s="277">
        <v>440</v>
      </c>
      <c r="R10" s="220"/>
      <c r="S10" s="34"/>
    </row>
    <row r="11" spans="1:19" ht="30" customHeight="1">
      <c r="A11" s="36" t="s">
        <v>90</v>
      </c>
      <c r="B11" s="273">
        <v>7922</v>
      </c>
      <c r="C11" s="250">
        <v>3253</v>
      </c>
      <c r="D11" s="274">
        <f>C11/$B11*100</f>
        <v>41.06286291340571</v>
      </c>
      <c r="E11" s="250">
        <v>2029</v>
      </c>
      <c r="F11" s="274">
        <f>E11/$B11*100</f>
        <v>25.612219136581672</v>
      </c>
      <c r="G11" s="250">
        <v>236</v>
      </c>
      <c r="H11" s="274">
        <f>G11/$B11*100</f>
        <v>2.9790456955314313</v>
      </c>
      <c r="I11" s="250">
        <v>2311</v>
      </c>
      <c r="J11" s="274">
        <f>I11/$B11*100</f>
        <v>29.17192628124211</v>
      </c>
      <c r="K11" s="181">
        <v>8</v>
      </c>
      <c r="L11" s="274">
        <f>K11/$B11*100</f>
        <v>0.10098459984852311</v>
      </c>
      <c r="M11" s="181">
        <v>55</v>
      </c>
      <c r="N11" s="274">
        <f>M11/$B11*100</f>
        <v>0.6942691239585963</v>
      </c>
      <c r="O11" s="250">
        <v>28</v>
      </c>
      <c r="P11" s="274">
        <f>O11/$B11*100</f>
        <v>0.35344609946983085</v>
      </c>
      <c r="Q11" s="277">
        <v>10016</v>
      </c>
      <c r="R11" s="220"/>
      <c r="S11" s="34"/>
    </row>
    <row r="12" spans="1:19" ht="30" customHeight="1">
      <c r="A12" s="36" t="s">
        <v>87</v>
      </c>
      <c r="B12" s="273">
        <v>215</v>
      </c>
      <c r="C12" s="250">
        <v>118</v>
      </c>
      <c r="D12" s="274">
        <f>C12/$B12*100</f>
        <v>54.88372093023256</v>
      </c>
      <c r="E12" s="250">
        <v>12</v>
      </c>
      <c r="F12" s="274">
        <f>E12/$B12*100</f>
        <v>5.5813953488372094</v>
      </c>
      <c r="G12" s="250">
        <v>37</v>
      </c>
      <c r="H12" s="274">
        <f>G12/$B12*100</f>
        <v>17.209302325581397</v>
      </c>
      <c r="I12" s="250">
        <v>44</v>
      </c>
      <c r="J12" s="274">
        <f>I12/$B12*100</f>
        <v>20.46511627906977</v>
      </c>
      <c r="K12" s="181">
        <v>1</v>
      </c>
      <c r="L12" s="274">
        <f>K12/$B12*100</f>
        <v>0.46511627906976744</v>
      </c>
      <c r="M12" s="181">
        <v>5</v>
      </c>
      <c r="N12" s="274">
        <f>M12/$B12*100</f>
        <v>2.3255813953488373</v>
      </c>
      <c r="O12" s="250">
        <v>0</v>
      </c>
      <c r="P12" s="274" t="s">
        <v>164</v>
      </c>
      <c r="Q12" s="277">
        <v>843</v>
      </c>
      <c r="R12" s="220"/>
      <c r="S12" s="34"/>
    </row>
    <row r="13" spans="1:19" ht="30" customHeight="1">
      <c r="A13" s="63" t="s">
        <v>88</v>
      </c>
      <c r="B13" s="273">
        <v>1460</v>
      </c>
      <c r="C13" s="250">
        <v>81</v>
      </c>
      <c r="D13" s="274">
        <f t="shared" si="0"/>
        <v>5.5479452054794525</v>
      </c>
      <c r="E13" s="250">
        <v>11</v>
      </c>
      <c r="F13" s="274">
        <f t="shared" si="1"/>
        <v>0.7534246575342466</v>
      </c>
      <c r="G13" s="250">
        <v>12</v>
      </c>
      <c r="H13" s="274">
        <f t="shared" si="2"/>
        <v>0.821917808219178</v>
      </c>
      <c r="I13" s="250">
        <v>1357</v>
      </c>
      <c r="J13" s="274">
        <f t="shared" si="3"/>
        <v>92.94520547945206</v>
      </c>
      <c r="K13" s="181">
        <v>0</v>
      </c>
      <c r="L13" s="181" t="s">
        <v>164</v>
      </c>
      <c r="M13" s="181">
        <v>1</v>
      </c>
      <c r="N13" s="274">
        <f>M13/$B13*100</f>
        <v>0.0684931506849315</v>
      </c>
      <c r="O13" s="250">
        <v>1</v>
      </c>
      <c r="P13" s="274">
        <f>O13/B13*100</f>
        <v>0.0684931506849315</v>
      </c>
      <c r="Q13" s="277">
        <v>1589</v>
      </c>
      <c r="R13" s="220"/>
      <c r="S13" s="34"/>
    </row>
    <row r="14" spans="1:19" ht="30" customHeight="1">
      <c r="A14" s="63" t="s">
        <v>85</v>
      </c>
      <c r="B14" s="273">
        <v>121</v>
      </c>
      <c r="C14" s="250">
        <v>85</v>
      </c>
      <c r="D14" s="274">
        <f>C14/$B14*100</f>
        <v>70.24793388429752</v>
      </c>
      <c r="E14" s="250">
        <v>15</v>
      </c>
      <c r="F14" s="274">
        <f>E14/$B14*100</f>
        <v>12.396694214876034</v>
      </c>
      <c r="G14" s="250">
        <v>12</v>
      </c>
      <c r="H14" s="274">
        <f>G14/$B14*100</f>
        <v>9.917355371900827</v>
      </c>
      <c r="I14" s="250">
        <v>8</v>
      </c>
      <c r="J14" s="274">
        <f>I14/$B14*100</f>
        <v>6.6115702479338845</v>
      </c>
      <c r="K14" s="181">
        <v>0</v>
      </c>
      <c r="L14" s="181" t="s">
        <v>164</v>
      </c>
      <c r="M14" s="181">
        <v>3</v>
      </c>
      <c r="N14" s="274">
        <f>M14/$B14*100</f>
        <v>2.479338842975207</v>
      </c>
      <c r="O14" s="250">
        <v>1</v>
      </c>
      <c r="P14" s="274">
        <f>O14/B14*100</f>
        <v>0.8264462809917356</v>
      </c>
      <c r="Q14" s="277">
        <v>189</v>
      </c>
      <c r="R14" s="220"/>
      <c r="S14" s="34"/>
    </row>
    <row r="15" spans="1:19" ht="30" customHeight="1" thickBot="1">
      <c r="A15" s="37" t="s">
        <v>86</v>
      </c>
      <c r="B15" s="278">
        <v>11</v>
      </c>
      <c r="C15" s="263">
        <v>5</v>
      </c>
      <c r="D15" s="274">
        <f t="shared" si="0"/>
        <v>45.45454545454545</v>
      </c>
      <c r="E15" s="263">
        <v>2</v>
      </c>
      <c r="F15" s="274">
        <f t="shared" si="1"/>
        <v>18.181818181818183</v>
      </c>
      <c r="G15" s="263">
        <v>1</v>
      </c>
      <c r="H15" s="274">
        <f t="shared" si="2"/>
        <v>9.090909090909092</v>
      </c>
      <c r="I15" s="263">
        <v>3</v>
      </c>
      <c r="J15" s="274">
        <f t="shared" si="3"/>
        <v>27.27272727272727</v>
      </c>
      <c r="K15" s="176">
        <v>0</v>
      </c>
      <c r="L15" s="176" t="s">
        <v>164</v>
      </c>
      <c r="M15" s="176">
        <v>0</v>
      </c>
      <c r="N15" s="176" t="s">
        <v>164</v>
      </c>
      <c r="O15" s="263">
        <v>0</v>
      </c>
      <c r="P15" s="274" t="s">
        <v>164</v>
      </c>
      <c r="Q15" s="279">
        <v>11</v>
      </c>
      <c r="R15" s="220"/>
      <c r="S15" s="34"/>
    </row>
    <row r="16" spans="2:19" ht="16.5" customHeight="1" thickTop="1">
      <c r="B16" s="60"/>
      <c r="D16" s="60"/>
      <c r="E16" s="60"/>
      <c r="F16" s="60"/>
      <c r="G16" s="60"/>
      <c r="H16" s="60"/>
      <c r="J16" s="60"/>
      <c r="K16" s="34"/>
      <c r="L16" s="34"/>
      <c r="M16" s="34"/>
      <c r="N16" s="34"/>
      <c r="O16" s="34"/>
      <c r="P16" s="60"/>
      <c r="S16" s="34"/>
    </row>
    <row r="17" spans="11:14" ht="16.5" customHeight="1">
      <c r="K17" s="99"/>
      <c r="L17" s="99"/>
      <c r="M17" s="99"/>
      <c r="N17" s="99"/>
    </row>
    <row r="18" spans="2:17" ht="16.5" customHeight="1">
      <c r="B18" s="34"/>
      <c r="C18" s="34"/>
      <c r="D18" s="34"/>
      <c r="E18" s="34"/>
      <c r="F18" s="34"/>
      <c r="G18" s="34"/>
      <c r="H18" s="34"/>
      <c r="I18" s="34"/>
      <c r="J18" s="34"/>
      <c r="K18" s="99"/>
      <c r="L18" s="99"/>
      <c r="M18" s="99"/>
      <c r="N18" s="99"/>
      <c r="O18" s="34"/>
      <c r="Q18" s="34"/>
    </row>
    <row r="19" spans="11:14" ht="16.5" customHeight="1">
      <c r="K19" s="99"/>
      <c r="L19" s="99"/>
      <c r="M19" s="99"/>
      <c r="N19" s="99"/>
    </row>
    <row r="20" spans="1:1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99"/>
      <c r="L20" s="99"/>
      <c r="M20" s="99"/>
      <c r="N20" s="99"/>
      <c r="O20" s="1"/>
      <c r="P20" s="1"/>
      <c r="Q20" s="1"/>
    </row>
    <row r="21" spans="1:1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99"/>
      <c r="L21" s="99"/>
      <c r="M21" s="99"/>
      <c r="N21" s="99"/>
      <c r="O21" s="1"/>
      <c r="P21" s="1"/>
      <c r="Q21" s="1"/>
    </row>
    <row r="22" spans="1:1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99"/>
      <c r="L22" s="99"/>
      <c r="M22" s="99"/>
      <c r="N22" s="99"/>
      <c r="O22" s="1"/>
      <c r="P22" s="1"/>
      <c r="Q22" s="1"/>
    </row>
    <row r="23" spans="1:1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99"/>
      <c r="L23" s="99"/>
      <c r="M23" s="99"/>
      <c r="N23" s="99"/>
      <c r="O23" s="1"/>
      <c r="P23" s="1"/>
      <c r="Q23" s="1"/>
    </row>
    <row r="24" spans="1: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99"/>
      <c r="L24" s="99"/>
      <c r="M24" s="99"/>
      <c r="N24" s="99"/>
      <c r="O24" s="1"/>
      <c r="P24" s="1"/>
      <c r="Q24" s="1"/>
    </row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99"/>
      <c r="L25" s="99"/>
      <c r="M25" s="99"/>
      <c r="N25" s="99"/>
      <c r="O25" s="1"/>
      <c r="P25" s="1"/>
      <c r="Q25" s="1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99"/>
      <c r="L26" s="99"/>
      <c r="M26" s="99"/>
      <c r="N26" s="99"/>
      <c r="O26" s="1"/>
      <c r="P26" s="1"/>
      <c r="Q26" s="1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99"/>
      <c r="L27" s="99"/>
      <c r="M27" s="99"/>
      <c r="N27" s="99"/>
      <c r="O27" s="1"/>
      <c r="P27" s="1"/>
      <c r="Q27" s="1"/>
    </row>
    <row r="28" spans="11:14" ht="12.75">
      <c r="K28" s="99"/>
      <c r="L28" s="99"/>
      <c r="M28" s="99"/>
      <c r="N28" s="99"/>
    </row>
    <row r="29" spans="11:14" ht="12.75">
      <c r="K29" s="99"/>
      <c r="L29" s="99"/>
      <c r="M29" s="99"/>
      <c r="N29" s="99"/>
    </row>
  </sheetData>
  <sheetProtection/>
  <mergeCells count="15">
    <mergeCell ref="G6:H6"/>
    <mergeCell ref="I6:J6"/>
    <mergeCell ref="O6:P6"/>
    <mergeCell ref="A2:Q2"/>
    <mergeCell ref="A3:Q3"/>
    <mergeCell ref="A1:Q1"/>
    <mergeCell ref="A4:Q4"/>
    <mergeCell ref="A5:A7"/>
    <mergeCell ref="B5:B7"/>
    <mergeCell ref="C5:P5"/>
    <mergeCell ref="Q5:Q7"/>
    <mergeCell ref="K6:L6"/>
    <mergeCell ref="M6:N6"/>
    <mergeCell ref="C6:D6"/>
    <mergeCell ref="E6:F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S33"/>
  <sheetViews>
    <sheetView showGridLines="0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30.7109375" style="0" customWidth="1"/>
    <col min="2" max="17" width="8.7109375" style="0" customWidth="1"/>
  </cols>
  <sheetData>
    <row r="1" spans="1:17" s="53" customFormat="1" ht="19.5" customHeight="1">
      <c r="A1" s="325" t="s">
        <v>161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</row>
    <row r="2" spans="1:17" s="53" customFormat="1" ht="19.5" customHeight="1">
      <c r="A2" s="325" t="s">
        <v>183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</row>
    <row r="3" spans="1:17" s="53" customFormat="1" ht="19.5" customHeight="1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</row>
    <row r="4" spans="1:17" s="53" customFormat="1" ht="19.5" customHeight="1" thickBot="1">
      <c r="A4" s="334" t="s">
        <v>48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</row>
    <row r="5" spans="1:17" ht="16.5" customHeight="1" thickTop="1">
      <c r="A5" s="316" t="s">
        <v>37</v>
      </c>
      <c r="B5" s="318" t="s">
        <v>38</v>
      </c>
      <c r="C5" s="328" t="s">
        <v>39</v>
      </c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0" t="s">
        <v>40</v>
      </c>
    </row>
    <row r="6" spans="1:17" ht="27" customHeight="1">
      <c r="A6" s="326"/>
      <c r="B6" s="327"/>
      <c r="C6" s="324" t="s">
        <v>33</v>
      </c>
      <c r="D6" s="324"/>
      <c r="E6" s="324" t="s">
        <v>35</v>
      </c>
      <c r="F6" s="324"/>
      <c r="G6" s="324" t="s">
        <v>34</v>
      </c>
      <c r="H6" s="324"/>
      <c r="I6" s="324" t="s">
        <v>41</v>
      </c>
      <c r="J6" s="324"/>
      <c r="K6" s="331" t="s">
        <v>188</v>
      </c>
      <c r="L6" s="327"/>
      <c r="M6" s="331" t="s">
        <v>189</v>
      </c>
      <c r="N6" s="327"/>
      <c r="O6" s="324" t="s">
        <v>42</v>
      </c>
      <c r="P6" s="324"/>
      <c r="Q6" s="329"/>
    </row>
    <row r="7" spans="1:17" ht="27" customHeight="1" thickBot="1">
      <c r="A7" s="317"/>
      <c r="B7" s="319"/>
      <c r="C7" s="22" t="s">
        <v>43</v>
      </c>
      <c r="D7" s="22" t="s">
        <v>36</v>
      </c>
      <c r="E7" s="22" t="s">
        <v>43</v>
      </c>
      <c r="F7" s="22" t="s">
        <v>36</v>
      </c>
      <c r="G7" s="22" t="s">
        <v>43</v>
      </c>
      <c r="H7" s="22" t="s">
        <v>36</v>
      </c>
      <c r="I7" s="22" t="s">
        <v>43</v>
      </c>
      <c r="J7" s="22" t="s">
        <v>36</v>
      </c>
      <c r="K7" s="22" t="s">
        <v>43</v>
      </c>
      <c r="L7" s="22" t="s">
        <v>36</v>
      </c>
      <c r="M7" s="22" t="s">
        <v>43</v>
      </c>
      <c r="N7" s="22" t="s">
        <v>36</v>
      </c>
      <c r="O7" s="22" t="s">
        <v>43</v>
      </c>
      <c r="P7" s="22" t="s">
        <v>36</v>
      </c>
      <c r="Q7" s="330"/>
    </row>
    <row r="8" spans="1:19" ht="30" customHeight="1" thickTop="1">
      <c r="A8" s="35" t="s">
        <v>82</v>
      </c>
      <c r="B8" s="282">
        <v>2022</v>
      </c>
      <c r="C8" s="186">
        <v>1299</v>
      </c>
      <c r="D8" s="274">
        <f>C8/$B8*100</f>
        <v>64.2433234421365</v>
      </c>
      <c r="E8" s="186">
        <v>314</v>
      </c>
      <c r="F8" s="274">
        <f>E8/$B8*100</f>
        <v>15.52917903066271</v>
      </c>
      <c r="G8" s="186">
        <v>86</v>
      </c>
      <c r="H8" s="274">
        <f>G8/$B8%</f>
        <v>4.253214638971316</v>
      </c>
      <c r="I8" s="186">
        <v>240</v>
      </c>
      <c r="J8" s="274">
        <f>I8/$B8*100</f>
        <v>11.869436201780417</v>
      </c>
      <c r="K8" s="290">
        <v>4</v>
      </c>
      <c r="L8" s="274">
        <f>K8/$B8*100</f>
        <v>0.19782393669634024</v>
      </c>
      <c r="M8" s="290">
        <v>3</v>
      </c>
      <c r="N8" s="274">
        <f aca="true" t="shared" si="0" ref="N8:N14">M8/$B8*100</f>
        <v>0.1483679525222552</v>
      </c>
      <c r="O8" s="248">
        <v>79</v>
      </c>
      <c r="P8" s="274">
        <f>O8/B8*100</f>
        <v>3.90702274975272</v>
      </c>
      <c r="Q8" s="275">
        <v>2145</v>
      </c>
      <c r="R8" s="220"/>
      <c r="S8" s="34"/>
    </row>
    <row r="9" spans="1:19" ht="30" customHeight="1">
      <c r="A9" s="36" t="s">
        <v>83</v>
      </c>
      <c r="B9" s="282">
        <v>96</v>
      </c>
      <c r="C9" s="250">
        <v>38</v>
      </c>
      <c r="D9" s="274">
        <f aca="true" t="shared" si="1" ref="D9:D15">C9/$B9*100</f>
        <v>39.58333333333333</v>
      </c>
      <c r="E9" s="250">
        <v>14</v>
      </c>
      <c r="F9" s="274">
        <f aca="true" t="shared" si="2" ref="F9:F15">E9/$B9*100</f>
        <v>14.583333333333334</v>
      </c>
      <c r="G9" s="250">
        <v>15</v>
      </c>
      <c r="H9" s="274">
        <f aca="true" t="shared" si="3" ref="H9:H15">G9/$B9%</f>
        <v>15.625</v>
      </c>
      <c r="I9" s="250">
        <v>28</v>
      </c>
      <c r="J9" s="274">
        <f aca="true" t="shared" si="4" ref="J9:J15">I9/$B9*100</f>
        <v>29.166666666666668</v>
      </c>
      <c r="K9" s="181">
        <v>1</v>
      </c>
      <c r="L9" s="274">
        <f>K9/$B9*100</f>
        <v>1.0416666666666665</v>
      </c>
      <c r="M9" s="181">
        <v>0</v>
      </c>
      <c r="N9" s="274">
        <f t="shared" si="0"/>
        <v>0</v>
      </c>
      <c r="O9" s="250">
        <v>0</v>
      </c>
      <c r="P9" s="276" t="s">
        <v>164</v>
      </c>
      <c r="Q9" s="277">
        <v>130</v>
      </c>
      <c r="R9" s="220"/>
      <c r="S9" s="34"/>
    </row>
    <row r="10" spans="1:19" ht="30" customHeight="1">
      <c r="A10" s="36" t="s">
        <v>84</v>
      </c>
      <c r="B10" s="282">
        <v>454</v>
      </c>
      <c r="C10" s="250">
        <v>265</v>
      </c>
      <c r="D10" s="274">
        <f t="shared" si="1"/>
        <v>58.370044052863435</v>
      </c>
      <c r="E10" s="250">
        <v>82</v>
      </c>
      <c r="F10" s="274">
        <f t="shared" si="2"/>
        <v>18.06167400881057</v>
      </c>
      <c r="G10" s="250">
        <v>63</v>
      </c>
      <c r="H10" s="274">
        <f t="shared" si="3"/>
        <v>13.876651982378855</v>
      </c>
      <c r="I10" s="250">
        <v>46</v>
      </c>
      <c r="J10" s="274">
        <f t="shared" si="4"/>
        <v>10.13215859030837</v>
      </c>
      <c r="K10" s="181">
        <v>2</v>
      </c>
      <c r="L10" s="274">
        <f>K10/$B10*100</f>
        <v>0.4405286343612335</v>
      </c>
      <c r="M10" s="181">
        <v>0</v>
      </c>
      <c r="N10" s="274">
        <f t="shared" si="0"/>
        <v>0</v>
      </c>
      <c r="O10" s="250">
        <v>0</v>
      </c>
      <c r="P10" s="276" t="s">
        <v>164</v>
      </c>
      <c r="Q10" s="277">
        <v>476</v>
      </c>
      <c r="R10" s="220"/>
      <c r="S10" s="34"/>
    </row>
    <row r="11" spans="1:19" ht="30" customHeight="1">
      <c r="A11" s="36" t="s">
        <v>90</v>
      </c>
      <c r="B11" s="282">
        <v>5736</v>
      </c>
      <c r="C11" s="250">
        <v>2048</v>
      </c>
      <c r="D11" s="274">
        <f t="shared" si="1"/>
        <v>35.70432357043236</v>
      </c>
      <c r="E11" s="250">
        <v>2159</v>
      </c>
      <c r="F11" s="274">
        <f t="shared" si="2"/>
        <v>37.639470013947005</v>
      </c>
      <c r="G11" s="250">
        <v>219</v>
      </c>
      <c r="H11" s="274">
        <f t="shared" si="3"/>
        <v>3.8179916317991633</v>
      </c>
      <c r="I11" s="250">
        <v>1287</v>
      </c>
      <c r="J11" s="274">
        <f t="shared" si="4"/>
        <v>22.43723849372385</v>
      </c>
      <c r="K11" s="181">
        <v>4</v>
      </c>
      <c r="L11" s="274">
        <f>K11/$B11*100</f>
        <v>0.0697350069735007</v>
      </c>
      <c r="M11" s="181">
        <v>13</v>
      </c>
      <c r="N11" s="274">
        <f t="shared" si="0"/>
        <v>0.22663877266387725</v>
      </c>
      <c r="O11" s="250">
        <v>6</v>
      </c>
      <c r="P11" s="276">
        <f>O11/B11*100</f>
        <v>0.10460251046025104</v>
      </c>
      <c r="Q11" s="277">
        <v>10256</v>
      </c>
      <c r="R11" s="220"/>
      <c r="S11" s="34"/>
    </row>
    <row r="12" spans="1:19" ht="30" customHeight="1">
      <c r="A12" s="36" t="s">
        <v>87</v>
      </c>
      <c r="B12" s="282">
        <v>596</v>
      </c>
      <c r="C12" s="250">
        <v>383</v>
      </c>
      <c r="D12" s="274">
        <f t="shared" si="1"/>
        <v>64.26174496644296</v>
      </c>
      <c r="E12" s="250">
        <v>20</v>
      </c>
      <c r="F12" s="274">
        <f t="shared" si="2"/>
        <v>3.3557046979865772</v>
      </c>
      <c r="G12" s="250">
        <v>70</v>
      </c>
      <c r="H12" s="274">
        <f t="shared" si="3"/>
        <v>11.74496644295302</v>
      </c>
      <c r="I12" s="250">
        <v>122</v>
      </c>
      <c r="J12" s="274">
        <f t="shared" si="4"/>
        <v>20.469798657718123</v>
      </c>
      <c r="K12" s="181">
        <v>0</v>
      </c>
      <c r="L12" s="274" t="s">
        <v>164</v>
      </c>
      <c r="M12" s="181">
        <v>1</v>
      </c>
      <c r="N12" s="274">
        <f t="shared" si="0"/>
        <v>0.16778523489932887</v>
      </c>
      <c r="O12" s="250">
        <v>0</v>
      </c>
      <c r="P12" s="276" t="s">
        <v>164</v>
      </c>
      <c r="Q12" s="277">
        <v>4170</v>
      </c>
      <c r="R12" s="220"/>
      <c r="S12" s="34"/>
    </row>
    <row r="13" spans="1:19" ht="30" customHeight="1">
      <c r="A13" s="63" t="s">
        <v>88</v>
      </c>
      <c r="B13" s="282">
        <v>445</v>
      </c>
      <c r="C13" s="250">
        <v>52</v>
      </c>
      <c r="D13" s="274">
        <f t="shared" si="1"/>
        <v>11.685393258426966</v>
      </c>
      <c r="E13" s="250">
        <v>35</v>
      </c>
      <c r="F13" s="274">
        <f t="shared" si="2"/>
        <v>7.865168539325842</v>
      </c>
      <c r="G13" s="250">
        <v>6</v>
      </c>
      <c r="H13" s="274">
        <f t="shared" si="3"/>
        <v>1.348314606741573</v>
      </c>
      <c r="I13" s="250">
        <v>351</v>
      </c>
      <c r="J13" s="274">
        <f t="shared" si="4"/>
        <v>78.87640449438203</v>
      </c>
      <c r="K13" s="181">
        <v>0</v>
      </c>
      <c r="L13" s="274" t="s">
        <v>164</v>
      </c>
      <c r="M13" s="181">
        <v>1</v>
      </c>
      <c r="N13" s="274">
        <f t="shared" si="0"/>
        <v>0.22471910112359553</v>
      </c>
      <c r="O13" s="250">
        <v>0</v>
      </c>
      <c r="P13" s="276" t="s">
        <v>164</v>
      </c>
      <c r="Q13" s="277">
        <v>485</v>
      </c>
      <c r="R13" s="220"/>
      <c r="S13" s="34"/>
    </row>
    <row r="14" spans="1:19" ht="30" customHeight="1">
      <c r="A14" s="63" t="s">
        <v>85</v>
      </c>
      <c r="B14" s="282">
        <v>135</v>
      </c>
      <c r="C14" s="250">
        <v>91</v>
      </c>
      <c r="D14" s="274">
        <f t="shared" si="1"/>
        <v>67.4074074074074</v>
      </c>
      <c r="E14" s="250">
        <v>19</v>
      </c>
      <c r="F14" s="274">
        <f t="shared" si="2"/>
        <v>14.074074074074074</v>
      </c>
      <c r="G14" s="250">
        <v>6</v>
      </c>
      <c r="H14" s="274">
        <f t="shared" si="3"/>
        <v>4.444444444444444</v>
      </c>
      <c r="I14" s="250">
        <v>17</v>
      </c>
      <c r="J14" s="274">
        <f t="shared" si="4"/>
        <v>12.592592592592592</v>
      </c>
      <c r="K14" s="181">
        <v>1</v>
      </c>
      <c r="L14" s="274">
        <f>K14/$B14*100</f>
        <v>0.7407407407407408</v>
      </c>
      <c r="M14" s="181">
        <v>1</v>
      </c>
      <c r="N14" s="274">
        <f t="shared" si="0"/>
        <v>0.7407407407407408</v>
      </c>
      <c r="O14" s="250">
        <v>0</v>
      </c>
      <c r="P14" s="276" t="s">
        <v>164</v>
      </c>
      <c r="Q14" s="277">
        <v>209</v>
      </c>
      <c r="R14" s="220"/>
      <c r="S14" s="34"/>
    </row>
    <row r="15" spans="1:19" ht="30" customHeight="1" thickBot="1">
      <c r="A15" s="37" t="s">
        <v>86</v>
      </c>
      <c r="B15" s="278">
        <v>17</v>
      </c>
      <c r="C15" s="263">
        <v>7</v>
      </c>
      <c r="D15" s="274">
        <f t="shared" si="1"/>
        <v>41.17647058823529</v>
      </c>
      <c r="E15" s="263">
        <v>2</v>
      </c>
      <c r="F15" s="274">
        <f t="shared" si="2"/>
        <v>11.76470588235294</v>
      </c>
      <c r="G15" s="263">
        <v>6</v>
      </c>
      <c r="H15" s="274">
        <f t="shared" si="3"/>
        <v>35.29411764705882</v>
      </c>
      <c r="I15" s="263">
        <v>2</v>
      </c>
      <c r="J15" s="274">
        <f t="shared" si="4"/>
        <v>11.76470588235294</v>
      </c>
      <c r="K15" s="176">
        <v>0</v>
      </c>
      <c r="L15" s="215" t="s">
        <v>164</v>
      </c>
      <c r="M15" s="176">
        <v>0</v>
      </c>
      <c r="N15" s="215" t="s">
        <v>164</v>
      </c>
      <c r="O15" s="263">
        <v>0</v>
      </c>
      <c r="P15" s="274" t="s">
        <v>164</v>
      </c>
      <c r="Q15" s="279">
        <v>17</v>
      </c>
      <c r="R15" s="220"/>
      <c r="S15" s="34"/>
    </row>
    <row r="16" spans="4:16" ht="16.5" customHeight="1" thickTop="1">
      <c r="D16" s="60"/>
      <c r="F16" s="60"/>
      <c r="H16" s="60"/>
      <c r="J16" s="60"/>
      <c r="K16" s="34"/>
      <c r="L16" s="34"/>
      <c r="M16" s="34"/>
      <c r="N16" s="34"/>
      <c r="O16" s="34"/>
      <c r="P16" s="60"/>
    </row>
    <row r="17" spans="11:14" ht="16.5" customHeight="1">
      <c r="K17" s="99"/>
      <c r="L17" s="99"/>
      <c r="M17" s="99"/>
      <c r="N17" s="99"/>
    </row>
    <row r="18" spans="11:14" ht="16.5" customHeight="1">
      <c r="K18" s="99"/>
      <c r="L18" s="99"/>
      <c r="M18" s="99"/>
      <c r="N18" s="99"/>
    </row>
    <row r="19" spans="2:16" ht="16.5" customHeight="1">
      <c r="B19" s="34"/>
      <c r="C19" s="34"/>
      <c r="D19" s="34"/>
      <c r="E19" s="34"/>
      <c r="F19" s="34"/>
      <c r="G19" s="34"/>
      <c r="H19" s="34"/>
      <c r="I19" s="34"/>
      <c r="J19" s="34"/>
      <c r="K19" s="99"/>
      <c r="L19" s="99"/>
      <c r="M19" s="99"/>
      <c r="N19" s="99"/>
      <c r="O19" s="34"/>
      <c r="P19" s="34"/>
    </row>
    <row r="20" spans="11:14" ht="16.5" customHeight="1">
      <c r="K20" s="99"/>
      <c r="L20" s="99"/>
      <c r="M20" s="99"/>
      <c r="N20" s="99"/>
    </row>
    <row r="21" spans="11:14" ht="16.5" customHeight="1">
      <c r="K21" s="99"/>
      <c r="L21" s="99"/>
      <c r="M21" s="99"/>
      <c r="N21" s="99"/>
    </row>
    <row r="22" spans="11:14" ht="16.5" customHeight="1">
      <c r="K22" s="99"/>
      <c r="L22" s="99"/>
      <c r="M22" s="99"/>
      <c r="N22" s="99"/>
    </row>
    <row r="23" spans="11:14" ht="16.5" customHeight="1">
      <c r="K23" s="99"/>
      <c r="L23" s="99"/>
      <c r="M23" s="99"/>
      <c r="N23" s="99"/>
    </row>
    <row r="24" spans="11:14" ht="12.75">
      <c r="K24" s="99"/>
      <c r="L24" s="99"/>
      <c r="M24" s="99"/>
      <c r="N24" s="99"/>
    </row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99"/>
      <c r="L25" s="99"/>
      <c r="M25" s="99"/>
      <c r="N25" s="99"/>
      <c r="O25" s="1"/>
      <c r="P25" s="1"/>
      <c r="Q25" s="1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99"/>
      <c r="L26" s="99"/>
      <c r="M26" s="99"/>
      <c r="N26" s="99"/>
      <c r="O26" s="1"/>
      <c r="P26" s="1"/>
      <c r="Q26" s="1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99"/>
      <c r="L27" s="99"/>
      <c r="M27" s="99"/>
      <c r="N27" s="99"/>
      <c r="O27" s="1"/>
      <c r="P27" s="1"/>
      <c r="Q27" s="1"/>
    </row>
    <row r="28" spans="1: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99"/>
      <c r="L28" s="99"/>
      <c r="M28" s="99"/>
      <c r="N28" s="99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99"/>
      <c r="L29" s="99"/>
      <c r="M29" s="99"/>
      <c r="N29" s="99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O31" s="1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1"/>
      <c r="O32" s="1"/>
      <c r="P32" s="1"/>
      <c r="Q32" s="1"/>
    </row>
    <row r="33" spans="1:17" ht="12.75">
      <c r="A33" s="1"/>
      <c r="B33" s="1"/>
      <c r="C33" s="1"/>
      <c r="D33" s="1"/>
      <c r="E33" s="1"/>
      <c r="F33" s="1"/>
      <c r="G33" s="1"/>
      <c r="H33" s="1"/>
      <c r="I33" s="1"/>
      <c r="J33" s="1"/>
      <c r="O33" s="1"/>
      <c r="P33" s="1"/>
      <c r="Q33" s="1"/>
    </row>
  </sheetData>
  <sheetProtection/>
  <mergeCells count="15">
    <mergeCell ref="G6:H6"/>
    <mergeCell ref="I6:J6"/>
    <mergeCell ref="O6:P6"/>
    <mergeCell ref="A2:Q2"/>
    <mergeCell ref="A3:Q3"/>
    <mergeCell ref="A1:Q1"/>
    <mergeCell ref="A4:Q4"/>
    <mergeCell ref="A5:A7"/>
    <mergeCell ref="B5:B7"/>
    <mergeCell ref="C5:P5"/>
    <mergeCell ref="Q5:Q7"/>
    <mergeCell ref="K6:L6"/>
    <mergeCell ref="M6:N6"/>
    <mergeCell ref="C6:D6"/>
    <mergeCell ref="E6:F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S33"/>
  <sheetViews>
    <sheetView showGridLines="0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30.7109375" style="0" customWidth="1"/>
    <col min="2" max="17" width="8.7109375" style="0" customWidth="1"/>
  </cols>
  <sheetData>
    <row r="1" spans="1:17" s="53" customFormat="1" ht="19.5" customHeight="1">
      <c r="A1" s="325" t="s">
        <v>161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</row>
    <row r="2" spans="1:17" s="53" customFormat="1" ht="19.5" customHeight="1">
      <c r="A2" s="325" t="s">
        <v>183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</row>
    <row r="3" spans="1:17" s="53" customFormat="1" ht="19.5" customHeight="1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</row>
    <row r="4" spans="1:17" s="53" customFormat="1" ht="19.5" customHeight="1" thickBot="1">
      <c r="A4" s="334" t="s">
        <v>49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</row>
    <row r="5" spans="1:17" ht="16.5" customHeight="1" thickTop="1">
      <c r="A5" s="316" t="s">
        <v>37</v>
      </c>
      <c r="B5" s="318" t="s">
        <v>38</v>
      </c>
      <c r="C5" s="328" t="s">
        <v>39</v>
      </c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0" t="s">
        <v>40</v>
      </c>
    </row>
    <row r="6" spans="1:17" ht="27" customHeight="1">
      <c r="A6" s="326"/>
      <c r="B6" s="327"/>
      <c r="C6" s="324" t="s">
        <v>33</v>
      </c>
      <c r="D6" s="324"/>
      <c r="E6" s="324" t="s">
        <v>35</v>
      </c>
      <c r="F6" s="324"/>
      <c r="G6" s="324" t="s">
        <v>34</v>
      </c>
      <c r="H6" s="324"/>
      <c r="I6" s="324" t="s">
        <v>41</v>
      </c>
      <c r="J6" s="324"/>
      <c r="K6" s="331" t="s">
        <v>188</v>
      </c>
      <c r="L6" s="327"/>
      <c r="M6" s="331" t="s">
        <v>189</v>
      </c>
      <c r="N6" s="327"/>
      <c r="O6" s="324" t="s">
        <v>42</v>
      </c>
      <c r="P6" s="324"/>
      <c r="Q6" s="329"/>
    </row>
    <row r="7" spans="1:17" ht="27" customHeight="1" thickBot="1">
      <c r="A7" s="317"/>
      <c r="B7" s="319"/>
      <c r="C7" s="22" t="s">
        <v>43</v>
      </c>
      <c r="D7" s="22" t="s">
        <v>36</v>
      </c>
      <c r="E7" s="22" t="s">
        <v>43</v>
      </c>
      <c r="F7" s="22" t="s">
        <v>36</v>
      </c>
      <c r="G7" s="22" t="s">
        <v>43</v>
      </c>
      <c r="H7" s="22" t="s">
        <v>36</v>
      </c>
      <c r="I7" s="22" t="s">
        <v>43</v>
      </c>
      <c r="J7" s="22" t="s">
        <v>36</v>
      </c>
      <c r="K7" s="22" t="s">
        <v>43</v>
      </c>
      <c r="L7" s="22" t="s">
        <v>36</v>
      </c>
      <c r="M7" s="22" t="s">
        <v>43</v>
      </c>
      <c r="N7" s="22" t="s">
        <v>36</v>
      </c>
      <c r="O7" s="22" t="s">
        <v>43</v>
      </c>
      <c r="P7" s="22" t="s">
        <v>36</v>
      </c>
      <c r="Q7" s="330"/>
    </row>
    <row r="8" spans="1:19" ht="30" customHeight="1" thickTop="1">
      <c r="A8" s="35" t="s">
        <v>82</v>
      </c>
      <c r="B8" s="273">
        <v>1540</v>
      </c>
      <c r="C8" s="186">
        <v>1231</v>
      </c>
      <c r="D8" s="274">
        <f aca="true" t="shared" si="0" ref="D8:D14">C8/B8*100</f>
        <v>79.93506493506494</v>
      </c>
      <c r="E8" s="186">
        <v>120</v>
      </c>
      <c r="F8" s="274">
        <f aca="true" t="shared" si="1" ref="F8:F15">E8/B8*100</f>
        <v>7.792207792207792</v>
      </c>
      <c r="G8" s="186">
        <v>78</v>
      </c>
      <c r="H8" s="274">
        <f aca="true" t="shared" si="2" ref="H8:H15">G8/B8*100</f>
        <v>5.0649350649350655</v>
      </c>
      <c r="I8" s="186">
        <v>103</v>
      </c>
      <c r="J8" s="274">
        <f aca="true" t="shared" si="3" ref="J8:J14">I8/B8*100</f>
        <v>6.688311688311687</v>
      </c>
      <c r="K8" s="290">
        <v>0</v>
      </c>
      <c r="L8" s="289" t="s">
        <v>164</v>
      </c>
      <c r="M8" s="290">
        <v>0</v>
      </c>
      <c r="N8" s="289" t="s">
        <v>164</v>
      </c>
      <c r="O8" s="248">
        <v>12</v>
      </c>
      <c r="P8" s="274">
        <f>O8/B8*100</f>
        <v>0.7792207792207793</v>
      </c>
      <c r="Q8" s="275">
        <v>2012</v>
      </c>
      <c r="R8" s="292"/>
      <c r="S8" s="292"/>
    </row>
    <row r="9" spans="1:19" ht="30" customHeight="1">
      <c r="A9" s="36" t="s">
        <v>83</v>
      </c>
      <c r="B9" s="273">
        <v>78</v>
      </c>
      <c r="C9" s="250">
        <v>40</v>
      </c>
      <c r="D9" s="276">
        <f>C9/B9*100</f>
        <v>51.28205128205128</v>
      </c>
      <c r="E9" s="250">
        <v>9</v>
      </c>
      <c r="F9" s="276">
        <f>E9/B9*100</f>
        <v>11.538461538461538</v>
      </c>
      <c r="G9" s="250">
        <v>12</v>
      </c>
      <c r="H9" s="276">
        <f>G9/B9*100</f>
        <v>15.384615384615385</v>
      </c>
      <c r="I9" s="250">
        <v>19</v>
      </c>
      <c r="J9" s="276">
        <f>I9/B9*100</f>
        <v>24.358974358974358</v>
      </c>
      <c r="K9" s="181">
        <v>0</v>
      </c>
      <c r="L9" s="214" t="s">
        <v>164</v>
      </c>
      <c r="M9" s="181">
        <v>0</v>
      </c>
      <c r="N9" s="214" t="s">
        <v>164</v>
      </c>
      <c r="O9" s="250">
        <v>0</v>
      </c>
      <c r="P9" s="274" t="s">
        <v>164</v>
      </c>
      <c r="Q9" s="277">
        <v>94</v>
      </c>
      <c r="R9" s="292"/>
      <c r="S9" s="292"/>
    </row>
    <row r="10" spans="1:19" ht="30" customHeight="1">
      <c r="A10" s="36" t="s">
        <v>84</v>
      </c>
      <c r="B10" s="273">
        <v>512</v>
      </c>
      <c r="C10" s="250">
        <v>320</v>
      </c>
      <c r="D10" s="276">
        <f t="shared" si="0"/>
        <v>62.5</v>
      </c>
      <c r="E10" s="250">
        <v>59</v>
      </c>
      <c r="F10" s="276">
        <f t="shared" si="1"/>
        <v>11.5234375</v>
      </c>
      <c r="G10" s="250">
        <v>32</v>
      </c>
      <c r="H10" s="276">
        <f t="shared" si="2"/>
        <v>6.25</v>
      </c>
      <c r="I10" s="250">
        <v>102</v>
      </c>
      <c r="J10" s="276">
        <f t="shared" si="3"/>
        <v>19.921875</v>
      </c>
      <c r="K10" s="181">
        <v>0</v>
      </c>
      <c r="L10" s="214" t="s">
        <v>164</v>
      </c>
      <c r="M10" s="181">
        <v>0</v>
      </c>
      <c r="N10" s="214" t="s">
        <v>164</v>
      </c>
      <c r="O10" s="250">
        <v>1</v>
      </c>
      <c r="P10" s="274">
        <f>O10/B10*100</f>
        <v>0.1953125</v>
      </c>
      <c r="Q10" s="277">
        <v>537</v>
      </c>
      <c r="R10" s="292"/>
      <c r="S10" s="292"/>
    </row>
    <row r="11" spans="1:19" ht="30" customHeight="1">
      <c r="A11" s="36" t="s">
        <v>90</v>
      </c>
      <c r="B11" s="273">
        <v>9585</v>
      </c>
      <c r="C11" s="250">
        <v>3768</v>
      </c>
      <c r="D11" s="276">
        <f t="shared" si="0"/>
        <v>39.31142410015649</v>
      </c>
      <c r="E11" s="250">
        <v>3024</v>
      </c>
      <c r="F11" s="276">
        <f t="shared" si="1"/>
        <v>31.549295774647888</v>
      </c>
      <c r="G11" s="250">
        <v>315</v>
      </c>
      <c r="H11" s="276">
        <f t="shared" si="2"/>
        <v>3.286384976525822</v>
      </c>
      <c r="I11" s="250">
        <v>2482</v>
      </c>
      <c r="J11" s="276">
        <f t="shared" si="3"/>
        <v>25.894627021387585</v>
      </c>
      <c r="K11" s="181">
        <v>0</v>
      </c>
      <c r="L11" s="214" t="s">
        <v>164</v>
      </c>
      <c r="M11" s="181">
        <v>2</v>
      </c>
      <c r="N11" s="276">
        <f>M11/B11*100</f>
        <v>0.020865936358894107</v>
      </c>
      <c r="O11" s="250">
        <v>11</v>
      </c>
      <c r="P11" s="274">
        <f>O11/B11*100</f>
        <v>0.11476264997391757</v>
      </c>
      <c r="Q11" s="277">
        <v>13570</v>
      </c>
      <c r="R11" s="292"/>
      <c r="S11" s="292"/>
    </row>
    <row r="12" spans="1:19" ht="30" customHeight="1">
      <c r="A12" s="36" t="s">
        <v>87</v>
      </c>
      <c r="B12" s="273">
        <v>395</v>
      </c>
      <c r="C12" s="250">
        <v>242</v>
      </c>
      <c r="D12" s="276">
        <f t="shared" si="0"/>
        <v>61.26582278481013</v>
      </c>
      <c r="E12" s="250">
        <v>17</v>
      </c>
      <c r="F12" s="276">
        <f t="shared" si="1"/>
        <v>4.30379746835443</v>
      </c>
      <c r="G12" s="250">
        <v>90</v>
      </c>
      <c r="H12" s="276">
        <f t="shared" si="2"/>
        <v>22.78481012658228</v>
      </c>
      <c r="I12" s="250">
        <v>47</v>
      </c>
      <c r="J12" s="276">
        <f t="shared" si="3"/>
        <v>11.89873417721519</v>
      </c>
      <c r="K12" s="181">
        <v>0</v>
      </c>
      <c r="L12" s="214" t="s">
        <v>164</v>
      </c>
      <c r="M12" s="181">
        <v>0</v>
      </c>
      <c r="N12" s="214" t="s">
        <v>164</v>
      </c>
      <c r="O12" s="250">
        <v>0</v>
      </c>
      <c r="P12" s="274" t="s">
        <v>164</v>
      </c>
      <c r="Q12" s="277">
        <v>1529</v>
      </c>
      <c r="R12" s="292"/>
      <c r="S12" s="292"/>
    </row>
    <row r="13" spans="1:19" ht="30" customHeight="1">
      <c r="A13" s="63" t="s">
        <v>88</v>
      </c>
      <c r="B13" s="273">
        <v>1153</v>
      </c>
      <c r="C13" s="250">
        <v>91</v>
      </c>
      <c r="D13" s="276">
        <f t="shared" si="0"/>
        <v>7.8924544666088465</v>
      </c>
      <c r="E13" s="250">
        <v>36</v>
      </c>
      <c r="F13" s="276">
        <f t="shared" si="1"/>
        <v>3.1222896790980053</v>
      </c>
      <c r="G13" s="250">
        <v>16</v>
      </c>
      <c r="H13" s="276">
        <f t="shared" si="2"/>
        <v>1.3876843018213356</v>
      </c>
      <c r="I13" s="250">
        <v>1013</v>
      </c>
      <c r="J13" s="276">
        <f t="shared" si="3"/>
        <v>87.85776235906332</v>
      </c>
      <c r="K13" s="181">
        <v>0</v>
      </c>
      <c r="L13" s="214" t="s">
        <v>164</v>
      </c>
      <c r="M13" s="181">
        <v>0</v>
      </c>
      <c r="N13" s="214" t="s">
        <v>164</v>
      </c>
      <c r="O13" s="250">
        <v>0</v>
      </c>
      <c r="P13" s="274" t="s">
        <v>164</v>
      </c>
      <c r="Q13" s="277">
        <v>1218</v>
      </c>
      <c r="R13" s="292"/>
      <c r="S13" s="292"/>
    </row>
    <row r="14" spans="1:19" ht="30" customHeight="1">
      <c r="A14" s="63" t="s">
        <v>85</v>
      </c>
      <c r="B14" s="273">
        <v>244</v>
      </c>
      <c r="C14" s="250">
        <v>169</v>
      </c>
      <c r="D14" s="276">
        <f t="shared" si="0"/>
        <v>69.26229508196722</v>
      </c>
      <c r="E14" s="250">
        <v>30</v>
      </c>
      <c r="F14" s="276">
        <f t="shared" si="1"/>
        <v>12.295081967213115</v>
      </c>
      <c r="G14" s="250">
        <v>26</v>
      </c>
      <c r="H14" s="276">
        <f t="shared" si="2"/>
        <v>10.655737704918032</v>
      </c>
      <c r="I14" s="250">
        <v>19</v>
      </c>
      <c r="J14" s="276">
        <f t="shared" si="3"/>
        <v>7.786885245901639</v>
      </c>
      <c r="K14" s="181">
        <v>0</v>
      </c>
      <c r="L14" s="214" t="s">
        <v>164</v>
      </c>
      <c r="M14" s="181">
        <v>0</v>
      </c>
      <c r="N14" s="214" t="s">
        <v>164</v>
      </c>
      <c r="O14" s="250">
        <v>0</v>
      </c>
      <c r="P14" s="274" t="s">
        <v>164</v>
      </c>
      <c r="Q14" s="277">
        <v>1618</v>
      </c>
      <c r="R14" s="292"/>
      <c r="S14" s="292"/>
    </row>
    <row r="15" spans="1:19" ht="30" customHeight="1" thickBot="1">
      <c r="A15" s="37" t="s">
        <v>86</v>
      </c>
      <c r="B15" s="278">
        <v>17</v>
      </c>
      <c r="C15" s="263">
        <v>11</v>
      </c>
      <c r="D15" s="281">
        <f>C15/B15*100</f>
        <v>64.70588235294117</v>
      </c>
      <c r="E15" s="263">
        <v>1</v>
      </c>
      <c r="F15" s="281">
        <f t="shared" si="1"/>
        <v>5.88235294117647</v>
      </c>
      <c r="G15" s="263">
        <v>5</v>
      </c>
      <c r="H15" s="87">
        <f t="shared" si="2"/>
        <v>29.411764705882355</v>
      </c>
      <c r="I15" s="263">
        <v>0</v>
      </c>
      <c r="J15" s="87" t="s">
        <v>164</v>
      </c>
      <c r="K15" s="176">
        <v>0</v>
      </c>
      <c r="L15" s="215" t="s">
        <v>164</v>
      </c>
      <c r="M15" s="176">
        <v>0</v>
      </c>
      <c r="N15" s="215" t="s">
        <v>164</v>
      </c>
      <c r="O15" s="263">
        <v>0</v>
      </c>
      <c r="P15" s="87" t="s">
        <v>164</v>
      </c>
      <c r="Q15" s="279">
        <v>22</v>
      </c>
      <c r="R15" s="292"/>
      <c r="S15" s="292"/>
    </row>
    <row r="16" spans="11:15" ht="16.5" customHeight="1" thickTop="1">
      <c r="K16" s="34"/>
      <c r="L16" s="34"/>
      <c r="M16" s="34"/>
      <c r="N16" s="34"/>
      <c r="O16" s="34"/>
    </row>
    <row r="17" spans="11:14" ht="16.5" customHeight="1">
      <c r="K17" s="99"/>
      <c r="L17" s="99"/>
      <c r="M17" s="99"/>
      <c r="N17" s="99"/>
    </row>
    <row r="18" spans="11:14" ht="16.5" customHeight="1">
      <c r="K18" s="99"/>
      <c r="L18" s="99"/>
      <c r="M18" s="99"/>
      <c r="N18" s="99"/>
    </row>
    <row r="19" spans="2:17" ht="16.5" customHeight="1">
      <c r="B19" s="34"/>
      <c r="C19" s="34"/>
      <c r="D19" s="34"/>
      <c r="E19" s="34"/>
      <c r="F19" s="34"/>
      <c r="G19" s="34"/>
      <c r="H19" s="34"/>
      <c r="I19" s="34"/>
      <c r="J19" s="34"/>
      <c r="K19" s="99"/>
      <c r="L19" s="99"/>
      <c r="M19" s="99"/>
      <c r="N19" s="99"/>
      <c r="O19" s="34"/>
      <c r="P19" s="34"/>
      <c r="Q19" s="34"/>
    </row>
    <row r="20" spans="11:14" ht="16.5" customHeight="1">
      <c r="K20" s="99"/>
      <c r="L20" s="99"/>
      <c r="M20" s="99"/>
      <c r="N20" s="99"/>
    </row>
    <row r="21" spans="11:14" ht="16.5" customHeight="1">
      <c r="K21" s="99"/>
      <c r="L21" s="99"/>
      <c r="M21" s="99"/>
      <c r="N21" s="99"/>
    </row>
    <row r="22" spans="11:14" ht="16.5" customHeight="1">
      <c r="K22" s="99"/>
      <c r="L22" s="99"/>
      <c r="M22" s="99"/>
      <c r="N22" s="99"/>
    </row>
    <row r="23" spans="11:14" ht="16.5" customHeight="1">
      <c r="K23" s="99"/>
      <c r="L23" s="99"/>
      <c r="M23" s="99"/>
      <c r="N23" s="99"/>
    </row>
    <row r="24" spans="11:14" ht="12.75">
      <c r="K24" s="99"/>
      <c r="L24" s="99"/>
      <c r="M24" s="99"/>
      <c r="N24" s="99"/>
    </row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99"/>
      <c r="L25" s="99"/>
      <c r="M25" s="99"/>
      <c r="N25" s="99"/>
      <c r="O25" s="1"/>
      <c r="P25" s="1"/>
      <c r="Q25" s="1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99"/>
      <c r="L26" s="99"/>
      <c r="M26" s="99"/>
      <c r="N26" s="99"/>
      <c r="O26" s="1"/>
      <c r="P26" s="1"/>
      <c r="Q26" s="1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99"/>
      <c r="L27" s="99"/>
      <c r="M27" s="99"/>
      <c r="N27" s="99"/>
      <c r="O27" s="1"/>
      <c r="P27" s="1"/>
      <c r="Q27" s="1"/>
    </row>
    <row r="28" spans="1: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99"/>
      <c r="L28" s="99"/>
      <c r="M28" s="99"/>
      <c r="N28" s="99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99"/>
      <c r="L29" s="99"/>
      <c r="M29" s="99"/>
      <c r="N29" s="99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O31" s="1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1"/>
      <c r="O32" s="1"/>
      <c r="P32" s="1"/>
      <c r="Q32" s="1"/>
    </row>
    <row r="33" spans="1:17" ht="12.75">
      <c r="A33" s="1"/>
      <c r="B33" s="1"/>
      <c r="C33" s="1"/>
      <c r="D33" s="1"/>
      <c r="E33" s="1"/>
      <c r="F33" s="1"/>
      <c r="G33" s="1"/>
      <c r="H33" s="1"/>
      <c r="I33" s="1"/>
      <c r="J33" s="1"/>
      <c r="O33" s="1"/>
      <c r="P33" s="1"/>
      <c r="Q33" s="1"/>
    </row>
  </sheetData>
  <sheetProtection/>
  <mergeCells count="15">
    <mergeCell ref="G6:H6"/>
    <mergeCell ref="I6:J6"/>
    <mergeCell ref="O6:P6"/>
    <mergeCell ref="A2:Q2"/>
    <mergeCell ref="A3:Q3"/>
    <mergeCell ref="A1:Q1"/>
    <mergeCell ref="A4:Q4"/>
    <mergeCell ref="A5:A7"/>
    <mergeCell ref="B5:B7"/>
    <mergeCell ref="C5:P5"/>
    <mergeCell ref="Q5:Q7"/>
    <mergeCell ref="K6:L6"/>
    <mergeCell ref="M6:N6"/>
    <mergeCell ref="C6:D6"/>
    <mergeCell ref="E6:F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T32"/>
  <sheetViews>
    <sheetView showGridLines="0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30.7109375" style="0" customWidth="1"/>
    <col min="2" max="17" width="8.7109375" style="0" customWidth="1"/>
    <col min="19" max="19" width="11.421875" style="0" bestFit="1" customWidth="1"/>
  </cols>
  <sheetData>
    <row r="1" spans="1:17" s="53" customFormat="1" ht="19.5" customHeight="1">
      <c r="A1" s="325" t="s">
        <v>161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</row>
    <row r="2" spans="1:17" s="53" customFormat="1" ht="19.5" customHeight="1">
      <c r="A2" s="325" t="s">
        <v>183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</row>
    <row r="3" spans="1:17" s="53" customFormat="1" ht="19.5" customHeight="1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</row>
    <row r="4" spans="1:17" s="53" customFormat="1" ht="19.5" customHeight="1" thickBot="1">
      <c r="A4" s="334" t="s">
        <v>50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</row>
    <row r="5" spans="1:17" ht="16.5" customHeight="1" thickTop="1">
      <c r="A5" s="335" t="s">
        <v>37</v>
      </c>
      <c r="B5" s="341" t="s">
        <v>38</v>
      </c>
      <c r="C5" s="322" t="s">
        <v>39</v>
      </c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18"/>
      <c r="Q5" s="338" t="s">
        <v>40</v>
      </c>
    </row>
    <row r="6" spans="1:17" ht="27" customHeight="1">
      <c r="A6" s="336"/>
      <c r="B6" s="342"/>
      <c r="C6" s="331" t="s">
        <v>33</v>
      </c>
      <c r="D6" s="327"/>
      <c r="E6" s="331" t="s">
        <v>35</v>
      </c>
      <c r="F6" s="327"/>
      <c r="G6" s="331" t="s">
        <v>34</v>
      </c>
      <c r="H6" s="327"/>
      <c r="I6" s="331" t="s">
        <v>41</v>
      </c>
      <c r="J6" s="327"/>
      <c r="K6" s="331" t="s">
        <v>188</v>
      </c>
      <c r="L6" s="327"/>
      <c r="M6" s="331" t="s">
        <v>189</v>
      </c>
      <c r="N6" s="327"/>
      <c r="O6" s="331" t="s">
        <v>42</v>
      </c>
      <c r="P6" s="327"/>
      <c r="Q6" s="339"/>
    </row>
    <row r="7" spans="1:17" ht="27" customHeight="1" thickBot="1">
      <c r="A7" s="337"/>
      <c r="B7" s="343"/>
      <c r="C7" s="22" t="s">
        <v>43</v>
      </c>
      <c r="D7" s="22" t="s">
        <v>36</v>
      </c>
      <c r="E7" s="22" t="s">
        <v>43</v>
      </c>
      <c r="F7" s="22" t="s">
        <v>36</v>
      </c>
      <c r="G7" s="22" t="s">
        <v>43</v>
      </c>
      <c r="H7" s="22" t="s">
        <v>36</v>
      </c>
      <c r="I7" s="22" t="s">
        <v>43</v>
      </c>
      <c r="J7" s="22" t="s">
        <v>36</v>
      </c>
      <c r="K7" s="22" t="s">
        <v>43</v>
      </c>
      <c r="L7" s="22" t="s">
        <v>36</v>
      </c>
      <c r="M7" s="22" t="s">
        <v>43</v>
      </c>
      <c r="N7" s="22" t="s">
        <v>36</v>
      </c>
      <c r="O7" s="22" t="s">
        <v>43</v>
      </c>
      <c r="P7" s="22" t="s">
        <v>36</v>
      </c>
      <c r="Q7" s="340"/>
    </row>
    <row r="8" spans="1:20" ht="30" customHeight="1" thickTop="1">
      <c r="A8" s="35" t="s">
        <v>82</v>
      </c>
      <c r="B8" s="273">
        <v>1370</v>
      </c>
      <c r="C8" s="186">
        <v>972</v>
      </c>
      <c r="D8" s="274">
        <f aca="true" t="shared" si="0" ref="D8:D14">C8/B8*100</f>
        <v>70.94890510948905</v>
      </c>
      <c r="E8" s="186">
        <v>153</v>
      </c>
      <c r="F8" s="274">
        <f aca="true" t="shared" si="1" ref="F8:F14">E8/B8*100</f>
        <v>11.167883211678832</v>
      </c>
      <c r="G8" s="186">
        <v>78</v>
      </c>
      <c r="H8" s="274">
        <f aca="true" t="shared" si="2" ref="H8:H14">G8/B8*100</f>
        <v>5.693430656934306</v>
      </c>
      <c r="I8" s="186">
        <v>166</v>
      </c>
      <c r="J8" s="274">
        <f aca="true" t="shared" si="3" ref="J8:J15">I8/B8*100</f>
        <v>12.116788321167883</v>
      </c>
      <c r="K8" s="290">
        <v>0</v>
      </c>
      <c r="L8" s="289" t="s">
        <v>164</v>
      </c>
      <c r="M8" s="290">
        <v>0</v>
      </c>
      <c r="N8" s="289" t="s">
        <v>164</v>
      </c>
      <c r="O8" s="248">
        <v>1</v>
      </c>
      <c r="P8" s="274">
        <f>O8/B8*100</f>
        <v>0.072992700729927</v>
      </c>
      <c r="Q8" s="275">
        <v>1418</v>
      </c>
      <c r="R8" s="262"/>
      <c r="S8" s="34"/>
      <c r="T8" s="34"/>
    </row>
    <row r="9" spans="1:20" ht="30" customHeight="1">
      <c r="A9" s="36" t="s">
        <v>83</v>
      </c>
      <c r="B9" s="273">
        <v>78</v>
      </c>
      <c r="C9" s="250">
        <v>30</v>
      </c>
      <c r="D9" s="276">
        <f t="shared" si="0"/>
        <v>38.46153846153847</v>
      </c>
      <c r="E9" s="250">
        <v>20</v>
      </c>
      <c r="F9" s="276">
        <f t="shared" si="1"/>
        <v>25.64102564102564</v>
      </c>
      <c r="G9" s="250">
        <v>16</v>
      </c>
      <c r="H9" s="276">
        <f t="shared" si="2"/>
        <v>20.51282051282051</v>
      </c>
      <c r="I9" s="250">
        <v>12</v>
      </c>
      <c r="J9" s="276">
        <f t="shared" si="3"/>
        <v>15.384615384615385</v>
      </c>
      <c r="K9" s="181">
        <v>0</v>
      </c>
      <c r="L9" s="214" t="s">
        <v>164</v>
      </c>
      <c r="M9" s="181">
        <v>0</v>
      </c>
      <c r="N9" s="214" t="s">
        <v>164</v>
      </c>
      <c r="O9" s="250">
        <v>0</v>
      </c>
      <c r="P9" s="274" t="s">
        <v>164</v>
      </c>
      <c r="Q9" s="277">
        <v>84</v>
      </c>
      <c r="R9" s="262"/>
      <c r="S9" s="34"/>
      <c r="T9" s="34"/>
    </row>
    <row r="10" spans="1:20" ht="30" customHeight="1">
      <c r="A10" s="36" t="s">
        <v>84</v>
      </c>
      <c r="B10" s="273">
        <v>551</v>
      </c>
      <c r="C10" s="250">
        <v>320</v>
      </c>
      <c r="D10" s="276">
        <f t="shared" si="0"/>
        <v>58.076225045372055</v>
      </c>
      <c r="E10" s="250">
        <v>63</v>
      </c>
      <c r="F10" s="276">
        <f t="shared" si="1"/>
        <v>11.433756805807622</v>
      </c>
      <c r="G10" s="250">
        <v>46</v>
      </c>
      <c r="H10" s="276">
        <f t="shared" si="2"/>
        <v>8.348457350272232</v>
      </c>
      <c r="I10" s="250">
        <v>120</v>
      </c>
      <c r="J10" s="276">
        <f t="shared" si="3"/>
        <v>21.77858439201452</v>
      </c>
      <c r="K10" s="181">
        <v>1</v>
      </c>
      <c r="L10" s="276">
        <f>K10/B10*100</f>
        <v>0.18148820326678766</v>
      </c>
      <c r="M10" s="181">
        <v>0</v>
      </c>
      <c r="N10" s="214" t="s">
        <v>164</v>
      </c>
      <c r="O10" s="250">
        <v>2</v>
      </c>
      <c r="P10" s="274">
        <f>O10/B10*100</f>
        <v>0.3629764065335753</v>
      </c>
      <c r="Q10" s="277">
        <v>651</v>
      </c>
      <c r="R10" s="262"/>
      <c r="S10" s="34"/>
      <c r="T10" s="34"/>
    </row>
    <row r="11" spans="1:20" ht="30" customHeight="1">
      <c r="A11" s="36" t="s">
        <v>90</v>
      </c>
      <c r="B11" s="273">
        <v>9925</v>
      </c>
      <c r="C11" s="250">
        <v>2850</v>
      </c>
      <c r="D11" s="276">
        <f t="shared" si="0"/>
        <v>28.71536523929471</v>
      </c>
      <c r="E11" s="250">
        <v>4221</v>
      </c>
      <c r="F11" s="276">
        <f t="shared" si="1"/>
        <v>42.52896725440806</v>
      </c>
      <c r="G11" s="250">
        <v>182</v>
      </c>
      <c r="H11" s="276">
        <f t="shared" si="2"/>
        <v>1.8337531486146097</v>
      </c>
      <c r="I11" s="250">
        <v>2650</v>
      </c>
      <c r="J11" s="276">
        <f t="shared" si="3"/>
        <v>26.700251889168765</v>
      </c>
      <c r="K11" s="181">
        <v>19</v>
      </c>
      <c r="L11" s="276">
        <f>K11/B11*100</f>
        <v>0.19143576826196473</v>
      </c>
      <c r="M11" s="181">
        <v>2</v>
      </c>
      <c r="N11" s="276">
        <f>M11/B11*100</f>
        <v>0.020151133501259445</v>
      </c>
      <c r="O11" s="250">
        <v>10</v>
      </c>
      <c r="P11" s="274">
        <f>O11/B11*100</f>
        <v>0.10075566750629722</v>
      </c>
      <c r="Q11" s="277">
        <v>11571</v>
      </c>
      <c r="R11" s="262"/>
      <c r="S11" s="34"/>
      <c r="T11" s="34"/>
    </row>
    <row r="12" spans="1:20" ht="30" customHeight="1">
      <c r="A12" s="36" t="s">
        <v>87</v>
      </c>
      <c r="B12" s="273">
        <v>362</v>
      </c>
      <c r="C12" s="250">
        <v>231</v>
      </c>
      <c r="D12" s="276">
        <f t="shared" si="0"/>
        <v>63.812154696132595</v>
      </c>
      <c r="E12" s="250">
        <v>20</v>
      </c>
      <c r="F12" s="276">
        <f t="shared" si="1"/>
        <v>5.524861878453039</v>
      </c>
      <c r="G12" s="250">
        <v>52</v>
      </c>
      <c r="H12" s="276">
        <f t="shared" si="2"/>
        <v>14.3646408839779</v>
      </c>
      <c r="I12" s="250">
        <v>52</v>
      </c>
      <c r="J12" s="276">
        <f t="shared" si="3"/>
        <v>14.3646408839779</v>
      </c>
      <c r="K12" s="181">
        <v>7</v>
      </c>
      <c r="L12" s="276">
        <f>K12/B12*100</f>
        <v>1.9337016574585635</v>
      </c>
      <c r="M12" s="181">
        <v>0</v>
      </c>
      <c r="N12" s="276" t="s">
        <v>164</v>
      </c>
      <c r="O12" s="250">
        <v>0</v>
      </c>
      <c r="P12" s="274" t="s">
        <v>164</v>
      </c>
      <c r="Q12" s="277">
        <v>1188</v>
      </c>
      <c r="R12" s="262"/>
      <c r="S12" s="34"/>
      <c r="T12" s="34"/>
    </row>
    <row r="13" spans="1:20" ht="30" customHeight="1">
      <c r="A13" s="63" t="s">
        <v>88</v>
      </c>
      <c r="B13" s="273">
        <v>810</v>
      </c>
      <c r="C13" s="250">
        <v>57</v>
      </c>
      <c r="D13" s="276">
        <f t="shared" si="0"/>
        <v>7.037037037037037</v>
      </c>
      <c r="E13" s="250">
        <v>46</v>
      </c>
      <c r="F13" s="276">
        <f t="shared" si="1"/>
        <v>5.679012345679013</v>
      </c>
      <c r="G13" s="250">
        <v>9</v>
      </c>
      <c r="H13" s="276">
        <f t="shared" si="2"/>
        <v>1.1111111111111112</v>
      </c>
      <c r="I13" s="250">
        <v>698</v>
      </c>
      <c r="J13" s="276">
        <f t="shared" si="3"/>
        <v>86.17283950617283</v>
      </c>
      <c r="K13" s="181">
        <v>0</v>
      </c>
      <c r="L13" s="276" t="s">
        <v>164</v>
      </c>
      <c r="M13" s="181">
        <v>1</v>
      </c>
      <c r="N13" s="276">
        <f>M13/B13*100</f>
        <v>0.12345679012345678</v>
      </c>
      <c r="O13" s="250">
        <v>1</v>
      </c>
      <c r="P13" s="274">
        <f>O13/B13*100</f>
        <v>0.12345679012345678</v>
      </c>
      <c r="Q13" s="277">
        <v>887</v>
      </c>
      <c r="R13" s="262"/>
      <c r="S13" s="34"/>
      <c r="T13" s="34"/>
    </row>
    <row r="14" spans="1:20" ht="30" customHeight="1">
      <c r="A14" s="63" t="s">
        <v>85</v>
      </c>
      <c r="B14" s="273">
        <v>130</v>
      </c>
      <c r="C14" s="250">
        <v>80</v>
      </c>
      <c r="D14" s="276">
        <f t="shared" si="0"/>
        <v>61.53846153846154</v>
      </c>
      <c r="E14" s="250">
        <v>24</v>
      </c>
      <c r="F14" s="276">
        <f t="shared" si="1"/>
        <v>18.461538461538463</v>
      </c>
      <c r="G14" s="250">
        <v>12</v>
      </c>
      <c r="H14" s="276">
        <f t="shared" si="2"/>
        <v>9.230769230769232</v>
      </c>
      <c r="I14" s="250">
        <v>12</v>
      </c>
      <c r="J14" s="276">
        <f t="shared" si="3"/>
        <v>9.230769230769232</v>
      </c>
      <c r="K14" s="181">
        <v>2</v>
      </c>
      <c r="L14" s="276">
        <f>K14/B14*100</f>
        <v>1.5384615384615385</v>
      </c>
      <c r="M14" s="181">
        <v>0</v>
      </c>
      <c r="N14" s="214" t="s">
        <v>164</v>
      </c>
      <c r="O14" s="250">
        <v>0</v>
      </c>
      <c r="P14" s="274" t="s">
        <v>164</v>
      </c>
      <c r="Q14" s="277">
        <v>213</v>
      </c>
      <c r="R14" s="291"/>
      <c r="S14" s="34"/>
      <c r="T14" s="34"/>
    </row>
    <row r="15" spans="1:19" ht="30" customHeight="1" thickBot="1">
      <c r="A15" s="37" t="s">
        <v>86</v>
      </c>
      <c r="B15" s="278">
        <v>1</v>
      </c>
      <c r="C15" s="263">
        <v>0</v>
      </c>
      <c r="D15" s="87" t="s">
        <v>164</v>
      </c>
      <c r="E15" s="263">
        <v>0</v>
      </c>
      <c r="F15" s="87" t="s">
        <v>164</v>
      </c>
      <c r="G15" s="263">
        <v>0</v>
      </c>
      <c r="H15" s="87" t="s">
        <v>164</v>
      </c>
      <c r="I15" s="263">
        <v>1</v>
      </c>
      <c r="J15" s="87">
        <f t="shared" si="3"/>
        <v>100</v>
      </c>
      <c r="K15" s="176">
        <v>0</v>
      </c>
      <c r="L15" s="215" t="s">
        <v>164</v>
      </c>
      <c r="M15" s="176">
        <v>0</v>
      </c>
      <c r="N15" s="215" t="s">
        <v>164</v>
      </c>
      <c r="O15" s="263">
        <v>0</v>
      </c>
      <c r="P15" s="87" t="s">
        <v>164</v>
      </c>
      <c r="Q15" s="280">
        <v>1</v>
      </c>
      <c r="R15" s="262"/>
      <c r="S15" s="34"/>
    </row>
    <row r="16" spans="2:15" ht="16.5" customHeight="1" thickTop="1">
      <c r="B16" s="60"/>
      <c r="K16" s="34"/>
      <c r="L16" s="34"/>
      <c r="M16" s="34"/>
      <c r="N16" s="34"/>
      <c r="O16" s="34"/>
    </row>
    <row r="17" spans="11:14" ht="16.5" customHeight="1">
      <c r="K17" s="99"/>
      <c r="L17" s="99"/>
      <c r="M17" s="99"/>
      <c r="N17" s="99"/>
    </row>
    <row r="18" spans="11:14" ht="16.5" customHeight="1">
      <c r="K18" s="99"/>
      <c r="L18" s="99"/>
      <c r="M18" s="99"/>
      <c r="N18" s="99"/>
    </row>
    <row r="19" spans="2:17" ht="16.5" customHeight="1">
      <c r="B19" s="34"/>
      <c r="C19" s="34"/>
      <c r="D19" s="34"/>
      <c r="E19" s="34"/>
      <c r="F19" s="34"/>
      <c r="G19" s="34"/>
      <c r="H19" s="34"/>
      <c r="I19" s="34"/>
      <c r="J19" s="34"/>
      <c r="K19" s="99"/>
      <c r="L19" s="99"/>
      <c r="M19" s="99"/>
      <c r="N19" s="99"/>
      <c r="O19" s="34"/>
      <c r="Q19" s="34"/>
    </row>
    <row r="20" spans="11:14" ht="16.5" customHeight="1">
      <c r="K20" s="99"/>
      <c r="L20" s="99"/>
      <c r="M20" s="99"/>
      <c r="N20" s="99"/>
    </row>
    <row r="21" spans="11:14" ht="16.5" customHeight="1">
      <c r="K21" s="99"/>
      <c r="L21" s="99"/>
      <c r="M21" s="99"/>
      <c r="N21" s="99"/>
    </row>
    <row r="22" spans="11:14" ht="16.5" customHeight="1">
      <c r="K22" s="99"/>
      <c r="L22" s="99"/>
      <c r="M22" s="99"/>
      <c r="N22" s="99"/>
    </row>
    <row r="23" spans="11:14" ht="12.75">
      <c r="K23" s="99"/>
      <c r="L23" s="99"/>
      <c r="M23" s="99"/>
      <c r="N23" s="99"/>
    </row>
    <row r="24" spans="1: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99"/>
      <c r="L24" s="99"/>
      <c r="M24" s="99"/>
      <c r="N24" s="99"/>
      <c r="O24" s="1"/>
      <c r="P24" s="1"/>
      <c r="Q24" s="1"/>
    </row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99"/>
      <c r="L25" s="99"/>
      <c r="M25" s="99"/>
      <c r="N25" s="99"/>
      <c r="O25" s="1"/>
      <c r="P25" s="1"/>
      <c r="Q25" s="1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99"/>
      <c r="L26" s="99"/>
      <c r="M26" s="99"/>
      <c r="N26" s="99"/>
      <c r="O26" s="1"/>
      <c r="P26" s="1"/>
      <c r="Q26" s="1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99"/>
      <c r="L27" s="99"/>
      <c r="M27" s="99"/>
      <c r="N27" s="99"/>
      <c r="O27" s="1"/>
      <c r="P27" s="1"/>
      <c r="Q27" s="1"/>
    </row>
    <row r="28" spans="1: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99"/>
      <c r="L28" s="99"/>
      <c r="M28" s="99"/>
      <c r="N28" s="99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99"/>
      <c r="L29" s="99"/>
      <c r="M29" s="99"/>
      <c r="N29" s="99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O31" s="1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1"/>
      <c r="O32" s="1"/>
      <c r="P32" s="1"/>
      <c r="Q32" s="1"/>
    </row>
  </sheetData>
  <sheetProtection/>
  <mergeCells count="15">
    <mergeCell ref="A2:Q2"/>
    <mergeCell ref="A3:Q3"/>
    <mergeCell ref="A1:Q1"/>
    <mergeCell ref="A4:Q4"/>
    <mergeCell ref="G6:H6"/>
    <mergeCell ref="I6:J6"/>
    <mergeCell ref="O6:P6"/>
    <mergeCell ref="A5:A7"/>
    <mergeCell ref="Q5:Q7"/>
    <mergeCell ref="C5:P5"/>
    <mergeCell ref="K6:L6"/>
    <mergeCell ref="M6:N6"/>
    <mergeCell ref="B5:B7"/>
    <mergeCell ref="C6:D6"/>
    <mergeCell ref="E6:F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S33"/>
  <sheetViews>
    <sheetView showGridLines="0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30.7109375" style="0" customWidth="1"/>
    <col min="2" max="17" width="8.7109375" style="0" customWidth="1"/>
    <col min="18" max="18" width="11.421875" style="0" bestFit="1" customWidth="1"/>
  </cols>
  <sheetData>
    <row r="1" spans="1:17" s="53" customFormat="1" ht="19.5" customHeight="1">
      <c r="A1" s="325" t="s">
        <v>161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</row>
    <row r="2" spans="1:17" s="53" customFormat="1" ht="19.5" customHeight="1">
      <c r="A2" s="325" t="s">
        <v>183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</row>
    <row r="3" spans="1:17" s="53" customFormat="1" ht="19.5" customHeight="1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</row>
    <row r="4" spans="1:17" s="53" customFormat="1" ht="19.5" customHeight="1" thickBot="1">
      <c r="A4" s="334" t="s">
        <v>51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</row>
    <row r="5" spans="1:17" ht="16.5" customHeight="1" thickTop="1">
      <c r="A5" s="316" t="s">
        <v>37</v>
      </c>
      <c r="B5" s="318" t="s">
        <v>38</v>
      </c>
      <c r="C5" s="328" t="s">
        <v>39</v>
      </c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0" t="s">
        <v>40</v>
      </c>
    </row>
    <row r="6" spans="1:17" ht="27" customHeight="1">
      <c r="A6" s="326"/>
      <c r="B6" s="327"/>
      <c r="C6" s="324" t="s">
        <v>33</v>
      </c>
      <c r="D6" s="324"/>
      <c r="E6" s="324" t="s">
        <v>35</v>
      </c>
      <c r="F6" s="324"/>
      <c r="G6" s="324" t="s">
        <v>34</v>
      </c>
      <c r="H6" s="324"/>
      <c r="I6" s="324" t="s">
        <v>41</v>
      </c>
      <c r="J6" s="324"/>
      <c r="K6" s="331" t="s">
        <v>188</v>
      </c>
      <c r="L6" s="327"/>
      <c r="M6" s="331" t="s">
        <v>189</v>
      </c>
      <c r="N6" s="327"/>
      <c r="O6" s="324" t="s">
        <v>42</v>
      </c>
      <c r="P6" s="324"/>
      <c r="Q6" s="329"/>
    </row>
    <row r="7" spans="1:17" ht="27" customHeight="1" thickBot="1">
      <c r="A7" s="317"/>
      <c r="B7" s="319"/>
      <c r="C7" s="22" t="s">
        <v>43</v>
      </c>
      <c r="D7" s="22" t="s">
        <v>36</v>
      </c>
      <c r="E7" s="22" t="s">
        <v>43</v>
      </c>
      <c r="F7" s="22" t="s">
        <v>36</v>
      </c>
      <c r="G7" s="22" t="s">
        <v>43</v>
      </c>
      <c r="H7" s="22" t="s">
        <v>36</v>
      </c>
      <c r="I7" s="22" t="s">
        <v>43</v>
      </c>
      <c r="J7" s="22" t="s">
        <v>36</v>
      </c>
      <c r="K7" s="22" t="s">
        <v>43</v>
      </c>
      <c r="L7" s="22" t="s">
        <v>36</v>
      </c>
      <c r="M7" s="22" t="s">
        <v>43</v>
      </c>
      <c r="N7" s="22" t="s">
        <v>36</v>
      </c>
      <c r="O7" s="22" t="s">
        <v>43</v>
      </c>
      <c r="P7" s="22" t="s">
        <v>36</v>
      </c>
      <c r="Q7" s="330"/>
    </row>
    <row r="8" spans="1:19" ht="30" customHeight="1" thickTop="1">
      <c r="A8" s="35" t="s">
        <v>82</v>
      </c>
      <c r="B8" s="273">
        <v>2214</v>
      </c>
      <c r="C8" s="186">
        <v>1458</v>
      </c>
      <c r="D8" s="274">
        <f aca="true" t="shared" si="0" ref="D8:D15">C8/B8*100</f>
        <v>65.85365853658537</v>
      </c>
      <c r="E8" s="186">
        <v>364</v>
      </c>
      <c r="F8" s="274">
        <f aca="true" t="shared" si="1" ref="F8:F15">E8/B8*100</f>
        <v>16.440831074977417</v>
      </c>
      <c r="G8" s="186">
        <v>84</v>
      </c>
      <c r="H8" s="274">
        <f aca="true" t="shared" si="2" ref="H8:H15">G8/B8*100</f>
        <v>3.7940379403794036</v>
      </c>
      <c r="I8" s="186">
        <v>271</v>
      </c>
      <c r="J8" s="274">
        <f aca="true" t="shared" si="3" ref="J8:J15">I8/B8*100</f>
        <v>12.240289069557363</v>
      </c>
      <c r="K8" s="290">
        <v>3</v>
      </c>
      <c r="L8" s="274">
        <f>K8/B8*100</f>
        <v>0.13550135501355012</v>
      </c>
      <c r="M8" s="290">
        <v>6</v>
      </c>
      <c r="N8" s="274">
        <f>M8/B8*100</f>
        <v>0.27100271002710025</v>
      </c>
      <c r="O8" s="248">
        <v>32</v>
      </c>
      <c r="P8" s="274">
        <f aca="true" t="shared" si="4" ref="P8:P14">O8/B8*100</f>
        <v>1.4453477868112015</v>
      </c>
      <c r="Q8" s="275">
        <v>2488</v>
      </c>
      <c r="R8" s="262"/>
      <c r="S8" s="34"/>
    </row>
    <row r="9" spans="1:19" ht="30" customHeight="1">
      <c r="A9" s="36" t="s">
        <v>83</v>
      </c>
      <c r="B9" s="273">
        <v>146</v>
      </c>
      <c r="C9" s="250">
        <v>50</v>
      </c>
      <c r="D9" s="276">
        <f t="shared" si="0"/>
        <v>34.24657534246575</v>
      </c>
      <c r="E9" s="250">
        <v>45</v>
      </c>
      <c r="F9" s="276">
        <f t="shared" si="1"/>
        <v>30.82191780821918</v>
      </c>
      <c r="G9" s="250">
        <v>14</v>
      </c>
      <c r="H9" s="276">
        <f t="shared" si="2"/>
        <v>9.58904109589041</v>
      </c>
      <c r="I9" s="250">
        <v>36</v>
      </c>
      <c r="J9" s="276">
        <f t="shared" si="3"/>
        <v>24.65753424657534</v>
      </c>
      <c r="K9" s="181">
        <v>0</v>
      </c>
      <c r="L9" s="274" t="s">
        <v>164</v>
      </c>
      <c r="M9" s="181">
        <v>0</v>
      </c>
      <c r="N9" s="274" t="s">
        <v>164</v>
      </c>
      <c r="O9" s="250">
        <v>1</v>
      </c>
      <c r="P9" s="274">
        <f t="shared" si="4"/>
        <v>0.684931506849315</v>
      </c>
      <c r="Q9" s="277">
        <v>266</v>
      </c>
      <c r="R9" s="262"/>
      <c r="S9" s="34"/>
    </row>
    <row r="10" spans="1:19" ht="30" customHeight="1">
      <c r="A10" s="36" t="s">
        <v>84</v>
      </c>
      <c r="B10" s="273">
        <v>543</v>
      </c>
      <c r="C10" s="250">
        <v>293</v>
      </c>
      <c r="D10" s="276">
        <f t="shared" si="0"/>
        <v>53.95948434622467</v>
      </c>
      <c r="E10" s="250">
        <v>59</v>
      </c>
      <c r="F10" s="276">
        <f t="shared" si="1"/>
        <v>10.865561694290976</v>
      </c>
      <c r="G10" s="250">
        <v>75</v>
      </c>
      <c r="H10" s="276">
        <f t="shared" si="2"/>
        <v>13.812154696132598</v>
      </c>
      <c r="I10" s="250">
        <v>113</v>
      </c>
      <c r="J10" s="276">
        <f t="shared" si="3"/>
        <v>20.810313075506446</v>
      </c>
      <c r="K10" s="181">
        <v>1</v>
      </c>
      <c r="L10" s="274">
        <f>K10/B10*100</f>
        <v>0.1841620626151013</v>
      </c>
      <c r="M10" s="181">
        <v>1</v>
      </c>
      <c r="N10" s="274">
        <f>M10/B10*100</f>
        <v>0.1841620626151013</v>
      </c>
      <c r="O10" s="250">
        <v>2</v>
      </c>
      <c r="P10" s="274">
        <f t="shared" si="4"/>
        <v>0.3683241252302026</v>
      </c>
      <c r="Q10" s="277">
        <v>591</v>
      </c>
      <c r="R10" s="262"/>
      <c r="S10" s="34"/>
    </row>
    <row r="11" spans="1:19" ht="30" customHeight="1">
      <c r="A11" s="36" t="s">
        <v>90</v>
      </c>
      <c r="B11" s="273">
        <v>12325</v>
      </c>
      <c r="C11" s="250">
        <v>5973</v>
      </c>
      <c r="D11" s="276">
        <f t="shared" si="0"/>
        <v>48.462474645030426</v>
      </c>
      <c r="E11" s="250">
        <v>3291</v>
      </c>
      <c r="F11" s="276">
        <f t="shared" si="1"/>
        <v>26.701825557809332</v>
      </c>
      <c r="G11" s="250">
        <v>304</v>
      </c>
      <c r="H11" s="276">
        <f t="shared" si="2"/>
        <v>2.4665314401622718</v>
      </c>
      <c r="I11" s="250">
        <v>2622</v>
      </c>
      <c r="J11" s="276">
        <f t="shared" si="3"/>
        <v>21.273833671399593</v>
      </c>
      <c r="K11" s="181">
        <v>5</v>
      </c>
      <c r="L11" s="274">
        <f>K11/B11*100</f>
        <v>0.04056795131845842</v>
      </c>
      <c r="M11" s="181">
        <v>5</v>
      </c>
      <c r="N11" s="274">
        <f>M11/B11*100</f>
        <v>0.04056795131845842</v>
      </c>
      <c r="O11" s="250">
        <v>110</v>
      </c>
      <c r="P11" s="274">
        <f t="shared" si="4"/>
        <v>0.8924949290060852</v>
      </c>
      <c r="Q11" s="277">
        <v>14605</v>
      </c>
      <c r="R11" s="262"/>
      <c r="S11" s="34"/>
    </row>
    <row r="12" spans="1:19" ht="30" customHeight="1">
      <c r="A12" s="36" t="s">
        <v>87</v>
      </c>
      <c r="B12" s="273">
        <v>426</v>
      </c>
      <c r="C12" s="250">
        <v>249</v>
      </c>
      <c r="D12" s="276">
        <f t="shared" si="0"/>
        <v>58.45070422535211</v>
      </c>
      <c r="E12" s="250">
        <v>25</v>
      </c>
      <c r="F12" s="276">
        <f t="shared" si="1"/>
        <v>5.868544600938967</v>
      </c>
      <c r="G12" s="250">
        <v>77</v>
      </c>
      <c r="H12" s="276">
        <f t="shared" si="2"/>
        <v>18.07511737089202</v>
      </c>
      <c r="I12" s="250">
        <v>71</v>
      </c>
      <c r="J12" s="276">
        <f t="shared" si="3"/>
        <v>16.666666666666664</v>
      </c>
      <c r="K12" s="181">
        <v>0</v>
      </c>
      <c r="L12" s="214" t="s">
        <v>164</v>
      </c>
      <c r="M12" s="181">
        <v>0</v>
      </c>
      <c r="N12" s="274" t="s">
        <v>164</v>
      </c>
      <c r="O12" s="250">
        <v>4</v>
      </c>
      <c r="P12" s="274">
        <f t="shared" si="4"/>
        <v>0.9389671361502347</v>
      </c>
      <c r="Q12" s="277">
        <v>1070</v>
      </c>
      <c r="R12" s="262"/>
      <c r="S12" s="34"/>
    </row>
    <row r="13" spans="1:19" ht="30" customHeight="1">
      <c r="A13" s="63" t="s">
        <v>88</v>
      </c>
      <c r="B13" s="273">
        <v>800</v>
      </c>
      <c r="C13" s="250">
        <v>120</v>
      </c>
      <c r="D13" s="276">
        <f t="shared" si="0"/>
        <v>15</v>
      </c>
      <c r="E13" s="250">
        <v>53</v>
      </c>
      <c r="F13" s="276">
        <f t="shared" si="1"/>
        <v>6.625</v>
      </c>
      <c r="G13" s="250">
        <v>20</v>
      </c>
      <c r="H13" s="276">
        <f t="shared" si="2"/>
        <v>2.5</v>
      </c>
      <c r="I13" s="250">
        <v>602</v>
      </c>
      <c r="J13" s="276">
        <f t="shared" si="3"/>
        <v>75.25</v>
      </c>
      <c r="K13" s="181">
        <v>0</v>
      </c>
      <c r="L13" s="214" t="s">
        <v>164</v>
      </c>
      <c r="M13" s="181">
        <v>2</v>
      </c>
      <c r="N13" s="274">
        <f>M13/B13*100</f>
        <v>0.25</v>
      </c>
      <c r="O13" s="250">
        <v>4</v>
      </c>
      <c r="P13" s="274">
        <f t="shared" si="4"/>
        <v>0.5</v>
      </c>
      <c r="Q13" s="277">
        <v>906</v>
      </c>
      <c r="R13" s="262"/>
      <c r="S13" s="34"/>
    </row>
    <row r="14" spans="1:19" ht="30" customHeight="1">
      <c r="A14" s="63" t="s">
        <v>85</v>
      </c>
      <c r="B14" s="273">
        <v>558</v>
      </c>
      <c r="C14" s="250">
        <v>391</v>
      </c>
      <c r="D14" s="276">
        <f>C14/B14*100</f>
        <v>70.07168458781362</v>
      </c>
      <c r="E14" s="250">
        <v>87</v>
      </c>
      <c r="F14" s="276">
        <f>E14/B14*100</f>
        <v>15.591397849462366</v>
      </c>
      <c r="G14" s="250">
        <v>27</v>
      </c>
      <c r="H14" s="276">
        <f>G14/B14*100</f>
        <v>4.838709677419355</v>
      </c>
      <c r="I14" s="250">
        <v>50</v>
      </c>
      <c r="J14" s="276">
        <f t="shared" si="3"/>
        <v>8.960573476702509</v>
      </c>
      <c r="K14" s="181">
        <v>0</v>
      </c>
      <c r="L14" s="214" t="s">
        <v>164</v>
      </c>
      <c r="M14" s="181">
        <v>0</v>
      </c>
      <c r="N14" s="214" t="s">
        <v>164</v>
      </c>
      <c r="O14" s="250">
        <v>8</v>
      </c>
      <c r="P14" s="274">
        <f t="shared" si="4"/>
        <v>1.4336917562724014</v>
      </c>
      <c r="Q14" s="277">
        <v>1004</v>
      </c>
      <c r="R14" s="291"/>
      <c r="S14" s="288"/>
    </row>
    <row r="15" spans="1:19" ht="30" customHeight="1" thickBot="1">
      <c r="A15" s="37" t="s">
        <v>86</v>
      </c>
      <c r="B15" s="278">
        <v>14</v>
      </c>
      <c r="C15" s="263">
        <v>9</v>
      </c>
      <c r="D15" s="87">
        <f t="shared" si="0"/>
        <v>64.28571428571429</v>
      </c>
      <c r="E15" s="263">
        <v>2</v>
      </c>
      <c r="F15" s="87">
        <f t="shared" si="1"/>
        <v>14.285714285714285</v>
      </c>
      <c r="G15" s="263">
        <v>1</v>
      </c>
      <c r="H15" s="87">
        <f t="shared" si="2"/>
        <v>7.142857142857142</v>
      </c>
      <c r="I15" s="263">
        <v>2</v>
      </c>
      <c r="J15" s="276">
        <f t="shared" si="3"/>
        <v>14.285714285714285</v>
      </c>
      <c r="K15" s="176">
        <v>0</v>
      </c>
      <c r="L15" s="215" t="s">
        <v>164</v>
      </c>
      <c r="M15" s="176">
        <v>0</v>
      </c>
      <c r="N15" s="215" t="s">
        <v>164</v>
      </c>
      <c r="O15" s="263">
        <v>0</v>
      </c>
      <c r="P15" s="276" t="s">
        <v>164</v>
      </c>
      <c r="Q15" s="279">
        <v>14</v>
      </c>
      <c r="R15" s="262"/>
      <c r="S15" s="34"/>
    </row>
    <row r="16" spans="2:17" ht="16.5" customHeight="1" thickTop="1">
      <c r="B16" s="60"/>
      <c r="D16" s="60"/>
      <c r="J16" s="60"/>
      <c r="K16" s="34"/>
      <c r="L16" s="34"/>
      <c r="M16" s="34"/>
      <c r="N16" s="34"/>
      <c r="O16" s="34"/>
      <c r="P16" s="60"/>
      <c r="Q16" s="60"/>
    </row>
    <row r="17" spans="11:15" ht="16.5" customHeight="1">
      <c r="K17" s="99"/>
      <c r="L17" s="99"/>
      <c r="M17" s="99"/>
      <c r="N17" s="99"/>
      <c r="O17" s="34"/>
    </row>
    <row r="18" spans="11:14" ht="16.5" customHeight="1">
      <c r="K18" s="99"/>
      <c r="L18" s="99"/>
      <c r="M18" s="99"/>
      <c r="N18" s="99"/>
    </row>
    <row r="19" spans="2:17" ht="16.5" customHeight="1">
      <c r="B19" s="34"/>
      <c r="C19" s="34"/>
      <c r="D19" s="34"/>
      <c r="E19" s="34"/>
      <c r="F19" s="34"/>
      <c r="G19" s="34"/>
      <c r="H19" s="34"/>
      <c r="I19" s="34"/>
      <c r="J19" s="34"/>
      <c r="K19" s="99"/>
      <c r="L19" s="99"/>
      <c r="M19" s="99"/>
      <c r="N19" s="99"/>
      <c r="O19" s="34"/>
      <c r="P19" s="34"/>
      <c r="Q19" s="34"/>
    </row>
    <row r="20" spans="11:14" ht="16.5" customHeight="1">
      <c r="K20" s="99"/>
      <c r="L20" s="99"/>
      <c r="M20" s="99"/>
      <c r="N20" s="99"/>
    </row>
    <row r="21" spans="11:14" ht="16.5" customHeight="1">
      <c r="K21" s="99"/>
      <c r="L21" s="99"/>
      <c r="M21" s="99"/>
      <c r="N21" s="99"/>
    </row>
    <row r="22" spans="11:14" ht="16.5" customHeight="1">
      <c r="K22" s="99"/>
      <c r="L22" s="99"/>
      <c r="M22" s="99"/>
      <c r="N22" s="99"/>
    </row>
    <row r="23" spans="11:14" ht="16.5" customHeight="1">
      <c r="K23" s="99"/>
      <c r="L23" s="99"/>
      <c r="M23" s="99"/>
      <c r="N23" s="99"/>
    </row>
    <row r="24" spans="11:14" ht="12.75">
      <c r="K24" s="99"/>
      <c r="L24" s="99"/>
      <c r="M24" s="99"/>
      <c r="N24" s="99"/>
    </row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99"/>
      <c r="L25" s="99"/>
      <c r="M25" s="99"/>
      <c r="N25" s="99"/>
      <c r="O25" s="1"/>
      <c r="P25" s="1"/>
      <c r="Q25" s="1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99"/>
      <c r="L26" s="99"/>
      <c r="M26" s="99"/>
      <c r="N26" s="99"/>
      <c r="O26" s="1"/>
      <c r="P26" s="1"/>
      <c r="Q26" s="1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99"/>
      <c r="L27" s="99"/>
      <c r="M27" s="99"/>
      <c r="N27" s="99"/>
      <c r="O27" s="1"/>
      <c r="P27" s="1"/>
      <c r="Q27" s="1"/>
    </row>
    <row r="28" spans="1: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99"/>
      <c r="L28" s="99"/>
      <c r="M28" s="99"/>
      <c r="N28" s="99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99"/>
      <c r="L29" s="99"/>
      <c r="M29" s="99"/>
      <c r="N29" s="99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O31" s="1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1"/>
      <c r="O32" s="1"/>
      <c r="P32" s="1"/>
      <c r="Q32" s="1"/>
    </row>
    <row r="33" spans="1:17" ht="12.75">
      <c r="A33" s="1"/>
      <c r="B33" s="1"/>
      <c r="C33" s="1"/>
      <c r="D33" s="1"/>
      <c r="E33" s="1"/>
      <c r="F33" s="1"/>
      <c r="G33" s="1"/>
      <c r="H33" s="1"/>
      <c r="I33" s="1"/>
      <c r="J33" s="1"/>
      <c r="O33" s="1"/>
      <c r="P33" s="1"/>
      <c r="Q33" s="1"/>
    </row>
  </sheetData>
  <sheetProtection/>
  <mergeCells count="15">
    <mergeCell ref="G6:H6"/>
    <mergeCell ref="I6:J6"/>
    <mergeCell ref="O6:P6"/>
    <mergeCell ref="A2:Q2"/>
    <mergeCell ref="A3:Q3"/>
    <mergeCell ref="A1:Q1"/>
    <mergeCell ref="A4:Q4"/>
    <mergeCell ref="A5:A7"/>
    <mergeCell ref="B5:B7"/>
    <mergeCell ref="C5:P5"/>
    <mergeCell ref="Q5:Q7"/>
    <mergeCell ref="K6:L6"/>
    <mergeCell ref="M6:N6"/>
    <mergeCell ref="C6:D6"/>
    <mergeCell ref="E6:F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P16"/>
  <sheetViews>
    <sheetView showGridLines="0"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6.7109375" style="0" customWidth="1"/>
    <col min="2" max="14" width="9.7109375" style="0" customWidth="1"/>
  </cols>
  <sheetData>
    <row r="1" spans="1:14" ht="19.5" customHeight="1">
      <c r="A1" s="325" t="s">
        <v>161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</row>
    <row r="2" spans="1:14" ht="19.5" customHeight="1">
      <c r="A2" s="325" t="s">
        <v>184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9.5" customHeight="1">
      <c r="A3" s="325" t="s">
        <v>165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ht="19.5" customHeight="1" thickBot="1"/>
    <row r="5" spans="1:14" ht="19.5" customHeight="1" thickTop="1">
      <c r="A5" s="316" t="s">
        <v>0</v>
      </c>
      <c r="B5" s="318" t="s">
        <v>16</v>
      </c>
      <c r="C5" s="328"/>
      <c r="D5" s="328" t="s">
        <v>52</v>
      </c>
      <c r="E5" s="328"/>
      <c r="F5" s="328"/>
      <c r="G5" s="328"/>
      <c r="H5" s="328"/>
      <c r="I5" s="328"/>
      <c r="J5" s="328"/>
      <c r="K5" s="328"/>
      <c r="L5" s="328"/>
      <c r="M5" s="328"/>
      <c r="N5" s="320"/>
    </row>
    <row r="6" spans="1:14" ht="16.5" customHeight="1">
      <c r="A6" s="326"/>
      <c r="B6" s="347" t="s">
        <v>19</v>
      </c>
      <c r="C6" s="344" t="s">
        <v>18</v>
      </c>
      <c r="D6" s="344" t="s">
        <v>91</v>
      </c>
      <c r="E6" s="344" t="s">
        <v>53</v>
      </c>
      <c r="F6" s="344"/>
      <c r="G6" s="349" t="s">
        <v>98</v>
      </c>
      <c r="H6" s="344" t="s">
        <v>54</v>
      </c>
      <c r="I6" s="344"/>
      <c r="J6" s="351" t="s">
        <v>97</v>
      </c>
      <c r="K6" s="352"/>
      <c r="L6" s="352"/>
      <c r="M6" s="352"/>
      <c r="N6" s="345" t="s">
        <v>93</v>
      </c>
    </row>
    <row r="7" spans="1:14" ht="81.75" customHeight="1" thickBot="1">
      <c r="A7" s="317"/>
      <c r="B7" s="348"/>
      <c r="C7" s="353"/>
      <c r="D7" s="353"/>
      <c r="E7" s="22" t="s">
        <v>146</v>
      </c>
      <c r="F7" s="22" t="s">
        <v>147</v>
      </c>
      <c r="G7" s="350"/>
      <c r="H7" s="22" t="s">
        <v>55</v>
      </c>
      <c r="I7" s="22" t="s">
        <v>96</v>
      </c>
      <c r="J7" s="22" t="s">
        <v>94</v>
      </c>
      <c r="K7" s="22" t="s">
        <v>95</v>
      </c>
      <c r="L7" s="22" t="s">
        <v>56</v>
      </c>
      <c r="M7" s="22" t="s">
        <v>92</v>
      </c>
      <c r="N7" s="346"/>
    </row>
    <row r="8" spans="1:16" ht="19.5" customHeight="1" thickTop="1">
      <c r="A8" s="21" t="s">
        <v>4</v>
      </c>
      <c r="B8" s="271">
        <v>4216</v>
      </c>
      <c r="C8" s="271">
        <v>4434</v>
      </c>
      <c r="D8" s="186">
        <v>175</v>
      </c>
      <c r="E8" s="186">
        <v>11</v>
      </c>
      <c r="F8" s="250">
        <v>49</v>
      </c>
      <c r="G8" s="250">
        <v>1376</v>
      </c>
      <c r="H8" s="250">
        <v>2776</v>
      </c>
      <c r="I8" s="250">
        <v>202</v>
      </c>
      <c r="J8" s="250">
        <v>2</v>
      </c>
      <c r="K8" s="186">
        <v>0</v>
      </c>
      <c r="L8" s="186">
        <v>2</v>
      </c>
      <c r="M8" s="186">
        <v>2</v>
      </c>
      <c r="N8" s="259">
        <v>14</v>
      </c>
      <c r="O8" s="34"/>
      <c r="P8" s="34"/>
    </row>
    <row r="9" spans="1:16" ht="19.5" customHeight="1">
      <c r="A9" s="24" t="s">
        <v>5</v>
      </c>
      <c r="B9" s="269">
        <v>1148</v>
      </c>
      <c r="C9" s="269">
        <v>1197</v>
      </c>
      <c r="D9" s="250">
        <v>14</v>
      </c>
      <c r="E9" s="250">
        <v>9</v>
      </c>
      <c r="F9" s="250">
        <v>6</v>
      </c>
      <c r="G9" s="250">
        <v>219</v>
      </c>
      <c r="H9" s="250">
        <v>947</v>
      </c>
      <c r="I9" s="250">
        <v>13</v>
      </c>
      <c r="J9" s="250">
        <v>0</v>
      </c>
      <c r="K9" s="250">
        <v>1</v>
      </c>
      <c r="L9" s="250">
        <v>0</v>
      </c>
      <c r="M9" s="186">
        <v>0</v>
      </c>
      <c r="N9" s="254">
        <v>0</v>
      </c>
      <c r="O9" s="34"/>
      <c r="P9" s="34"/>
    </row>
    <row r="10" spans="1:16" ht="19.5" customHeight="1">
      <c r="A10" s="24" t="s">
        <v>6</v>
      </c>
      <c r="B10" s="269">
        <v>1045</v>
      </c>
      <c r="C10" s="269">
        <v>1093</v>
      </c>
      <c r="D10" s="250">
        <v>212</v>
      </c>
      <c r="E10" s="250">
        <v>7</v>
      </c>
      <c r="F10" s="250">
        <v>0</v>
      </c>
      <c r="G10" s="250">
        <v>252</v>
      </c>
      <c r="H10" s="250">
        <v>805</v>
      </c>
      <c r="I10" s="250">
        <v>27</v>
      </c>
      <c r="J10" s="250">
        <v>2</v>
      </c>
      <c r="K10" s="250">
        <v>0</v>
      </c>
      <c r="L10" s="250">
        <v>0</v>
      </c>
      <c r="M10" s="186">
        <v>0</v>
      </c>
      <c r="N10" s="254">
        <v>0</v>
      </c>
      <c r="O10" s="34"/>
      <c r="P10" s="34"/>
    </row>
    <row r="11" spans="1:16" ht="19.5" customHeight="1">
      <c r="A11" s="24" t="s">
        <v>7</v>
      </c>
      <c r="B11" s="269">
        <v>1256</v>
      </c>
      <c r="C11" s="269">
        <v>1347</v>
      </c>
      <c r="D11" s="250">
        <v>17</v>
      </c>
      <c r="E11" s="250">
        <v>6</v>
      </c>
      <c r="F11" s="250">
        <v>3</v>
      </c>
      <c r="G11" s="250">
        <v>311</v>
      </c>
      <c r="H11" s="250">
        <v>1002</v>
      </c>
      <c r="I11" s="250">
        <v>20</v>
      </c>
      <c r="J11" s="250">
        <v>0</v>
      </c>
      <c r="K11" s="250">
        <v>2</v>
      </c>
      <c r="L11" s="250">
        <v>0</v>
      </c>
      <c r="M11" s="186">
        <v>0</v>
      </c>
      <c r="N11" s="254">
        <v>2</v>
      </c>
      <c r="O11" s="34"/>
      <c r="P11" s="34"/>
    </row>
    <row r="12" spans="1:16" ht="19.5" customHeight="1">
      <c r="A12" s="24" t="s">
        <v>8</v>
      </c>
      <c r="B12" s="271">
        <v>2022</v>
      </c>
      <c r="C12" s="271">
        <v>2145</v>
      </c>
      <c r="D12" s="250">
        <v>7</v>
      </c>
      <c r="E12" s="250">
        <v>0</v>
      </c>
      <c r="F12" s="250">
        <v>2</v>
      </c>
      <c r="G12" s="250">
        <v>364</v>
      </c>
      <c r="H12" s="250">
        <v>1637</v>
      </c>
      <c r="I12" s="250">
        <v>130</v>
      </c>
      <c r="J12" s="250">
        <v>5</v>
      </c>
      <c r="K12" s="250">
        <v>1</v>
      </c>
      <c r="L12" s="250">
        <v>0</v>
      </c>
      <c r="M12" s="186">
        <v>0</v>
      </c>
      <c r="N12" s="254">
        <v>0</v>
      </c>
      <c r="O12" s="34"/>
      <c r="P12" s="34"/>
    </row>
    <row r="13" spans="1:16" ht="19.5" customHeight="1">
      <c r="A13" s="24" t="s">
        <v>9</v>
      </c>
      <c r="B13" s="269">
        <v>1540</v>
      </c>
      <c r="C13" s="269">
        <v>2012</v>
      </c>
      <c r="D13" s="250">
        <v>57</v>
      </c>
      <c r="E13" s="250">
        <v>1</v>
      </c>
      <c r="F13" s="250">
        <v>6</v>
      </c>
      <c r="G13" s="250">
        <v>419</v>
      </c>
      <c r="H13" s="250">
        <v>1526</v>
      </c>
      <c r="I13" s="250">
        <v>35</v>
      </c>
      <c r="J13" s="250">
        <v>1</v>
      </c>
      <c r="K13" s="250">
        <v>0</v>
      </c>
      <c r="L13" s="250">
        <v>2</v>
      </c>
      <c r="M13" s="186">
        <v>4</v>
      </c>
      <c r="N13" s="254">
        <v>0</v>
      </c>
      <c r="O13" s="34"/>
      <c r="P13" s="34"/>
    </row>
    <row r="14" spans="1:16" ht="19.5" customHeight="1">
      <c r="A14" s="24" t="s">
        <v>1</v>
      </c>
      <c r="B14" s="269">
        <v>1370</v>
      </c>
      <c r="C14" s="269">
        <v>1418</v>
      </c>
      <c r="D14" s="250">
        <v>213</v>
      </c>
      <c r="E14" s="250">
        <v>0</v>
      </c>
      <c r="F14" s="250">
        <v>0</v>
      </c>
      <c r="G14" s="250">
        <v>240</v>
      </c>
      <c r="H14" s="250">
        <v>1139</v>
      </c>
      <c r="I14" s="250">
        <v>31</v>
      </c>
      <c r="J14" s="250">
        <v>0</v>
      </c>
      <c r="K14" s="250">
        <v>0</v>
      </c>
      <c r="L14" s="250">
        <v>0</v>
      </c>
      <c r="M14" s="186">
        <v>0</v>
      </c>
      <c r="N14" s="254">
        <v>0</v>
      </c>
      <c r="O14" s="34"/>
      <c r="P14" s="34"/>
    </row>
    <row r="15" spans="1:16" ht="19.5" customHeight="1" thickBot="1">
      <c r="A15" s="62" t="s">
        <v>2</v>
      </c>
      <c r="B15" s="272">
        <v>2214</v>
      </c>
      <c r="C15" s="263">
        <v>2488</v>
      </c>
      <c r="D15" s="255">
        <v>62</v>
      </c>
      <c r="E15" s="255">
        <v>3</v>
      </c>
      <c r="F15" s="250">
        <v>4</v>
      </c>
      <c r="G15" s="250">
        <v>612</v>
      </c>
      <c r="H15" s="250">
        <v>1452</v>
      </c>
      <c r="I15" s="250">
        <v>345</v>
      </c>
      <c r="J15" s="250">
        <v>3</v>
      </c>
      <c r="K15" s="255">
        <v>31</v>
      </c>
      <c r="L15" s="255">
        <v>3</v>
      </c>
      <c r="M15" s="186">
        <v>0</v>
      </c>
      <c r="N15" s="256">
        <v>6</v>
      </c>
      <c r="O15" s="34"/>
      <c r="P15" s="34"/>
    </row>
    <row r="16" spans="1:16" ht="19.5" customHeight="1" thickBot="1" thickTop="1">
      <c r="A16" s="28" t="s">
        <v>3</v>
      </c>
      <c r="B16" s="65">
        <f>SUM(B8:B15)</f>
        <v>14811</v>
      </c>
      <c r="C16" s="65">
        <f>SUM(C8:C15)</f>
        <v>16134</v>
      </c>
      <c r="D16" s="66">
        <f>SUM(D8:D15)</f>
        <v>757</v>
      </c>
      <c r="E16" s="66">
        <f aca="true" t="shared" si="0" ref="E16:N16">SUM(E8:E15)</f>
        <v>37</v>
      </c>
      <c r="F16" s="66">
        <f t="shared" si="0"/>
        <v>70</v>
      </c>
      <c r="G16" s="67">
        <f t="shared" si="0"/>
        <v>3793</v>
      </c>
      <c r="H16" s="67">
        <f t="shared" si="0"/>
        <v>11284</v>
      </c>
      <c r="I16" s="67">
        <f t="shared" si="0"/>
        <v>803</v>
      </c>
      <c r="J16" s="66">
        <f t="shared" si="0"/>
        <v>13</v>
      </c>
      <c r="K16" s="66">
        <f t="shared" si="0"/>
        <v>35</v>
      </c>
      <c r="L16" s="66">
        <f t="shared" si="0"/>
        <v>7</v>
      </c>
      <c r="M16" s="66">
        <f t="shared" si="0"/>
        <v>6</v>
      </c>
      <c r="N16" s="68">
        <f t="shared" si="0"/>
        <v>22</v>
      </c>
      <c r="O16" s="34"/>
      <c r="P16" s="34"/>
    </row>
    <row r="17" ht="13.5" thickTop="1"/>
  </sheetData>
  <sheetProtection/>
  <mergeCells count="14">
    <mergeCell ref="J6:M6"/>
    <mergeCell ref="C6:C7"/>
    <mergeCell ref="D6:D7"/>
    <mergeCell ref="E6:F6"/>
    <mergeCell ref="A2:N2"/>
    <mergeCell ref="A1:N1"/>
    <mergeCell ref="H6:I6"/>
    <mergeCell ref="N6:N7"/>
    <mergeCell ref="A3:N3"/>
    <mergeCell ref="A5:A7"/>
    <mergeCell ref="B5:C5"/>
    <mergeCell ref="D5:N5"/>
    <mergeCell ref="B6:B7"/>
    <mergeCell ref="G6:G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AH20"/>
  <sheetViews>
    <sheetView showGridLines="0" zoomScaleSheetLayoutView="100" zoomScalePageLayoutView="0" workbookViewId="0" topLeftCell="A1">
      <selection activeCell="A1" sqref="A1:R1"/>
    </sheetView>
  </sheetViews>
  <sheetFormatPr defaultColWidth="9.140625" defaultRowHeight="12.75"/>
  <cols>
    <col min="1" max="1" width="4.7109375" style="0" bestFit="1" customWidth="1"/>
    <col min="2" max="18" width="8.7109375" style="0" customWidth="1"/>
  </cols>
  <sheetData>
    <row r="1" spans="1:18" ht="19.5" customHeight="1">
      <c r="A1" s="325" t="s">
        <v>161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</row>
    <row r="2" spans="1:18" ht="19.5" customHeight="1">
      <c r="A2" s="325" t="s">
        <v>184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</row>
    <row r="3" spans="1:18" ht="19.5" customHeight="1">
      <c r="A3" s="313" t="s">
        <v>148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</row>
    <row r="4" spans="18:34" ht="19.5" customHeight="1" thickBot="1"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9.5" customHeight="1" thickTop="1">
      <c r="A5" s="316" t="s">
        <v>0</v>
      </c>
      <c r="B5" s="318" t="s">
        <v>16</v>
      </c>
      <c r="C5" s="328"/>
      <c r="D5" s="322" t="s">
        <v>52</v>
      </c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62"/>
      <c r="S5" s="50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4"/>
      <c r="AG5" s="1"/>
      <c r="AH5" s="1"/>
    </row>
    <row r="6" spans="1:34" ht="19.5" customHeight="1">
      <c r="A6" s="326"/>
      <c r="B6" s="347" t="s">
        <v>19</v>
      </c>
      <c r="C6" s="344" t="s">
        <v>18</v>
      </c>
      <c r="D6" s="356" t="s">
        <v>141</v>
      </c>
      <c r="E6" s="357"/>
      <c r="F6" s="358"/>
      <c r="G6" s="349" t="s">
        <v>104</v>
      </c>
      <c r="H6" s="356" t="s">
        <v>103</v>
      </c>
      <c r="I6" s="358"/>
      <c r="J6" s="356" t="s">
        <v>58</v>
      </c>
      <c r="K6" s="357"/>
      <c r="L6" s="357"/>
      <c r="M6" s="358"/>
      <c r="N6" s="351" t="s">
        <v>99</v>
      </c>
      <c r="O6" s="352"/>
      <c r="P6" s="352"/>
      <c r="Q6" s="352"/>
      <c r="R6" s="355"/>
      <c r="S6" s="51"/>
      <c r="T6" s="15"/>
      <c r="U6" s="15"/>
      <c r="V6" s="1"/>
      <c r="W6" s="15"/>
      <c r="X6" s="1"/>
      <c r="Y6" s="15"/>
      <c r="Z6" s="15"/>
      <c r="AA6" s="15"/>
      <c r="AB6" s="15"/>
      <c r="AC6" s="15"/>
      <c r="AD6" s="15"/>
      <c r="AE6" s="15"/>
      <c r="AF6" s="14"/>
      <c r="AG6" s="1"/>
      <c r="AH6" s="1"/>
    </row>
    <row r="7" spans="1:34" ht="15" customHeight="1">
      <c r="A7" s="326"/>
      <c r="B7" s="347"/>
      <c r="C7" s="344"/>
      <c r="D7" s="359"/>
      <c r="E7" s="360"/>
      <c r="F7" s="361"/>
      <c r="G7" s="354"/>
      <c r="H7" s="363"/>
      <c r="I7" s="364"/>
      <c r="J7" s="359"/>
      <c r="K7" s="360"/>
      <c r="L7" s="360"/>
      <c r="M7" s="361"/>
      <c r="N7" s="349" t="s">
        <v>57</v>
      </c>
      <c r="O7" s="351" t="s">
        <v>64</v>
      </c>
      <c r="P7" s="352"/>
      <c r="Q7" s="352"/>
      <c r="R7" s="355"/>
      <c r="S7" s="51"/>
      <c r="T7" s="15"/>
      <c r="U7" s="15"/>
      <c r="V7" s="1"/>
      <c r="W7" s="15"/>
      <c r="X7" s="1"/>
      <c r="Y7" s="15"/>
      <c r="Z7" s="15"/>
      <c r="AA7" s="15"/>
      <c r="AB7" s="15"/>
      <c r="AC7" s="15"/>
      <c r="AD7" s="15"/>
      <c r="AE7" s="15"/>
      <c r="AF7" s="14"/>
      <c r="AG7" s="1"/>
      <c r="AH7" s="1"/>
    </row>
    <row r="8" spans="1:34" ht="19.5" customHeight="1">
      <c r="A8" s="326"/>
      <c r="B8" s="347"/>
      <c r="C8" s="344"/>
      <c r="D8" s="344" t="s">
        <v>59</v>
      </c>
      <c r="E8" s="344" t="s">
        <v>60</v>
      </c>
      <c r="F8" s="344" t="s">
        <v>61</v>
      </c>
      <c r="G8" s="354"/>
      <c r="H8" s="359"/>
      <c r="I8" s="361"/>
      <c r="J8" s="349" t="s">
        <v>57</v>
      </c>
      <c r="K8" s="351" t="s">
        <v>64</v>
      </c>
      <c r="L8" s="352"/>
      <c r="M8" s="347"/>
      <c r="N8" s="354"/>
      <c r="O8" s="349" t="s">
        <v>106</v>
      </c>
      <c r="P8" s="351" t="s">
        <v>100</v>
      </c>
      <c r="Q8" s="352"/>
      <c r="R8" s="355"/>
      <c r="S8" s="51"/>
      <c r="T8" s="1"/>
      <c r="U8" s="15"/>
      <c r="V8" s="15"/>
      <c r="W8" s="15"/>
      <c r="X8" s="1"/>
      <c r="Y8" s="15"/>
      <c r="Z8" s="1"/>
      <c r="AA8" s="15"/>
      <c r="AB8" s="1"/>
      <c r="AC8" s="15"/>
      <c r="AD8" s="15"/>
      <c r="AE8" s="15"/>
      <c r="AF8" s="14"/>
      <c r="AG8" s="1"/>
      <c r="AH8" s="1"/>
    </row>
    <row r="9" spans="1:34" ht="39" customHeight="1" thickBot="1">
      <c r="A9" s="317"/>
      <c r="B9" s="348"/>
      <c r="C9" s="353"/>
      <c r="D9" s="353"/>
      <c r="E9" s="353"/>
      <c r="F9" s="353"/>
      <c r="G9" s="350"/>
      <c r="H9" s="59" t="s">
        <v>142</v>
      </c>
      <c r="I9" s="59" t="s">
        <v>105</v>
      </c>
      <c r="J9" s="350"/>
      <c r="K9" s="22" t="s">
        <v>155</v>
      </c>
      <c r="L9" s="22" t="s">
        <v>156</v>
      </c>
      <c r="M9" s="22" t="s">
        <v>157</v>
      </c>
      <c r="N9" s="350"/>
      <c r="O9" s="350"/>
      <c r="P9" s="22" t="s">
        <v>158</v>
      </c>
      <c r="Q9" s="43" t="s">
        <v>101</v>
      </c>
      <c r="R9" s="26" t="s">
        <v>102</v>
      </c>
      <c r="S9" s="15"/>
      <c r="T9" s="15"/>
      <c r="U9" s="15"/>
      <c r="V9" s="15"/>
      <c r="W9" s="15"/>
      <c r="X9" s="15"/>
      <c r="Y9" s="15"/>
      <c r="Z9" s="15"/>
      <c r="AA9" s="15"/>
      <c r="AB9" s="1"/>
      <c r="AC9" s="15"/>
      <c r="AD9" s="1"/>
      <c r="AE9" s="15"/>
      <c r="AF9" s="14"/>
      <c r="AG9" s="1"/>
      <c r="AH9" s="1"/>
    </row>
    <row r="10" spans="1:34" ht="19.5" customHeight="1" thickTop="1">
      <c r="A10" s="21" t="s">
        <v>4</v>
      </c>
      <c r="B10" s="257">
        <v>195</v>
      </c>
      <c r="C10" s="258">
        <v>356</v>
      </c>
      <c r="D10" s="248">
        <v>22</v>
      </c>
      <c r="E10" s="185">
        <v>3</v>
      </c>
      <c r="F10" s="185">
        <v>9</v>
      </c>
      <c r="G10" s="185">
        <v>1</v>
      </c>
      <c r="H10" s="248">
        <v>20</v>
      </c>
      <c r="I10" s="248">
        <v>2</v>
      </c>
      <c r="J10" s="248">
        <v>112</v>
      </c>
      <c r="K10" s="186">
        <v>44</v>
      </c>
      <c r="L10" s="186">
        <v>0</v>
      </c>
      <c r="M10" s="186">
        <v>6</v>
      </c>
      <c r="N10" s="248">
        <v>136</v>
      </c>
      <c r="O10" s="248">
        <v>125</v>
      </c>
      <c r="P10" s="186">
        <v>2</v>
      </c>
      <c r="Q10" s="190">
        <v>4</v>
      </c>
      <c r="R10" s="249">
        <v>0</v>
      </c>
      <c r="S10" s="217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"/>
      <c r="AH10" s="1"/>
    </row>
    <row r="11" spans="1:34" ht="19.5" customHeight="1">
      <c r="A11" s="24" t="s">
        <v>5</v>
      </c>
      <c r="B11" s="258">
        <v>66</v>
      </c>
      <c r="C11" s="258">
        <v>104</v>
      </c>
      <c r="D11" s="250">
        <v>1</v>
      </c>
      <c r="E11" s="174">
        <v>2</v>
      </c>
      <c r="F11" s="174">
        <v>1</v>
      </c>
      <c r="G11" s="174">
        <v>1</v>
      </c>
      <c r="H11" s="250">
        <v>2</v>
      </c>
      <c r="I11" s="250">
        <v>5</v>
      </c>
      <c r="J11" s="250">
        <v>27</v>
      </c>
      <c r="K11" s="250">
        <v>11</v>
      </c>
      <c r="L11" s="186">
        <v>0</v>
      </c>
      <c r="M11" s="250">
        <v>4</v>
      </c>
      <c r="N11" s="250">
        <v>43</v>
      </c>
      <c r="O11" s="250">
        <v>38</v>
      </c>
      <c r="P11" s="251">
        <v>1</v>
      </c>
      <c r="Q11" s="252">
        <v>1</v>
      </c>
      <c r="R11" s="253">
        <v>0</v>
      </c>
      <c r="S11" s="217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"/>
      <c r="AH11" s="1"/>
    </row>
    <row r="12" spans="1:34" ht="19.5" customHeight="1">
      <c r="A12" s="24" t="s">
        <v>6</v>
      </c>
      <c r="B12" s="258">
        <v>91</v>
      </c>
      <c r="C12" s="258">
        <v>108</v>
      </c>
      <c r="D12" s="250">
        <v>3</v>
      </c>
      <c r="E12" s="174">
        <v>2</v>
      </c>
      <c r="F12" s="174">
        <v>1</v>
      </c>
      <c r="G12" s="174">
        <v>4</v>
      </c>
      <c r="H12" s="250">
        <v>6</v>
      </c>
      <c r="I12" s="250">
        <v>1</v>
      </c>
      <c r="J12" s="250">
        <v>41</v>
      </c>
      <c r="K12" s="250">
        <v>23</v>
      </c>
      <c r="L12" s="186">
        <v>0</v>
      </c>
      <c r="M12" s="250">
        <v>1</v>
      </c>
      <c r="N12" s="250">
        <v>39</v>
      </c>
      <c r="O12" s="250">
        <v>33</v>
      </c>
      <c r="P12" s="251">
        <v>2</v>
      </c>
      <c r="Q12" s="252">
        <v>3</v>
      </c>
      <c r="R12" s="253">
        <v>0</v>
      </c>
      <c r="S12" s="217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"/>
      <c r="AH12" s="1"/>
    </row>
    <row r="13" spans="1:34" ht="19.5" customHeight="1">
      <c r="A13" s="24" t="s">
        <v>7</v>
      </c>
      <c r="B13" s="258">
        <v>57</v>
      </c>
      <c r="C13" s="258">
        <v>73</v>
      </c>
      <c r="D13" s="250">
        <v>6</v>
      </c>
      <c r="E13" s="174">
        <v>1</v>
      </c>
      <c r="F13" s="174">
        <v>0</v>
      </c>
      <c r="G13" s="174">
        <v>2</v>
      </c>
      <c r="H13" s="250">
        <v>6</v>
      </c>
      <c r="I13" s="250">
        <v>1</v>
      </c>
      <c r="J13" s="250">
        <v>15</v>
      </c>
      <c r="K13" s="250">
        <v>6</v>
      </c>
      <c r="L13" s="186">
        <v>0</v>
      </c>
      <c r="M13" s="250">
        <v>0</v>
      </c>
      <c r="N13" s="250">
        <v>20</v>
      </c>
      <c r="O13" s="250">
        <v>17</v>
      </c>
      <c r="P13" s="250">
        <v>1</v>
      </c>
      <c r="Q13" s="191">
        <v>2</v>
      </c>
      <c r="R13" s="254">
        <v>0</v>
      </c>
      <c r="S13" s="217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"/>
      <c r="AH13" s="1"/>
    </row>
    <row r="14" spans="1:34" ht="19.5" customHeight="1">
      <c r="A14" s="24" t="s">
        <v>8</v>
      </c>
      <c r="B14" s="257">
        <v>96</v>
      </c>
      <c r="C14" s="258">
        <v>130</v>
      </c>
      <c r="D14" s="250">
        <v>20</v>
      </c>
      <c r="E14" s="174">
        <v>0</v>
      </c>
      <c r="F14" s="174">
        <v>1</v>
      </c>
      <c r="G14" s="174">
        <v>0</v>
      </c>
      <c r="H14" s="250">
        <v>5</v>
      </c>
      <c r="I14" s="250">
        <v>4</v>
      </c>
      <c r="J14" s="250">
        <v>46</v>
      </c>
      <c r="K14" s="250">
        <v>18</v>
      </c>
      <c r="L14" s="186">
        <v>0</v>
      </c>
      <c r="M14" s="250">
        <v>4</v>
      </c>
      <c r="N14" s="250">
        <v>24</v>
      </c>
      <c r="O14" s="250">
        <v>19</v>
      </c>
      <c r="P14" s="250">
        <v>0</v>
      </c>
      <c r="Q14" s="191">
        <v>0</v>
      </c>
      <c r="R14" s="254">
        <v>0</v>
      </c>
      <c r="S14" s="217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"/>
      <c r="AH14" s="1"/>
    </row>
    <row r="15" spans="1:34" ht="19.5" customHeight="1">
      <c r="A15" s="24" t="s">
        <v>9</v>
      </c>
      <c r="B15" s="269">
        <v>78</v>
      </c>
      <c r="C15" s="250">
        <v>94</v>
      </c>
      <c r="D15" s="250">
        <v>4</v>
      </c>
      <c r="E15" s="174">
        <v>3</v>
      </c>
      <c r="F15" s="174">
        <v>2</v>
      </c>
      <c r="G15" s="174">
        <v>1</v>
      </c>
      <c r="H15" s="250">
        <v>4</v>
      </c>
      <c r="I15" s="250">
        <v>2</v>
      </c>
      <c r="J15" s="250">
        <v>35</v>
      </c>
      <c r="K15" s="250">
        <v>21</v>
      </c>
      <c r="L15" s="186">
        <v>0</v>
      </c>
      <c r="M15" s="250">
        <v>5</v>
      </c>
      <c r="N15" s="250">
        <v>31</v>
      </c>
      <c r="O15" s="250">
        <v>30</v>
      </c>
      <c r="P15" s="250">
        <v>1</v>
      </c>
      <c r="Q15" s="191">
        <v>0</v>
      </c>
      <c r="R15" s="254">
        <v>0</v>
      </c>
      <c r="S15" s="217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"/>
      <c r="AH15" s="1"/>
    </row>
    <row r="16" spans="1:34" ht="19.5" customHeight="1">
      <c r="A16" s="24" t="s">
        <v>1</v>
      </c>
      <c r="B16" s="269">
        <v>78</v>
      </c>
      <c r="C16" s="250">
        <v>84</v>
      </c>
      <c r="D16" s="250">
        <v>1</v>
      </c>
      <c r="E16" s="174">
        <v>1</v>
      </c>
      <c r="F16" s="174">
        <v>0</v>
      </c>
      <c r="G16" s="174">
        <v>3</v>
      </c>
      <c r="H16" s="250">
        <v>6</v>
      </c>
      <c r="I16" s="250">
        <v>1</v>
      </c>
      <c r="J16" s="250">
        <v>46</v>
      </c>
      <c r="K16" s="250">
        <v>23</v>
      </c>
      <c r="L16" s="186">
        <v>0</v>
      </c>
      <c r="M16" s="250">
        <v>1</v>
      </c>
      <c r="N16" s="250">
        <v>11</v>
      </c>
      <c r="O16" s="250">
        <v>7</v>
      </c>
      <c r="P16" s="250">
        <v>1</v>
      </c>
      <c r="Q16" s="191">
        <v>1</v>
      </c>
      <c r="R16" s="254">
        <v>0</v>
      </c>
      <c r="S16" s="217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"/>
      <c r="AH16" s="1"/>
    </row>
    <row r="17" spans="1:34" ht="19.5" customHeight="1" thickBot="1">
      <c r="A17" s="27" t="s">
        <v>2</v>
      </c>
      <c r="B17" s="270">
        <v>146</v>
      </c>
      <c r="C17" s="255">
        <v>266</v>
      </c>
      <c r="D17" s="255">
        <v>2</v>
      </c>
      <c r="E17" s="184">
        <v>7</v>
      </c>
      <c r="F17" s="184">
        <v>1</v>
      </c>
      <c r="G17" s="184">
        <v>6</v>
      </c>
      <c r="H17" s="255">
        <v>14</v>
      </c>
      <c r="I17" s="255">
        <v>4</v>
      </c>
      <c r="J17" s="255">
        <v>51</v>
      </c>
      <c r="K17" s="255">
        <v>18</v>
      </c>
      <c r="L17" s="186">
        <v>0</v>
      </c>
      <c r="M17" s="255">
        <v>4</v>
      </c>
      <c r="N17" s="255">
        <v>138</v>
      </c>
      <c r="O17" s="255">
        <v>116</v>
      </c>
      <c r="P17" s="255">
        <v>0</v>
      </c>
      <c r="Q17" s="192">
        <v>8</v>
      </c>
      <c r="R17" s="256">
        <v>0</v>
      </c>
      <c r="S17" s="217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"/>
      <c r="AH17" s="1"/>
    </row>
    <row r="18" spans="1:34" ht="19.5" customHeight="1" thickBot="1" thickTop="1">
      <c r="A18" s="28" t="s">
        <v>3</v>
      </c>
      <c r="B18" s="69">
        <f>SUM(B10:B17)</f>
        <v>807</v>
      </c>
      <c r="C18" s="69">
        <f aca="true" t="shared" si="0" ref="C18:R18">SUM(C10:C17)</f>
        <v>1215</v>
      </c>
      <c r="D18" s="69">
        <f t="shared" si="0"/>
        <v>59</v>
      </c>
      <c r="E18" s="69">
        <f t="shared" si="0"/>
        <v>19</v>
      </c>
      <c r="F18" s="69">
        <f t="shared" si="0"/>
        <v>15</v>
      </c>
      <c r="G18" s="69">
        <f t="shared" si="0"/>
        <v>18</v>
      </c>
      <c r="H18" s="69">
        <f t="shared" si="0"/>
        <v>63</v>
      </c>
      <c r="I18" s="69">
        <f t="shared" si="0"/>
        <v>20</v>
      </c>
      <c r="J18" s="69">
        <f t="shared" si="0"/>
        <v>373</v>
      </c>
      <c r="K18" s="69">
        <f t="shared" si="0"/>
        <v>164</v>
      </c>
      <c r="L18" s="69">
        <f t="shared" si="0"/>
        <v>0</v>
      </c>
      <c r="M18" s="69">
        <f t="shared" si="0"/>
        <v>25</v>
      </c>
      <c r="N18" s="69">
        <f t="shared" si="0"/>
        <v>442</v>
      </c>
      <c r="O18" s="69">
        <f t="shared" si="0"/>
        <v>385</v>
      </c>
      <c r="P18" s="69">
        <f t="shared" si="0"/>
        <v>8</v>
      </c>
      <c r="Q18" s="69">
        <f t="shared" si="0"/>
        <v>19</v>
      </c>
      <c r="R18" s="268">
        <f t="shared" si="0"/>
        <v>0</v>
      </c>
      <c r="S18" s="217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"/>
      <c r="AH18" s="1"/>
    </row>
    <row r="19" spans="18:34" ht="13.5" thickTop="1"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8:34" ht="12.75"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</sheetData>
  <sheetProtection/>
  <mergeCells count="22">
    <mergeCell ref="B5:C5"/>
    <mergeCell ref="C6:C9"/>
    <mergeCell ref="O7:R7"/>
    <mergeCell ref="P8:R8"/>
    <mergeCell ref="O8:O9"/>
    <mergeCell ref="H6:I8"/>
    <mergeCell ref="A2:R2"/>
    <mergeCell ref="A1:R1"/>
    <mergeCell ref="J8:J9"/>
    <mergeCell ref="F8:F9"/>
    <mergeCell ref="E8:E9"/>
    <mergeCell ref="A3:R3"/>
    <mergeCell ref="D6:F7"/>
    <mergeCell ref="N7:N9"/>
    <mergeCell ref="A5:A9"/>
    <mergeCell ref="D5:R5"/>
    <mergeCell ref="G6:G9"/>
    <mergeCell ref="N6:R6"/>
    <mergeCell ref="D8:D9"/>
    <mergeCell ref="J6:M7"/>
    <mergeCell ref="K8:M8"/>
    <mergeCell ref="B6:B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Q17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1" width="11.7109375" style="0" customWidth="1"/>
  </cols>
  <sheetData>
    <row r="1" spans="1:17" ht="19.5" customHeight="1">
      <c r="A1" s="325" t="s">
        <v>161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18"/>
      <c r="M1" s="18"/>
      <c r="N1" s="18"/>
      <c r="O1" s="18"/>
      <c r="P1" s="18"/>
      <c r="Q1" s="18"/>
    </row>
    <row r="2" spans="1:11" ht="19.5" customHeight="1">
      <c r="A2" s="325" t="s">
        <v>184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1" ht="19.5" customHeight="1">
      <c r="A3" s="325" t="s">
        <v>149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</row>
    <row r="4" spans="1:11" ht="19.5" customHeight="1" thickBot="1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</row>
    <row r="5" spans="1:11" ht="19.5" customHeight="1" thickTop="1">
      <c r="A5" s="316" t="s">
        <v>0</v>
      </c>
      <c r="B5" s="318" t="s">
        <v>16</v>
      </c>
      <c r="C5" s="328"/>
      <c r="D5" s="328" t="s">
        <v>52</v>
      </c>
      <c r="E5" s="328"/>
      <c r="F5" s="328"/>
      <c r="G5" s="328"/>
      <c r="H5" s="328"/>
      <c r="I5" s="328"/>
      <c r="J5" s="322"/>
      <c r="K5" s="320"/>
    </row>
    <row r="6" spans="1:11" ht="16.5" customHeight="1">
      <c r="A6" s="326"/>
      <c r="B6" s="347" t="s">
        <v>19</v>
      </c>
      <c r="C6" s="344" t="s">
        <v>18</v>
      </c>
      <c r="D6" s="344" t="s">
        <v>137</v>
      </c>
      <c r="E6" s="344" t="s">
        <v>136</v>
      </c>
      <c r="F6" s="344" t="s">
        <v>138</v>
      </c>
      <c r="G6" s="344" t="s">
        <v>107</v>
      </c>
      <c r="H6" s="344"/>
      <c r="I6" s="344"/>
      <c r="J6" s="351"/>
      <c r="K6" s="345"/>
    </row>
    <row r="7" spans="1:11" ht="16.5" customHeight="1">
      <c r="A7" s="366"/>
      <c r="B7" s="358"/>
      <c r="C7" s="349"/>
      <c r="D7" s="349"/>
      <c r="E7" s="349"/>
      <c r="F7" s="349"/>
      <c r="G7" s="349" t="s">
        <v>57</v>
      </c>
      <c r="H7" s="351" t="s">
        <v>64</v>
      </c>
      <c r="I7" s="352"/>
      <c r="J7" s="352"/>
      <c r="K7" s="355"/>
    </row>
    <row r="8" spans="1:11" ht="71.25" customHeight="1" thickBot="1">
      <c r="A8" s="317"/>
      <c r="B8" s="348"/>
      <c r="C8" s="353"/>
      <c r="D8" s="353"/>
      <c r="E8" s="353"/>
      <c r="F8" s="353"/>
      <c r="G8" s="350"/>
      <c r="H8" s="22" t="s">
        <v>108</v>
      </c>
      <c r="I8" s="22" t="s">
        <v>109</v>
      </c>
      <c r="J8" s="43" t="s">
        <v>110</v>
      </c>
      <c r="K8" s="26" t="s">
        <v>111</v>
      </c>
    </row>
    <row r="9" spans="1:12" ht="19.5" customHeight="1" thickTop="1">
      <c r="A9" s="21" t="s">
        <v>4</v>
      </c>
      <c r="B9" s="257">
        <v>251</v>
      </c>
      <c r="C9" s="258">
        <v>267</v>
      </c>
      <c r="D9" s="186">
        <v>17</v>
      </c>
      <c r="E9" s="186">
        <v>12</v>
      </c>
      <c r="F9" s="186">
        <v>6</v>
      </c>
      <c r="G9" s="186">
        <v>231</v>
      </c>
      <c r="H9" s="186">
        <v>109</v>
      </c>
      <c r="I9" s="186">
        <v>1</v>
      </c>
      <c r="J9" s="190">
        <v>0</v>
      </c>
      <c r="K9" s="259">
        <v>121</v>
      </c>
      <c r="L9" s="34"/>
    </row>
    <row r="10" spans="1:12" ht="19.5" customHeight="1">
      <c r="A10" s="24" t="s">
        <v>5</v>
      </c>
      <c r="B10" s="258">
        <v>326</v>
      </c>
      <c r="C10" s="258">
        <v>338</v>
      </c>
      <c r="D10" s="250">
        <v>17</v>
      </c>
      <c r="E10" s="250">
        <v>15</v>
      </c>
      <c r="F10" s="250">
        <v>13</v>
      </c>
      <c r="G10" s="250">
        <v>293</v>
      </c>
      <c r="H10" s="250">
        <v>160</v>
      </c>
      <c r="I10" s="250">
        <v>3</v>
      </c>
      <c r="J10" s="191">
        <v>1</v>
      </c>
      <c r="K10" s="254">
        <v>129</v>
      </c>
      <c r="L10" s="34"/>
    </row>
    <row r="11" spans="1:12" ht="19.5" customHeight="1">
      <c r="A11" s="24" t="s">
        <v>6</v>
      </c>
      <c r="B11" s="258">
        <v>464</v>
      </c>
      <c r="C11" s="258">
        <v>481</v>
      </c>
      <c r="D11" s="250">
        <v>26</v>
      </c>
      <c r="E11" s="250">
        <v>21</v>
      </c>
      <c r="F11" s="250">
        <v>13</v>
      </c>
      <c r="G11" s="250">
        <v>420</v>
      </c>
      <c r="H11" s="250">
        <v>166</v>
      </c>
      <c r="I11" s="250">
        <v>0</v>
      </c>
      <c r="J11" s="191">
        <v>3</v>
      </c>
      <c r="K11" s="254">
        <v>251</v>
      </c>
      <c r="L11" s="34"/>
    </row>
    <row r="12" spans="1:12" ht="19.5" customHeight="1">
      <c r="A12" s="24" t="s">
        <v>7</v>
      </c>
      <c r="B12" s="258">
        <v>385</v>
      </c>
      <c r="C12" s="260">
        <v>440</v>
      </c>
      <c r="D12" s="250">
        <v>44</v>
      </c>
      <c r="E12" s="250">
        <v>21</v>
      </c>
      <c r="F12" s="250">
        <v>1</v>
      </c>
      <c r="G12" s="250">
        <v>374</v>
      </c>
      <c r="H12" s="250">
        <v>179</v>
      </c>
      <c r="I12" s="250">
        <v>1</v>
      </c>
      <c r="J12" s="191">
        <v>0</v>
      </c>
      <c r="K12" s="254">
        <v>194</v>
      </c>
      <c r="L12" s="34"/>
    </row>
    <row r="13" spans="1:12" ht="19.5" customHeight="1">
      <c r="A13" s="24" t="s">
        <v>8</v>
      </c>
      <c r="B13" s="257">
        <v>454</v>
      </c>
      <c r="C13" s="258">
        <v>476</v>
      </c>
      <c r="D13" s="250">
        <v>39</v>
      </c>
      <c r="E13" s="250">
        <v>17</v>
      </c>
      <c r="F13" s="250">
        <v>4</v>
      </c>
      <c r="G13" s="250">
        <v>415</v>
      </c>
      <c r="H13" s="250">
        <v>191</v>
      </c>
      <c r="I13" s="250">
        <v>3</v>
      </c>
      <c r="J13" s="191">
        <v>0</v>
      </c>
      <c r="K13" s="254">
        <v>221</v>
      </c>
      <c r="L13" s="34"/>
    </row>
    <row r="14" spans="1:12" ht="19.5" customHeight="1">
      <c r="A14" s="24" t="s">
        <v>9</v>
      </c>
      <c r="B14" s="258">
        <v>512</v>
      </c>
      <c r="C14" s="258">
        <v>537</v>
      </c>
      <c r="D14" s="250">
        <v>86</v>
      </c>
      <c r="E14" s="250">
        <v>20</v>
      </c>
      <c r="F14" s="250">
        <v>4</v>
      </c>
      <c r="G14" s="250">
        <v>425</v>
      </c>
      <c r="H14" s="250">
        <v>138</v>
      </c>
      <c r="I14" s="250">
        <v>2</v>
      </c>
      <c r="J14" s="191">
        <v>0</v>
      </c>
      <c r="K14" s="254">
        <v>285</v>
      </c>
      <c r="L14" s="34"/>
    </row>
    <row r="15" spans="1:12" ht="19.5" customHeight="1">
      <c r="A15" s="24" t="s">
        <v>1</v>
      </c>
      <c r="B15" s="258">
        <v>551</v>
      </c>
      <c r="C15" s="258">
        <v>651</v>
      </c>
      <c r="D15" s="250">
        <v>121</v>
      </c>
      <c r="E15" s="250">
        <v>28</v>
      </c>
      <c r="F15" s="250">
        <v>2</v>
      </c>
      <c r="G15" s="250">
        <v>500</v>
      </c>
      <c r="H15" s="250">
        <v>266</v>
      </c>
      <c r="I15" s="250">
        <v>23</v>
      </c>
      <c r="J15" s="191">
        <v>1</v>
      </c>
      <c r="K15" s="254">
        <v>210</v>
      </c>
      <c r="L15" s="34"/>
    </row>
    <row r="16" spans="1:12" ht="19.5" customHeight="1" thickBot="1">
      <c r="A16" s="27" t="s">
        <v>2</v>
      </c>
      <c r="B16" s="258">
        <v>543</v>
      </c>
      <c r="C16" s="261">
        <v>591</v>
      </c>
      <c r="D16" s="255">
        <v>102</v>
      </c>
      <c r="E16" s="255">
        <v>26</v>
      </c>
      <c r="F16" s="255">
        <v>4</v>
      </c>
      <c r="G16" s="255">
        <v>459</v>
      </c>
      <c r="H16" s="255">
        <v>220</v>
      </c>
      <c r="I16" s="255">
        <v>12</v>
      </c>
      <c r="J16" s="192">
        <v>6</v>
      </c>
      <c r="K16" s="256">
        <v>221</v>
      </c>
      <c r="L16" s="34"/>
    </row>
    <row r="17" spans="1:12" ht="19.5" customHeight="1" thickBot="1" thickTop="1">
      <c r="A17" s="28" t="s">
        <v>3</v>
      </c>
      <c r="B17" s="69">
        <f>SUM(B9:B16)</f>
        <v>3486</v>
      </c>
      <c r="C17" s="69">
        <f aca="true" t="shared" si="0" ref="C17:K17">SUM(C9:C16)</f>
        <v>3781</v>
      </c>
      <c r="D17" s="69">
        <f t="shared" si="0"/>
        <v>452</v>
      </c>
      <c r="E17" s="69">
        <f t="shared" si="0"/>
        <v>160</v>
      </c>
      <c r="F17" s="69">
        <f t="shared" si="0"/>
        <v>47</v>
      </c>
      <c r="G17" s="69">
        <f t="shared" si="0"/>
        <v>3117</v>
      </c>
      <c r="H17" s="69">
        <f t="shared" si="0"/>
        <v>1429</v>
      </c>
      <c r="I17" s="69">
        <f t="shared" si="0"/>
        <v>45</v>
      </c>
      <c r="J17" s="69">
        <f t="shared" si="0"/>
        <v>11</v>
      </c>
      <c r="K17" s="268">
        <f t="shared" si="0"/>
        <v>1632</v>
      </c>
      <c r="L17" s="34"/>
    </row>
    <row r="18" ht="13.5" thickTop="1"/>
  </sheetData>
  <sheetProtection/>
  <mergeCells count="15">
    <mergeCell ref="G6:K6"/>
    <mergeCell ref="C6:C8"/>
    <mergeCell ref="D6:D8"/>
    <mergeCell ref="E6:E8"/>
    <mergeCell ref="F6:F8"/>
    <mergeCell ref="A1:K1"/>
    <mergeCell ref="A3:K3"/>
    <mergeCell ref="A4:K4"/>
    <mergeCell ref="A5:A8"/>
    <mergeCell ref="B5:C5"/>
    <mergeCell ref="D5:K5"/>
    <mergeCell ref="B6:B8"/>
    <mergeCell ref="H7:K7"/>
    <mergeCell ref="G7:G8"/>
    <mergeCell ref="A2:K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M15"/>
  <sheetViews>
    <sheetView showGridLines="0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11.7109375" style="0" customWidth="1"/>
    <col min="2" max="8" width="12.7109375" style="0" customWidth="1"/>
  </cols>
  <sheetData>
    <row r="1" spans="1:13" ht="19.5" customHeight="1">
      <c r="A1" s="325" t="s">
        <v>161</v>
      </c>
      <c r="B1" s="325"/>
      <c r="C1" s="325"/>
      <c r="D1" s="325"/>
      <c r="E1" s="325"/>
      <c r="F1" s="325"/>
      <c r="G1" s="325"/>
      <c r="H1" s="325"/>
      <c r="I1" s="18"/>
      <c r="J1" s="18"/>
      <c r="K1" s="18"/>
      <c r="L1" s="18"/>
      <c r="M1" s="18"/>
    </row>
    <row r="2" spans="1:8" ht="19.5" customHeight="1">
      <c r="A2" s="325" t="s">
        <v>184</v>
      </c>
      <c r="B2" s="325"/>
      <c r="C2" s="325"/>
      <c r="D2" s="325"/>
      <c r="E2" s="325"/>
      <c r="F2" s="325"/>
      <c r="G2" s="325"/>
      <c r="H2" s="325"/>
    </row>
    <row r="3" spans="1:8" ht="19.5" customHeight="1">
      <c r="A3" s="325" t="s">
        <v>150</v>
      </c>
      <c r="B3" s="325"/>
      <c r="C3" s="325"/>
      <c r="D3" s="325"/>
      <c r="E3" s="325"/>
      <c r="F3" s="325"/>
      <c r="G3" s="325"/>
      <c r="H3" s="325"/>
    </row>
    <row r="4" spans="1:8" ht="19.5" customHeight="1" thickBot="1">
      <c r="A4" s="367"/>
      <c r="B4" s="367"/>
      <c r="C4" s="367"/>
      <c r="D4" s="367"/>
      <c r="E4" s="367"/>
      <c r="F4" s="367"/>
      <c r="G4" s="367"/>
      <c r="H4" s="367"/>
    </row>
    <row r="5" spans="1:8" ht="19.5" customHeight="1" thickTop="1">
      <c r="A5" s="316" t="s">
        <v>0</v>
      </c>
      <c r="B5" s="318" t="s">
        <v>16</v>
      </c>
      <c r="C5" s="328"/>
      <c r="D5" s="322" t="s">
        <v>52</v>
      </c>
      <c r="E5" s="323"/>
      <c r="F5" s="323"/>
      <c r="G5" s="323"/>
      <c r="H5" s="362"/>
    </row>
    <row r="6" spans="1:8" ht="67.5" customHeight="1" thickBot="1">
      <c r="A6" s="317"/>
      <c r="B6" s="25" t="s">
        <v>19</v>
      </c>
      <c r="C6" s="22" t="s">
        <v>18</v>
      </c>
      <c r="D6" s="22" t="s">
        <v>112</v>
      </c>
      <c r="E6" s="22" t="s">
        <v>143</v>
      </c>
      <c r="F6" s="22" t="s">
        <v>159</v>
      </c>
      <c r="G6" s="22" t="s">
        <v>160</v>
      </c>
      <c r="H6" s="26" t="s">
        <v>113</v>
      </c>
    </row>
    <row r="7" spans="1:9" ht="19.5" customHeight="1" thickTop="1">
      <c r="A7" s="29" t="s">
        <v>4</v>
      </c>
      <c r="B7" s="257">
        <v>15114</v>
      </c>
      <c r="C7" s="258">
        <v>17547</v>
      </c>
      <c r="D7" s="186">
        <v>104</v>
      </c>
      <c r="E7" s="186">
        <v>2223</v>
      </c>
      <c r="F7" s="186">
        <v>19</v>
      </c>
      <c r="G7" s="186">
        <v>274</v>
      </c>
      <c r="H7" s="259">
        <v>148</v>
      </c>
      <c r="I7" s="88"/>
    </row>
    <row r="8" spans="1:9" ht="19.5" customHeight="1">
      <c r="A8" s="24" t="s">
        <v>5</v>
      </c>
      <c r="B8" s="258">
        <v>9863</v>
      </c>
      <c r="C8" s="258">
        <v>11148</v>
      </c>
      <c r="D8" s="250">
        <v>454</v>
      </c>
      <c r="E8" s="250">
        <v>724</v>
      </c>
      <c r="F8" s="250">
        <v>6</v>
      </c>
      <c r="G8" s="250">
        <v>171</v>
      </c>
      <c r="H8" s="254">
        <v>54</v>
      </c>
      <c r="I8" s="88"/>
    </row>
    <row r="9" spans="1:9" ht="19.5" customHeight="1">
      <c r="A9" s="24" t="s">
        <v>6</v>
      </c>
      <c r="B9" s="258">
        <v>6493</v>
      </c>
      <c r="C9" s="258">
        <v>8514</v>
      </c>
      <c r="D9" s="250">
        <v>34</v>
      </c>
      <c r="E9" s="250">
        <v>17</v>
      </c>
      <c r="F9" s="250">
        <v>6</v>
      </c>
      <c r="G9" s="250">
        <v>30</v>
      </c>
      <c r="H9" s="254">
        <v>60</v>
      </c>
      <c r="I9" s="88"/>
    </row>
    <row r="10" spans="1:9" ht="19.5" customHeight="1">
      <c r="A10" s="24" t="s">
        <v>7</v>
      </c>
      <c r="B10" s="258">
        <v>7922</v>
      </c>
      <c r="C10" s="258">
        <v>10016</v>
      </c>
      <c r="D10" s="250">
        <v>33</v>
      </c>
      <c r="E10" s="250">
        <v>632</v>
      </c>
      <c r="F10" s="250">
        <v>8</v>
      </c>
      <c r="G10" s="250">
        <v>175</v>
      </c>
      <c r="H10" s="254">
        <v>37</v>
      </c>
      <c r="I10" s="88"/>
    </row>
    <row r="11" spans="1:9" ht="19.5" customHeight="1">
      <c r="A11" s="24" t="s">
        <v>8</v>
      </c>
      <c r="B11" s="257">
        <v>5736</v>
      </c>
      <c r="C11" s="258">
        <v>10256</v>
      </c>
      <c r="D11" s="250">
        <v>73</v>
      </c>
      <c r="E11" s="250">
        <v>199</v>
      </c>
      <c r="F11" s="250">
        <v>27</v>
      </c>
      <c r="G11" s="250">
        <v>53</v>
      </c>
      <c r="H11" s="254">
        <v>238</v>
      </c>
      <c r="I11" s="88"/>
    </row>
    <row r="12" spans="1:9" ht="19.5" customHeight="1">
      <c r="A12" s="24" t="s">
        <v>9</v>
      </c>
      <c r="B12" s="258">
        <v>9585</v>
      </c>
      <c r="C12" s="258">
        <v>13570</v>
      </c>
      <c r="D12" s="250">
        <v>39</v>
      </c>
      <c r="E12" s="250">
        <v>409</v>
      </c>
      <c r="F12" s="250">
        <v>27</v>
      </c>
      <c r="G12" s="250">
        <v>182</v>
      </c>
      <c r="H12" s="254">
        <v>546</v>
      </c>
      <c r="I12" s="88"/>
    </row>
    <row r="13" spans="1:9" ht="19.5" customHeight="1">
      <c r="A13" s="24" t="s">
        <v>1</v>
      </c>
      <c r="B13" s="258">
        <v>9925</v>
      </c>
      <c r="C13" s="258">
        <v>11571</v>
      </c>
      <c r="D13" s="250">
        <v>32</v>
      </c>
      <c r="E13" s="250">
        <v>386</v>
      </c>
      <c r="F13" s="250">
        <v>4</v>
      </c>
      <c r="G13" s="250">
        <v>125</v>
      </c>
      <c r="H13" s="254">
        <v>33</v>
      </c>
      <c r="I13" s="88"/>
    </row>
    <row r="14" spans="1:9" ht="19.5" customHeight="1" thickBot="1">
      <c r="A14" s="27" t="s">
        <v>2</v>
      </c>
      <c r="B14" s="258">
        <v>12325</v>
      </c>
      <c r="C14" s="261">
        <v>14605</v>
      </c>
      <c r="D14" s="255">
        <v>60</v>
      </c>
      <c r="E14" s="255">
        <v>1179</v>
      </c>
      <c r="F14" s="255">
        <v>17</v>
      </c>
      <c r="G14" s="255">
        <v>243</v>
      </c>
      <c r="H14" s="256">
        <v>96</v>
      </c>
      <c r="I14" s="88"/>
    </row>
    <row r="15" spans="1:9" ht="19.5" customHeight="1" thickBot="1" thickTop="1">
      <c r="A15" s="28" t="s">
        <v>3</v>
      </c>
      <c r="B15" s="267">
        <f>SUM(B7:B14)</f>
        <v>76963</v>
      </c>
      <c r="C15" s="69">
        <f aca="true" t="shared" si="0" ref="C15:H15">SUM(C7:C14)</f>
        <v>97227</v>
      </c>
      <c r="D15" s="69">
        <f t="shared" si="0"/>
        <v>829</v>
      </c>
      <c r="E15" s="69">
        <f t="shared" si="0"/>
        <v>5769</v>
      </c>
      <c r="F15" s="69">
        <f t="shared" si="0"/>
        <v>114</v>
      </c>
      <c r="G15" s="69">
        <f t="shared" si="0"/>
        <v>1253</v>
      </c>
      <c r="H15" s="268">
        <f t="shared" si="0"/>
        <v>1212</v>
      </c>
      <c r="I15" s="88"/>
    </row>
    <row r="16" ht="13.5" thickTop="1"/>
  </sheetData>
  <sheetProtection/>
  <mergeCells count="7">
    <mergeCell ref="A1:H1"/>
    <mergeCell ref="A3:H3"/>
    <mergeCell ref="A4:H4"/>
    <mergeCell ref="A5:A6"/>
    <mergeCell ref="B5:C5"/>
    <mergeCell ref="D5:H5"/>
    <mergeCell ref="A2:H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N27"/>
  <sheetViews>
    <sheetView showGridLines="0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6.7109375" style="0" customWidth="1"/>
    <col min="2" max="13" width="10.7109375" style="0" customWidth="1"/>
  </cols>
  <sheetData>
    <row r="1" spans="1:14" s="54" customFormat="1" ht="19.5" customHeight="1">
      <c r="A1" s="325" t="s">
        <v>161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55"/>
    </row>
    <row r="2" spans="1:13" s="54" customFormat="1" ht="19.5" customHeight="1">
      <c r="A2" s="325" t="s">
        <v>184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s="54" customFormat="1" ht="19.5" customHeight="1">
      <c r="A3" s="325" t="s">
        <v>151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s="54" customFormat="1" ht="19.5" customHeight="1" thickBot="1">
      <c r="A4" s="56"/>
      <c r="B4" s="56"/>
      <c r="C4" s="56"/>
      <c r="D4" s="56"/>
      <c r="E4" s="56"/>
      <c r="F4" s="56"/>
      <c r="G4" s="56"/>
      <c r="H4" s="57"/>
      <c r="I4" s="57"/>
      <c r="J4" s="57"/>
      <c r="K4" s="57"/>
      <c r="L4" s="57"/>
      <c r="M4" s="57"/>
    </row>
    <row r="5" spans="1:13" ht="20.25" customHeight="1" thickTop="1">
      <c r="A5" s="368" t="s">
        <v>0</v>
      </c>
      <c r="B5" s="328" t="s">
        <v>16</v>
      </c>
      <c r="C5" s="328"/>
      <c r="D5" s="322" t="s">
        <v>52</v>
      </c>
      <c r="E5" s="323"/>
      <c r="F5" s="323"/>
      <c r="G5" s="323"/>
      <c r="H5" s="323"/>
      <c r="I5" s="323"/>
      <c r="J5" s="323"/>
      <c r="K5" s="323"/>
      <c r="L5" s="323"/>
      <c r="M5" s="362"/>
    </row>
    <row r="6" spans="1:13" ht="19.5" customHeight="1">
      <c r="A6" s="369"/>
      <c r="B6" s="349" t="s">
        <v>19</v>
      </c>
      <c r="C6" s="349" t="s">
        <v>18</v>
      </c>
      <c r="D6" s="349" t="s">
        <v>139</v>
      </c>
      <c r="E6" s="349" t="s">
        <v>68</v>
      </c>
      <c r="F6" s="349" t="s">
        <v>117</v>
      </c>
      <c r="G6" s="349" t="s">
        <v>118</v>
      </c>
      <c r="H6" s="344" t="s">
        <v>67</v>
      </c>
      <c r="I6" s="344"/>
      <c r="J6" s="344"/>
      <c r="K6" s="344"/>
      <c r="L6" s="344"/>
      <c r="M6" s="345"/>
    </row>
    <row r="7" spans="1:13" ht="19.5" customHeight="1">
      <c r="A7" s="369"/>
      <c r="B7" s="354"/>
      <c r="C7" s="354"/>
      <c r="D7" s="354"/>
      <c r="E7" s="354"/>
      <c r="F7" s="354"/>
      <c r="G7" s="354"/>
      <c r="H7" s="349" t="s">
        <v>57</v>
      </c>
      <c r="I7" s="344" t="s">
        <v>64</v>
      </c>
      <c r="J7" s="344"/>
      <c r="K7" s="344"/>
      <c r="L7" s="344"/>
      <c r="M7" s="345"/>
    </row>
    <row r="8" spans="1:13" ht="66.75" customHeight="1" thickBot="1">
      <c r="A8" s="370"/>
      <c r="B8" s="350"/>
      <c r="C8" s="350"/>
      <c r="D8" s="350"/>
      <c r="E8" s="350"/>
      <c r="F8" s="350"/>
      <c r="G8" s="350"/>
      <c r="H8" s="350"/>
      <c r="I8" s="22" t="s">
        <v>145</v>
      </c>
      <c r="J8" s="22" t="s">
        <v>114</v>
      </c>
      <c r="K8" s="22" t="s">
        <v>115</v>
      </c>
      <c r="L8" s="22" t="s">
        <v>116</v>
      </c>
      <c r="M8" s="26" t="s">
        <v>119</v>
      </c>
    </row>
    <row r="9" spans="1:14" ht="19.5" customHeight="1" thickTop="1">
      <c r="A9" s="46" t="s">
        <v>4</v>
      </c>
      <c r="B9" s="257">
        <v>379</v>
      </c>
      <c r="C9" s="258">
        <v>1079</v>
      </c>
      <c r="D9" s="186">
        <v>49</v>
      </c>
      <c r="E9" s="186">
        <v>610</v>
      </c>
      <c r="F9" s="186">
        <v>22</v>
      </c>
      <c r="G9" s="186">
        <v>49</v>
      </c>
      <c r="H9" s="186">
        <v>192</v>
      </c>
      <c r="I9" s="186">
        <v>41</v>
      </c>
      <c r="J9" s="186">
        <v>1</v>
      </c>
      <c r="K9" s="186">
        <v>0</v>
      </c>
      <c r="L9" s="186">
        <v>140</v>
      </c>
      <c r="M9" s="259">
        <v>10</v>
      </c>
      <c r="N9" s="262"/>
    </row>
    <row r="10" spans="1:14" ht="19.5" customHeight="1">
      <c r="A10" s="44" t="s">
        <v>5</v>
      </c>
      <c r="B10" s="258">
        <v>261</v>
      </c>
      <c r="C10" s="258">
        <v>553</v>
      </c>
      <c r="D10" s="250">
        <v>23</v>
      </c>
      <c r="E10" s="250">
        <v>143</v>
      </c>
      <c r="F10" s="250">
        <v>2</v>
      </c>
      <c r="G10" s="250">
        <v>80</v>
      </c>
      <c r="H10" s="186">
        <v>109</v>
      </c>
      <c r="I10" s="250">
        <v>38</v>
      </c>
      <c r="J10" s="250">
        <v>2</v>
      </c>
      <c r="K10" s="186">
        <v>3</v>
      </c>
      <c r="L10" s="250">
        <v>64</v>
      </c>
      <c r="M10" s="254">
        <v>2</v>
      </c>
      <c r="N10" s="262"/>
    </row>
    <row r="11" spans="1:14" ht="19.5" customHeight="1">
      <c r="A11" s="44" t="s">
        <v>6</v>
      </c>
      <c r="B11" s="258">
        <v>365</v>
      </c>
      <c r="C11" s="258">
        <v>1662</v>
      </c>
      <c r="D11" s="250">
        <v>12</v>
      </c>
      <c r="E11" s="250">
        <v>1007</v>
      </c>
      <c r="F11" s="250">
        <v>2</v>
      </c>
      <c r="G11" s="250">
        <v>136</v>
      </c>
      <c r="H11" s="186">
        <v>162</v>
      </c>
      <c r="I11" s="250">
        <v>65</v>
      </c>
      <c r="J11" s="250">
        <v>0</v>
      </c>
      <c r="K11" s="250">
        <v>1</v>
      </c>
      <c r="L11" s="250">
        <v>93</v>
      </c>
      <c r="M11" s="254">
        <v>3</v>
      </c>
      <c r="N11" s="262"/>
    </row>
    <row r="12" spans="1:14" ht="19.5" customHeight="1">
      <c r="A12" s="44" t="s">
        <v>7</v>
      </c>
      <c r="B12" s="258">
        <v>215</v>
      </c>
      <c r="C12" s="260">
        <v>843</v>
      </c>
      <c r="D12" s="250">
        <v>14</v>
      </c>
      <c r="E12" s="250">
        <v>592</v>
      </c>
      <c r="F12" s="250">
        <v>0</v>
      </c>
      <c r="G12" s="250">
        <v>55</v>
      </c>
      <c r="H12" s="186">
        <v>117</v>
      </c>
      <c r="I12" s="250">
        <v>38</v>
      </c>
      <c r="J12" s="250">
        <v>1</v>
      </c>
      <c r="K12" s="250">
        <v>2</v>
      </c>
      <c r="L12" s="250">
        <v>65</v>
      </c>
      <c r="M12" s="254">
        <v>11</v>
      </c>
      <c r="N12" s="262"/>
    </row>
    <row r="13" spans="1:14" ht="19.5" customHeight="1">
      <c r="A13" s="44" t="s">
        <v>8</v>
      </c>
      <c r="B13" s="257">
        <v>596</v>
      </c>
      <c r="C13" s="258">
        <v>4170</v>
      </c>
      <c r="D13" s="250">
        <v>21</v>
      </c>
      <c r="E13" s="250">
        <v>2333</v>
      </c>
      <c r="F13" s="250">
        <v>17</v>
      </c>
      <c r="G13" s="250">
        <v>803</v>
      </c>
      <c r="H13" s="186">
        <v>186</v>
      </c>
      <c r="I13" s="250">
        <v>59</v>
      </c>
      <c r="J13" s="250">
        <v>1</v>
      </c>
      <c r="K13" s="250">
        <v>3</v>
      </c>
      <c r="L13" s="250">
        <v>121</v>
      </c>
      <c r="M13" s="254">
        <v>2</v>
      </c>
      <c r="N13" s="262"/>
    </row>
    <row r="14" spans="1:14" ht="19.5" customHeight="1">
      <c r="A14" s="44" t="s">
        <v>9</v>
      </c>
      <c r="B14" s="258">
        <v>395</v>
      </c>
      <c r="C14" s="258">
        <v>1529</v>
      </c>
      <c r="D14" s="250">
        <v>19</v>
      </c>
      <c r="E14" s="250">
        <v>593</v>
      </c>
      <c r="F14" s="250">
        <v>11</v>
      </c>
      <c r="G14" s="250">
        <v>512</v>
      </c>
      <c r="H14" s="186">
        <v>164</v>
      </c>
      <c r="I14" s="250">
        <v>63</v>
      </c>
      <c r="J14" s="250">
        <v>3</v>
      </c>
      <c r="K14" s="250">
        <v>4</v>
      </c>
      <c r="L14" s="250">
        <v>86</v>
      </c>
      <c r="M14" s="254">
        <v>8</v>
      </c>
      <c r="N14" s="262"/>
    </row>
    <row r="15" spans="1:14" ht="19.5" customHeight="1">
      <c r="A15" s="44" t="s">
        <v>1</v>
      </c>
      <c r="B15" s="258">
        <v>362</v>
      </c>
      <c r="C15" s="258">
        <v>1188</v>
      </c>
      <c r="D15" s="250">
        <v>11</v>
      </c>
      <c r="E15" s="250">
        <v>488</v>
      </c>
      <c r="F15" s="250">
        <v>15</v>
      </c>
      <c r="G15" s="250">
        <v>242</v>
      </c>
      <c r="H15" s="186">
        <v>176</v>
      </c>
      <c r="I15" s="250">
        <v>61</v>
      </c>
      <c r="J15" s="250">
        <v>2</v>
      </c>
      <c r="K15" s="250">
        <v>2</v>
      </c>
      <c r="L15" s="250">
        <v>106</v>
      </c>
      <c r="M15" s="254">
        <v>5</v>
      </c>
      <c r="N15" s="262"/>
    </row>
    <row r="16" spans="1:14" ht="19.5" customHeight="1" thickBot="1">
      <c r="A16" s="45" t="s">
        <v>2</v>
      </c>
      <c r="B16" s="263">
        <v>426</v>
      </c>
      <c r="C16" s="263">
        <v>1070</v>
      </c>
      <c r="D16" s="263">
        <v>28</v>
      </c>
      <c r="E16" s="263">
        <v>380</v>
      </c>
      <c r="F16" s="263">
        <v>15</v>
      </c>
      <c r="G16" s="263">
        <v>167</v>
      </c>
      <c r="H16" s="264">
        <v>213</v>
      </c>
      <c r="I16" s="263">
        <v>102</v>
      </c>
      <c r="J16" s="263">
        <v>1</v>
      </c>
      <c r="K16" s="263">
        <v>4</v>
      </c>
      <c r="L16" s="263">
        <v>92</v>
      </c>
      <c r="M16" s="265">
        <v>14</v>
      </c>
      <c r="N16" s="262"/>
    </row>
    <row r="17" spans="1:14" ht="19.5" customHeight="1" thickBot="1" thickTop="1">
      <c r="A17" s="42" t="s">
        <v>3</v>
      </c>
      <c r="B17" s="70">
        <f aca="true" t="shared" si="0" ref="B17:M17">SUM(B9:B16)</f>
        <v>2999</v>
      </c>
      <c r="C17" s="70">
        <f t="shared" si="0"/>
        <v>12094</v>
      </c>
      <c r="D17" s="71">
        <f t="shared" si="0"/>
        <v>177</v>
      </c>
      <c r="E17" s="70">
        <f t="shared" si="0"/>
        <v>6146</v>
      </c>
      <c r="F17" s="71">
        <f t="shared" si="0"/>
        <v>84</v>
      </c>
      <c r="G17" s="71">
        <f t="shared" si="0"/>
        <v>2044</v>
      </c>
      <c r="H17" s="72">
        <f t="shared" si="0"/>
        <v>1319</v>
      </c>
      <c r="I17" s="71">
        <f t="shared" si="0"/>
        <v>467</v>
      </c>
      <c r="J17" s="71">
        <f t="shared" si="0"/>
        <v>11</v>
      </c>
      <c r="K17" s="71">
        <f t="shared" si="0"/>
        <v>19</v>
      </c>
      <c r="L17" s="71">
        <f t="shared" si="0"/>
        <v>767</v>
      </c>
      <c r="M17" s="73">
        <f t="shared" si="0"/>
        <v>55</v>
      </c>
      <c r="N17" s="34"/>
    </row>
    <row r="18" ht="13.5" thickTop="1"/>
    <row r="20" spans="1:2" ht="12.75">
      <c r="A20" s="34"/>
      <c r="B20" s="34"/>
    </row>
    <row r="21" spans="1:2" ht="12.75">
      <c r="A21" s="34"/>
      <c r="B21" s="34"/>
    </row>
    <row r="22" spans="1:2" ht="12.75">
      <c r="A22" s="34"/>
      <c r="B22" s="34"/>
    </row>
    <row r="23" spans="1:2" ht="12.75">
      <c r="A23" s="34"/>
      <c r="B23" s="34"/>
    </row>
    <row r="24" spans="1:2" ht="12.75">
      <c r="A24" s="34"/>
      <c r="B24" s="34"/>
    </row>
    <row r="25" spans="1:2" ht="12.75">
      <c r="A25" s="34"/>
      <c r="B25" s="34"/>
    </row>
    <row r="26" spans="1:2" ht="12.75">
      <c r="A26" s="34"/>
      <c r="B26" s="34"/>
    </row>
    <row r="27" spans="1:2" ht="12.75">
      <c r="A27" s="34"/>
      <c r="B27" s="34"/>
    </row>
  </sheetData>
  <sheetProtection/>
  <mergeCells count="15">
    <mergeCell ref="A5:A8"/>
    <mergeCell ref="H6:M6"/>
    <mergeCell ref="I7:M7"/>
    <mergeCell ref="B6:B8"/>
    <mergeCell ref="C6:C8"/>
    <mergeCell ref="A1:M1"/>
    <mergeCell ref="A3:M3"/>
    <mergeCell ref="E6:E8"/>
    <mergeCell ref="F6:F8"/>
    <mergeCell ref="G6:G8"/>
    <mergeCell ref="A2:M2"/>
    <mergeCell ref="B5:C5"/>
    <mergeCell ref="D6:D8"/>
    <mergeCell ref="D5:M5"/>
    <mergeCell ref="H7:H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M20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30.7109375" style="3" customWidth="1"/>
    <col min="2" max="2" width="10.7109375" style="3" customWidth="1"/>
    <col min="3" max="3" width="10.7109375" style="38" customWidth="1"/>
    <col min="4" max="4" width="10.7109375" style="3" customWidth="1"/>
    <col min="5" max="5" width="10.7109375" style="38" customWidth="1"/>
    <col min="6" max="6" width="10.7109375" style="3" customWidth="1"/>
    <col min="7" max="7" width="10.7109375" style="38" customWidth="1"/>
    <col min="8" max="8" width="10.7109375" style="3" customWidth="1"/>
    <col min="9" max="9" width="10.7109375" style="38" customWidth="1"/>
    <col min="10" max="10" width="10.7109375" style="3" customWidth="1"/>
    <col min="11" max="11" width="10.7109375" style="38" customWidth="1"/>
    <col min="12" max="16384" width="9.140625" style="3" customWidth="1"/>
  </cols>
  <sheetData>
    <row r="1" spans="1:11" ht="19.5" customHeight="1">
      <c r="A1" s="295" t="s">
        <v>161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9.5" customHeight="1">
      <c r="A2" s="295" t="s">
        <v>181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9.5" customHeight="1" thickBot="1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1" ht="16.5" customHeight="1" thickTop="1">
      <c r="A4" s="297" t="s">
        <v>11</v>
      </c>
      <c r="B4" s="300" t="s">
        <v>12</v>
      </c>
      <c r="C4" s="305"/>
      <c r="D4" s="305" t="s">
        <v>13</v>
      </c>
      <c r="E4" s="305"/>
      <c r="F4" s="305" t="s">
        <v>14</v>
      </c>
      <c r="G4" s="305"/>
      <c r="H4" s="305" t="s">
        <v>15</v>
      </c>
      <c r="I4" s="301"/>
      <c r="J4" s="300" t="s">
        <v>3</v>
      </c>
      <c r="K4" s="301"/>
    </row>
    <row r="5" spans="1:11" ht="16.5" customHeight="1">
      <c r="A5" s="298"/>
      <c r="B5" s="302" t="s">
        <v>16</v>
      </c>
      <c r="C5" s="303"/>
      <c r="D5" s="303"/>
      <c r="E5" s="303"/>
      <c r="F5" s="303"/>
      <c r="G5" s="303"/>
      <c r="H5" s="303"/>
      <c r="I5" s="303"/>
      <c r="J5" s="303"/>
      <c r="K5" s="304"/>
    </row>
    <row r="6" spans="1:11" ht="16.5" customHeight="1" thickBot="1">
      <c r="A6" s="299"/>
      <c r="B6" s="108" t="s">
        <v>17</v>
      </c>
      <c r="C6" s="106" t="s">
        <v>18</v>
      </c>
      <c r="D6" s="106" t="s">
        <v>19</v>
      </c>
      <c r="E6" s="106" t="s">
        <v>18</v>
      </c>
      <c r="F6" s="106" t="s">
        <v>19</v>
      </c>
      <c r="G6" s="106" t="s">
        <v>20</v>
      </c>
      <c r="H6" s="106" t="s">
        <v>19</v>
      </c>
      <c r="I6" s="107" t="s">
        <v>18</v>
      </c>
      <c r="J6" s="108" t="s">
        <v>19</v>
      </c>
      <c r="K6" s="107" t="s">
        <v>18</v>
      </c>
    </row>
    <row r="7" spans="1:13" ht="30" customHeight="1" thickTop="1">
      <c r="A7" s="109" t="s">
        <v>82</v>
      </c>
      <c r="B7" s="225">
        <v>4216</v>
      </c>
      <c r="C7" s="226">
        <v>4434</v>
      </c>
      <c r="D7" s="226">
        <v>1148</v>
      </c>
      <c r="E7" s="226">
        <v>1197</v>
      </c>
      <c r="F7" s="226">
        <v>1045</v>
      </c>
      <c r="G7" s="226">
        <v>1093</v>
      </c>
      <c r="H7" s="226">
        <v>1256</v>
      </c>
      <c r="I7" s="227">
        <v>1347</v>
      </c>
      <c r="J7" s="234">
        <v>14811</v>
      </c>
      <c r="K7" s="235">
        <v>16134</v>
      </c>
      <c r="L7" s="97"/>
      <c r="M7" s="97"/>
    </row>
    <row r="8" spans="1:13" ht="30" customHeight="1">
      <c r="A8" s="110" t="s">
        <v>83</v>
      </c>
      <c r="B8" s="228">
        <v>195</v>
      </c>
      <c r="C8" s="229">
        <v>356</v>
      </c>
      <c r="D8" s="229">
        <v>66</v>
      </c>
      <c r="E8" s="229">
        <v>104</v>
      </c>
      <c r="F8" s="229">
        <v>91</v>
      </c>
      <c r="G8" s="229">
        <v>108</v>
      </c>
      <c r="H8" s="229">
        <v>57</v>
      </c>
      <c r="I8" s="230">
        <v>73</v>
      </c>
      <c r="J8" s="234">
        <v>807</v>
      </c>
      <c r="K8" s="236">
        <v>1215</v>
      </c>
      <c r="L8" s="97"/>
      <c r="M8" s="97"/>
    </row>
    <row r="9" spans="1:13" ht="30" customHeight="1">
      <c r="A9" s="110" t="s">
        <v>84</v>
      </c>
      <c r="B9" s="228">
        <v>251</v>
      </c>
      <c r="C9" s="229">
        <v>267</v>
      </c>
      <c r="D9" s="229">
        <v>326</v>
      </c>
      <c r="E9" s="229">
        <v>338</v>
      </c>
      <c r="F9" s="229">
        <v>464</v>
      </c>
      <c r="G9" s="229">
        <v>481</v>
      </c>
      <c r="H9" s="229">
        <v>385</v>
      </c>
      <c r="I9" s="230">
        <v>440</v>
      </c>
      <c r="J9" s="237">
        <v>3486</v>
      </c>
      <c r="K9" s="236">
        <v>3781</v>
      </c>
      <c r="L9" s="97"/>
      <c r="M9" s="97"/>
    </row>
    <row r="10" spans="1:13" ht="30" customHeight="1">
      <c r="A10" s="110" t="s">
        <v>90</v>
      </c>
      <c r="B10" s="228">
        <v>15114</v>
      </c>
      <c r="C10" s="229">
        <v>17547</v>
      </c>
      <c r="D10" s="229">
        <v>9863</v>
      </c>
      <c r="E10" s="229">
        <v>11148</v>
      </c>
      <c r="F10" s="229">
        <v>6493</v>
      </c>
      <c r="G10" s="229">
        <v>8514</v>
      </c>
      <c r="H10" s="229">
        <v>7922</v>
      </c>
      <c r="I10" s="230">
        <v>10016</v>
      </c>
      <c r="J10" s="234">
        <v>76963</v>
      </c>
      <c r="K10" s="236">
        <v>97227</v>
      </c>
      <c r="L10" s="97"/>
      <c r="M10" s="97"/>
    </row>
    <row r="11" spans="1:13" ht="30" customHeight="1">
      <c r="A11" s="110" t="s">
        <v>87</v>
      </c>
      <c r="B11" s="228">
        <v>379</v>
      </c>
      <c r="C11" s="229">
        <v>1079</v>
      </c>
      <c r="D11" s="229">
        <v>261</v>
      </c>
      <c r="E11" s="229">
        <v>553</v>
      </c>
      <c r="F11" s="229">
        <v>365</v>
      </c>
      <c r="G11" s="229">
        <v>1662</v>
      </c>
      <c r="H11" s="229">
        <v>215</v>
      </c>
      <c r="I11" s="230">
        <v>843</v>
      </c>
      <c r="J11" s="234">
        <v>2999</v>
      </c>
      <c r="K11" s="236">
        <v>12094</v>
      </c>
      <c r="L11" s="97"/>
      <c r="M11" s="97"/>
    </row>
    <row r="12" spans="1:13" ht="30" customHeight="1">
      <c r="A12" s="111" t="s">
        <v>88</v>
      </c>
      <c r="B12" s="228">
        <v>1149</v>
      </c>
      <c r="C12" s="229">
        <v>1339</v>
      </c>
      <c r="D12" s="229">
        <v>2090</v>
      </c>
      <c r="E12" s="229">
        <v>2193</v>
      </c>
      <c r="F12" s="229">
        <v>1010</v>
      </c>
      <c r="G12" s="229">
        <v>1063</v>
      </c>
      <c r="H12" s="229">
        <v>1460</v>
      </c>
      <c r="I12" s="230">
        <v>1589</v>
      </c>
      <c r="J12" s="234">
        <v>8917</v>
      </c>
      <c r="K12" s="236">
        <v>9680</v>
      </c>
      <c r="L12" s="97"/>
      <c r="M12" s="97"/>
    </row>
    <row r="13" spans="1:13" ht="30" customHeight="1">
      <c r="A13" s="111" t="s">
        <v>85</v>
      </c>
      <c r="B13" s="228">
        <v>419</v>
      </c>
      <c r="C13" s="229">
        <v>1180</v>
      </c>
      <c r="D13" s="229">
        <v>157</v>
      </c>
      <c r="E13" s="229">
        <v>278</v>
      </c>
      <c r="F13" s="229">
        <v>135</v>
      </c>
      <c r="G13" s="229">
        <v>182</v>
      </c>
      <c r="H13" s="229">
        <v>121</v>
      </c>
      <c r="I13" s="230">
        <v>189</v>
      </c>
      <c r="J13" s="234">
        <v>1899</v>
      </c>
      <c r="K13" s="236">
        <v>4873</v>
      </c>
      <c r="L13" s="97"/>
      <c r="M13" s="97"/>
    </row>
    <row r="14" spans="1:13" ht="30" customHeight="1" thickBot="1">
      <c r="A14" s="122" t="s">
        <v>86</v>
      </c>
      <c r="B14" s="231">
        <v>22</v>
      </c>
      <c r="C14" s="232">
        <v>29</v>
      </c>
      <c r="D14" s="232">
        <v>3</v>
      </c>
      <c r="E14" s="232">
        <v>3</v>
      </c>
      <c r="F14" s="232">
        <v>2</v>
      </c>
      <c r="G14" s="232">
        <v>2</v>
      </c>
      <c r="H14" s="232">
        <v>11</v>
      </c>
      <c r="I14" s="233">
        <v>11</v>
      </c>
      <c r="J14" s="238">
        <v>87</v>
      </c>
      <c r="K14" s="239">
        <v>99</v>
      </c>
      <c r="L14" s="97"/>
      <c r="M14" s="97"/>
    </row>
    <row r="15" spans="1:13" ht="30" customHeight="1" thickBot="1" thickTop="1">
      <c r="A15" s="123" t="s">
        <v>10</v>
      </c>
      <c r="B15" s="121">
        <f>SUM(B7:B10)+B14</f>
        <v>19798</v>
      </c>
      <c r="C15" s="120">
        <f>SUM(C7:C10)+C14</f>
        <v>22633</v>
      </c>
      <c r="D15" s="120">
        <f>SUM(D7:D10)+D14</f>
        <v>11406</v>
      </c>
      <c r="E15" s="120">
        <f>SUM(E7:E10)+E14</f>
        <v>12790</v>
      </c>
      <c r="F15" s="120">
        <f>SUM(F7:F10)+F14</f>
        <v>8095</v>
      </c>
      <c r="G15" s="120">
        <f>SUM(G7:G10)+G14</f>
        <v>10198</v>
      </c>
      <c r="H15" s="120">
        <f>SUM(H7:H10)+H14</f>
        <v>9631</v>
      </c>
      <c r="I15" s="124">
        <f>SUM(I7:I10)+I14</f>
        <v>11887</v>
      </c>
      <c r="J15" s="240">
        <f>SUM(J7:J10)+J14</f>
        <v>96154</v>
      </c>
      <c r="K15" s="240">
        <f>SUM(K7:K10)+K14</f>
        <v>118456</v>
      </c>
      <c r="L15" s="97"/>
      <c r="M15" s="97"/>
    </row>
    <row r="16" ht="13.5" thickTop="1"/>
    <row r="17" ht="16.5" customHeight="1"/>
    <row r="18" ht="16.5" customHeight="1">
      <c r="B18" s="97"/>
    </row>
    <row r="19" spans="3:6" ht="12.75">
      <c r="C19" s="3"/>
      <c r="D19" s="38"/>
      <c r="E19" s="3"/>
      <c r="F19" s="38"/>
    </row>
    <row r="20" spans="3:6" ht="12.75">
      <c r="C20" s="3"/>
      <c r="D20" s="38"/>
      <c r="E20" s="3"/>
      <c r="F20" s="38"/>
    </row>
  </sheetData>
  <sheetProtection/>
  <mergeCells count="10">
    <mergeCell ref="A1:K1"/>
    <mergeCell ref="A3:K3"/>
    <mergeCell ref="A4:A6"/>
    <mergeCell ref="J4:K4"/>
    <mergeCell ref="B5:K5"/>
    <mergeCell ref="B4:C4"/>
    <mergeCell ref="D4:E4"/>
    <mergeCell ref="F4:G4"/>
    <mergeCell ref="H4:I4"/>
    <mergeCell ref="A2:K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N18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6.7109375" style="0" customWidth="1"/>
    <col min="2" max="7" width="10.7109375" style="0" customWidth="1"/>
    <col min="8" max="9" width="20.7109375" style="0" customWidth="1"/>
    <col min="10" max="11" width="10.7109375" style="0" customWidth="1"/>
  </cols>
  <sheetData>
    <row r="1" spans="1:14" ht="19.5" customHeight="1">
      <c r="A1" s="325" t="s">
        <v>161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17"/>
      <c r="M1" s="17"/>
      <c r="N1" s="17"/>
    </row>
    <row r="2" spans="1:11" ht="19.5" customHeight="1">
      <c r="A2" s="325" t="s">
        <v>184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1" ht="19.5" customHeight="1">
      <c r="A3" s="325" t="s">
        <v>152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</row>
    <row r="4" spans="1:11" ht="19.5" customHeight="1" thickBot="1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</row>
    <row r="5" spans="1:11" ht="19.5" customHeight="1" thickTop="1">
      <c r="A5" s="316" t="s">
        <v>0</v>
      </c>
      <c r="B5" s="318" t="s">
        <v>16</v>
      </c>
      <c r="C5" s="328"/>
      <c r="D5" s="328" t="s">
        <v>52</v>
      </c>
      <c r="E5" s="328"/>
      <c r="F5" s="328"/>
      <c r="G5" s="328"/>
      <c r="H5" s="328"/>
      <c r="I5" s="322"/>
      <c r="J5" s="322"/>
      <c r="K5" s="320"/>
    </row>
    <row r="6" spans="1:11" ht="19.5" customHeight="1">
      <c r="A6" s="373"/>
      <c r="B6" s="374" t="s">
        <v>19</v>
      </c>
      <c r="C6" s="349" t="s">
        <v>18</v>
      </c>
      <c r="D6" s="351" t="s">
        <v>62</v>
      </c>
      <c r="E6" s="352"/>
      <c r="F6" s="347"/>
      <c r="G6" s="351" t="s">
        <v>63</v>
      </c>
      <c r="H6" s="352"/>
      <c r="I6" s="352"/>
      <c r="J6" s="352"/>
      <c r="K6" s="355"/>
    </row>
    <row r="7" spans="1:11" ht="19.5" customHeight="1">
      <c r="A7" s="373"/>
      <c r="B7" s="375"/>
      <c r="C7" s="354"/>
      <c r="D7" s="349" t="s">
        <v>57</v>
      </c>
      <c r="E7" s="351" t="s">
        <v>64</v>
      </c>
      <c r="F7" s="347"/>
      <c r="G7" s="349" t="s">
        <v>57</v>
      </c>
      <c r="H7" s="351" t="s">
        <v>64</v>
      </c>
      <c r="I7" s="352"/>
      <c r="J7" s="352" t="s">
        <v>64</v>
      </c>
      <c r="K7" s="355"/>
    </row>
    <row r="8" spans="1:11" ht="28.5" customHeight="1">
      <c r="A8" s="326"/>
      <c r="B8" s="375"/>
      <c r="C8" s="354"/>
      <c r="D8" s="377"/>
      <c r="E8" s="344" t="s">
        <v>65</v>
      </c>
      <c r="F8" s="344" t="s">
        <v>81</v>
      </c>
      <c r="G8" s="354"/>
      <c r="H8" s="349" t="s">
        <v>120</v>
      </c>
      <c r="I8" s="349" t="s">
        <v>121</v>
      </c>
      <c r="J8" s="349" t="s">
        <v>122</v>
      </c>
      <c r="K8" s="371" t="s">
        <v>140</v>
      </c>
    </row>
    <row r="9" spans="1:11" ht="55.5" customHeight="1" thickBot="1">
      <c r="A9" s="317"/>
      <c r="B9" s="376"/>
      <c r="C9" s="350"/>
      <c r="D9" s="378"/>
      <c r="E9" s="353"/>
      <c r="F9" s="353"/>
      <c r="G9" s="350"/>
      <c r="H9" s="350"/>
      <c r="I9" s="350"/>
      <c r="J9" s="350"/>
      <c r="K9" s="372"/>
    </row>
    <row r="10" spans="1:11" ht="19.5" customHeight="1" thickTop="1">
      <c r="A10" s="21" t="s">
        <v>4</v>
      </c>
      <c r="B10" s="257">
        <v>1149</v>
      </c>
      <c r="C10" s="258">
        <v>1339</v>
      </c>
      <c r="D10" s="186">
        <v>115</v>
      </c>
      <c r="E10" s="186">
        <v>48</v>
      </c>
      <c r="F10" s="186">
        <v>3</v>
      </c>
      <c r="G10" s="186">
        <v>1099</v>
      </c>
      <c r="H10" s="186">
        <v>0</v>
      </c>
      <c r="I10" s="190">
        <v>0</v>
      </c>
      <c r="J10" s="190">
        <v>134</v>
      </c>
      <c r="K10" s="259">
        <v>925</v>
      </c>
    </row>
    <row r="11" spans="1:11" ht="19.5" customHeight="1">
      <c r="A11" s="24" t="s">
        <v>5</v>
      </c>
      <c r="B11" s="258">
        <v>2090</v>
      </c>
      <c r="C11" s="258">
        <v>2193</v>
      </c>
      <c r="D11" s="250">
        <v>100</v>
      </c>
      <c r="E11" s="250">
        <v>25</v>
      </c>
      <c r="F11" s="251">
        <v>5</v>
      </c>
      <c r="G11" s="250">
        <v>1149</v>
      </c>
      <c r="H11" s="250">
        <v>0</v>
      </c>
      <c r="I11" s="191">
        <v>0</v>
      </c>
      <c r="J11" s="191">
        <v>39</v>
      </c>
      <c r="K11" s="254">
        <v>1104</v>
      </c>
    </row>
    <row r="12" spans="1:11" ht="19.5" customHeight="1">
      <c r="A12" s="24" t="s">
        <v>6</v>
      </c>
      <c r="B12" s="258">
        <v>1010</v>
      </c>
      <c r="C12" s="258">
        <v>1063</v>
      </c>
      <c r="D12" s="250">
        <v>75</v>
      </c>
      <c r="E12" s="250">
        <v>44</v>
      </c>
      <c r="F12" s="250">
        <v>4</v>
      </c>
      <c r="G12" s="250">
        <v>960</v>
      </c>
      <c r="H12" s="250">
        <v>2</v>
      </c>
      <c r="I12" s="191">
        <v>0</v>
      </c>
      <c r="J12" s="191">
        <v>63</v>
      </c>
      <c r="K12" s="254">
        <v>721</v>
      </c>
    </row>
    <row r="13" spans="1:11" ht="19.5" customHeight="1">
      <c r="A13" s="24" t="s">
        <v>7</v>
      </c>
      <c r="B13" s="258">
        <v>1460</v>
      </c>
      <c r="C13" s="260">
        <v>1589</v>
      </c>
      <c r="D13" s="250">
        <v>101</v>
      </c>
      <c r="E13" s="250">
        <v>52</v>
      </c>
      <c r="F13" s="250">
        <v>14</v>
      </c>
      <c r="G13" s="250">
        <v>1476</v>
      </c>
      <c r="H13" s="250">
        <v>0</v>
      </c>
      <c r="I13" s="191">
        <v>0</v>
      </c>
      <c r="J13" s="191">
        <v>32</v>
      </c>
      <c r="K13" s="254">
        <v>1438</v>
      </c>
    </row>
    <row r="14" spans="1:11" ht="19.5" customHeight="1">
      <c r="A14" s="24" t="s">
        <v>8</v>
      </c>
      <c r="B14" s="257">
        <v>445</v>
      </c>
      <c r="C14" s="258">
        <v>485</v>
      </c>
      <c r="D14" s="250">
        <v>66</v>
      </c>
      <c r="E14" s="250">
        <v>31</v>
      </c>
      <c r="F14" s="250">
        <v>6</v>
      </c>
      <c r="G14" s="250">
        <v>401</v>
      </c>
      <c r="H14" s="250">
        <v>2</v>
      </c>
      <c r="I14" s="191">
        <v>0</v>
      </c>
      <c r="J14" s="191">
        <v>27</v>
      </c>
      <c r="K14" s="254">
        <v>135</v>
      </c>
    </row>
    <row r="15" spans="1:11" ht="19.5" customHeight="1">
      <c r="A15" s="24" t="s">
        <v>9</v>
      </c>
      <c r="B15" s="258">
        <v>1153</v>
      </c>
      <c r="C15" s="258">
        <v>1218</v>
      </c>
      <c r="D15" s="250">
        <v>103</v>
      </c>
      <c r="E15" s="250">
        <v>46</v>
      </c>
      <c r="F15" s="250">
        <v>4</v>
      </c>
      <c r="G15" s="250">
        <v>1068</v>
      </c>
      <c r="H15" s="250">
        <v>2</v>
      </c>
      <c r="I15" s="191">
        <v>0</v>
      </c>
      <c r="J15" s="191">
        <v>52</v>
      </c>
      <c r="K15" s="254">
        <v>1004</v>
      </c>
    </row>
    <row r="16" spans="1:11" ht="19.5" customHeight="1">
      <c r="A16" s="24" t="s">
        <v>1</v>
      </c>
      <c r="B16" s="258">
        <v>810</v>
      </c>
      <c r="C16" s="258">
        <v>887</v>
      </c>
      <c r="D16" s="250">
        <v>109</v>
      </c>
      <c r="E16" s="250">
        <v>43</v>
      </c>
      <c r="F16" s="250">
        <v>15</v>
      </c>
      <c r="G16" s="250">
        <v>692</v>
      </c>
      <c r="H16" s="250">
        <v>2</v>
      </c>
      <c r="I16" s="191">
        <v>0</v>
      </c>
      <c r="J16" s="191">
        <v>26</v>
      </c>
      <c r="K16" s="254">
        <v>660</v>
      </c>
    </row>
    <row r="17" spans="1:11" ht="19.5" customHeight="1" thickBot="1">
      <c r="A17" s="27" t="s">
        <v>2</v>
      </c>
      <c r="B17" s="258">
        <v>800</v>
      </c>
      <c r="C17" s="261">
        <v>906</v>
      </c>
      <c r="D17" s="255">
        <v>168</v>
      </c>
      <c r="E17" s="255">
        <v>95</v>
      </c>
      <c r="F17" s="255">
        <v>10</v>
      </c>
      <c r="G17" s="255">
        <v>687</v>
      </c>
      <c r="H17" s="255">
        <v>0</v>
      </c>
      <c r="I17" s="192">
        <v>0</v>
      </c>
      <c r="J17" s="263">
        <v>85</v>
      </c>
      <c r="K17" s="256">
        <v>382</v>
      </c>
    </row>
    <row r="18" spans="1:13" ht="19.5" customHeight="1" thickBot="1" thickTop="1">
      <c r="A18" s="28" t="s">
        <v>3</v>
      </c>
      <c r="B18" s="69">
        <f>SUM(B10:B17)</f>
        <v>8917</v>
      </c>
      <c r="C18" s="69">
        <f aca="true" t="shared" si="0" ref="C18:K18">SUM(C10:C17)</f>
        <v>9680</v>
      </c>
      <c r="D18" s="69">
        <f>SUM(D10:D17)</f>
        <v>837</v>
      </c>
      <c r="E18" s="69">
        <f t="shared" si="0"/>
        <v>384</v>
      </c>
      <c r="F18" s="69">
        <f t="shared" si="0"/>
        <v>61</v>
      </c>
      <c r="G18" s="69">
        <f t="shared" si="0"/>
        <v>7532</v>
      </c>
      <c r="H18" s="69">
        <f t="shared" si="0"/>
        <v>8</v>
      </c>
      <c r="I18" s="74">
        <f t="shared" si="0"/>
        <v>0</v>
      </c>
      <c r="J18" s="69">
        <f t="shared" si="0"/>
        <v>458</v>
      </c>
      <c r="K18" s="266">
        <f t="shared" si="0"/>
        <v>6369</v>
      </c>
      <c r="M18" s="34"/>
    </row>
    <row r="19" ht="13.5" thickTop="1"/>
  </sheetData>
  <sheetProtection/>
  <mergeCells count="21">
    <mergeCell ref="F8:F9"/>
    <mergeCell ref="A5:A9"/>
    <mergeCell ref="E8:E9"/>
    <mergeCell ref="B6:B9"/>
    <mergeCell ref="C6:C9"/>
    <mergeCell ref="D6:F6"/>
    <mergeCell ref="E7:F7"/>
    <mergeCell ref="D7:D9"/>
    <mergeCell ref="A3:K3"/>
    <mergeCell ref="B5:C5"/>
    <mergeCell ref="D5:K5"/>
    <mergeCell ref="A1:K1"/>
    <mergeCell ref="A4:K4"/>
    <mergeCell ref="A2:K2"/>
    <mergeCell ref="G6:K6"/>
    <mergeCell ref="G7:G9"/>
    <mergeCell ref="H7:K7"/>
    <mergeCell ref="H8:H9"/>
    <mergeCell ref="I8:I9"/>
    <mergeCell ref="J8:J9"/>
    <mergeCell ref="K8:K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H15"/>
  <sheetViews>
    <sheetView showGridLines="0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7" width="17.7109375" style="16" customWidth="1"/>
  </cols>
  <sheetData>
    <row r="1" spans="1:8" ht="19.5" customHeight="1">
      <c r="A1" s="332" t="s">
        <v>161</v>
      </c>
      <c r="B1" s="332"/>
      <c r="C1" s="332"/>
      <c r="D1" s="332"/>
      <c r="E1" s="332"/>
      <c r="F1" s="332"/>
      <c r="G1" s="332"/>
      <c r="H1" s="17"/>
    </row>
    <row r="2" spans="1:7" ht="19.5" customHeight="1">
      <c r="A2" s="332" t="s">
        <v>184</v>
      </c>
      <c r="B2" s="332"/>
      <c r="C2" s="332"/>
      <c r="D2" s="332"/>
      <c r="E2" s="332"/>
      <c r="F2" s="332"/>
      <c r="G2" s="332"/>
    </row>
    <row r="3" spans="1:7" ht="19.5" customHeight="1">
      <c r="A3" s="332" t="s">
        <v>153</v>
      </c>
      <c r="B3" s="332"/>
      <c r="C3" s="332"/>
      <c r="D3" s="332"/>
      <c r="E3" s="332"/>
      <c r="F3" s="332"/>
      <c r="G3" s="332"/>
    </row>
    <row r="4" spans="1:7" ht="19.5" customHeight="1" thickBot="1">
      <c r="A4" s="315"/>
      <c r="B4" s="315"/>
      <c r="C4" s="315"/>
      <c r="D4" s="315"/>
      <c r="E4" s="315"/>
      <c r="F4" s="315"/>
      <c r="G4" s="315"/>
    </row>
    <row r="5" spans="1:7" ht="19.5" customHeight="1" thickTop="1">
      <c r="A5" s="316" t="s">
        <v>0</v>
      </c>
      <c r="B5" s="318" t="s">
        <v>16</v>
      </c>
      <c r="C5" s="328"/>
      <c r="D5" s="328" t="s">
        <v>52</v>
      </c>
      <c r="E5" s="328"/>
      <c r="F5" s="328"/>
      <c r="G5" s="320"/>
    </row>
    <row r="6" spans="1:7" ht="75" customHeight="1" thickBot="1">
      <c r="A6" s="317"/>
      <c r="B6" s="25" t="s">
        <v>19</v>
      </c>
      <c r="C6" s="22" t="s">
        <v>18</v>
      </c>
      <c r="D6" s="22" t="s">
        <v>124</v>
      </c>
      <c r="E6" s="22" t="s">
        <v>123</v>
      </c>
      <c r="F6" s="22" t="s">
        <v>125</v>
      </c>
      <c r="G6" s="26" t="s">
        <v>66</v>
      </c>
    </row>
    <row r="7" spans="1:7" ht="19.5" customHeight="1" thickTop="1">
      <c r="A7" s="21" t="s">
        <v>4</v>
      </c>
      <c r="B7" s="257">
        <v>419</v>
      </c>
      <c r="C7" s="258">
        <v>1180</v>
      </c>
      <c r="D7" s="186">
        <v>15</v>
      </c>
      <c r="E7" s="186">
        <v>2</v>
      </c>
      <c r="F7" s="186">
        <v>50</v>
      </c>
      <c r="G7" s="259">
        <v>138</v>
      </c>
    </row>
    <row r="8" spans="1:7" ht="19.5" customHeight="1">
      <c r="A8" s="24" t="s">
        <v>5</v>
      </c>
      <c r="B8" s="258">
        <v>157</v>
      </c>
      <c r="C8" s="258">
        <v>278</v>
      </c>
      <c r="D8" s="250">
        <v>3</v>
      </c>
      <c r="E8" s="250">
        <v>1</v>
      </c>
      <c r="F8" s="250">
        <v>11</v>
      </c>
      <c r="G8" s="254">
        <v>37</v>
      </c>
    </row>
    <row r="9" spans="1:7" ht="19.5" customHeight="1">
      <c r="A9" s="24" t="s">
        <v>6</v>
      </c>
      <c r="B9" s="258">
        <v>135</v>
      </c>
      <c r="C9" s="258">
        <v>182</v>
      </c>
      <c r="D9" s="250">
        <v>2</v>
      </c>
      <c r="E9" s="250">
        <v>7</v>
      </c>
      <c r="F9" s="250">
        <v>10</v>
      </c>
      <c r="G9" s="254">
        <v>31</v>
      </c>
    </row>
    <row r="10" spans="1:7" ht="19.5" customHeight="1">
      <c r="A10" s="24" t="s">
        <v>7</v>
      </c>
      <c r="B10" s="258">
        <v>121</v>
      </c>
      <c r="C10" s="260">
        <v>189</v>
      </c>
      <c r="D10" s="250">
        <v>0</v>
      </c>
      <c r="E10" s="250">
        <v>12</v>
      </c>
      <c r="F10" s="250">
        <v>7</v>
      </c>
      <c r="G10" s="254">
        <v>29</v>
      </c>
    </row>
    <row r="11" spans="1:7" ht="19.5" customHeight="1">
      <c r="A11" s="24" t="s">
        <v>8</v>
      </c>
      <c r="B11" s="257">
        <v>135</v>
      </c>
      <c r="C11" s="258">
        <v>209</v>
      </c>
      <c r="D11" s="250">
        <v>5</v>
      </c>
      <c r="E11" s="250">
        <v>3</v>
      </c>
      <c r="F11" s="250">
        <v>2</v>
      </c>
      <c r="G11" s="254">
        <v>21</v>
      </c>
    </row>
    <row r="12" spans="1:7" ht="19.5" customHeight="1">
      <c r="A12" s="24" t="s">
        <v>9</v>
      </c>
      <c r="B12" s="258">
        <v>244</v>
      </c>
      <c r="C12" s="258">
        <v>1618</v>
      </c>
      <c r="D12" s="250">
        <v>11</v>
      </c>
      <c r="E12" s="250">
        <v>6</v>
      </c>
      <c r="F12" s="250">
        <v>15</v>
      </c>
      <c r="G12" s="254">
        <v>52</v>
      </c>
    </row>
    <row r="13" spans="1:7" ht="19.5" customHeight="1">
      <c r="A13" s="24" t="s">
        <v>1</v>
      </c>
      <c r="B13" s="258">
        <v>130</v>
      </c>
      <c r="C13" s="258">
        <v>213</v>
      </c>
      <c r="D13" s="250">
        <v>18</v>
      </c>
      <c r="E13" s="250">
        <v>10</v>
      </c>
      <c r="F13" s="250">
        <v>52</v>
      </c>
      <c r="G13" s="254">
        <v>13</v>
      </c>
    </row>
    <row r="14" spans="1:7" ht="19.5" customHeight="1" thickBot="1">
      <c r="A14" s="27" t="s">
        <v>2</v>
      </c>
      <c r="B14" s="258">
        <v>558</v>
      </c>
      <c r="C14" s="261">
        <v>1004</v>
      </c>
      <c r="D14" s="255">
        <v>24</v>
      </c>
      <c r="E14" s="255">
        <v>11</v>
      </c>
      <c r="F14" s="255">
        <v>35</v>
      </c>
      <c r="G14" s="256">
        <v>110</v>
      </c>
    </row>
    <row r="15" spans="1:8" ht="19.5" customHeight="1" thickBot="1" thickTop="1">
      <c r="A15" s="28" t="s">
        <v>3</v>
      </c>
      <c r="B15" s="75">
        <f aca="true" t="shared" si="0" ref="B15:G15">SUM(B7:B14)</f>
        <v>1899</v>
      </c>
      <c r="C15" s="75">
        <f t="shared" si="0"/>
        <v>4873</v>
      </c>
      <c r="D15" s="75">
        <f t="shared" si="0"/>
        <v>78</v>
      </c>
      <c r="E15" s="75">
        <f t="shared" si="0"/>
        <v>52</v>
      </c>
      <c r="F15" s="75">
        <f t="shared" si="0"/>
        <v>182</v>
      </c>
      <c r="G15" s="76">
        <f t="shared" si="0"/>
        <v>431</v>
      </c>
      <c r="H15" s="88"/>
    </row>
    <row r="16" ht="13.5" thickTop="1"/>
  </sheetData>
  <sheetProtection/>
  <mergeCells count="7">
    <mergeCell ref="A1:G1"/>
    <mergeCell ref="A5:A6"/>
    <mergeCell ref="B5:C5"/>
    <mergeCell ref="D5:G5"/>
    <mergeCell ref="A3:G3"/>
    <mergeCell ref="A4:G4"/>
    <mergeCell ref="A2:G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J1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9" width="12.7109375" style="0" customWidth="1"/>
    <col min="10" max="10" width="14.8515625" style="0" customWidth="1"/>
  </cols>
  <sheetData>
    <row r="1" spans="1:9" ht="19.5" customHeight="1">
      <c r="A1" s="379" t="s">
        <v>161</v>
      </c>
      <c r="B1" s="379"/>
      <c r="C1" s="379"/>
      <c r="D1" s="379"/>
      <c r="E1" s="379"/>
      <c r="F1" s="379"/>
      <c r="G1" s="379"/>
      <c r="H1" s="379"/>
      <c r="I1" s="379"/>
    </row>
    <row r="2" spans="1:9" ht="19.5" customHeight="1">
      <c r="A2" s="325" t="s">
        <v>184</v>
      </c>
      <c r="B2" s="325"/>
      <c r="C2" s="325"/>
      <c r="D2" s="325"/>
      <c r="E2" s="325"/>
      <c r="F2" s="325"/>
      <c r="G2" s="325"/>
      <c r="H2" s="325"/>
      <c r="I2" s="325"/>
    </row>
    <row r="3" spans="1:9" ht="19.5" customHeight="1">
      <c r="A3" s="325" t="s">
        <v>154</v>
      </c>
      <c r="B3" s="325"/>
      <c r="C3" s="325"/>
      <c r="D3" s="325"/>
      <c r="E3" s="325"/>
      <c r="F3" s="325"/>
      <c r="G3" s="325"/>
      <c r="H3" s="325"/>
      <c r="I3" s="325"/>
    </row>
    <row r="4" ht="19.5" customHeight="1" thickBot="1">
      <c r="J4" s="18"/>
    </row>
    <row r="5" spans="1:9" ht="19.5" customHeight="1" thickTop="1">
      <c r="A5" s="316" t="s">
        <v>0</v>
      </c>
      <c r="B5" s="318" t="s">
        <v>16</v>
      </c>
      <c r="C5" s="328"/>
      <c r="D5" s="328" t="s">
        <v>52</v>
      </c>
      <c r="E5" s="328"/>
      <c r="F5" s="328"/>
      <c r="G5" s="328"/>
      <c r="H5" s="322"/>
      <c r="I5" s="320"/>
    </row>
    <row r="6" spans="1:9" ht="28.5" customHeight="1">
      <c r="A6" s="326"/>
      <c r="B6" s="347" t="s">
        <v>19</v>
      </c>
      <c r="C6" s="344" t="s">
        <v>20</v>
      </c>
      <c r="D6" s="380" t="s">
        <v>180</v>
      </c>
      <c r="E6" s="344"/>
      <c r="F6" s="344"/>
      <c r="G6" s="351" t="s">
        <v>135</v>
      </c>
      <c r="H6" s="352"/>
      <c r="I6" s="355"/>
    </row>
    <row r="7" spans="1:9" ht="48.75" customHeight="1" thickBot="1">
      <c r="A7" s="317"/>
      <c r="B7" s="348"/>
      <c r="C7" s="353"/>
      <c r="D7" s="22" t="s">
        <v>130</v>
      </c>
      <c r="E7" s="22" t="s">
        <v>131</v>
      </c>
      <c r="F7" s="22" t="s">
        <v>132</v>
      </c>
      <c r="G7" s="22" t="s">
        <v>144</v>
      </c>
      <c r="H7" s="43" t="s">
        <v>133</v>
      </c>
      <c r="I7" s="26" t="s">
        <v>134</v>
      </c>
    </row>
    <row r="8" spans="1:9" ht="19.5" customHeight="1" thickTop="1">
      <c r="A8" s="29" t="s">
        <v>4</v>
      </c>
      <c r="B8" s="193">
        <v>22</v>
      </c>
      <c r="C8" s="193">
        <v>29</v>
      </c>
      <c r="D8" s="193">
        <v>0</v>
      </c>
      <c r="E8" s="193">
        <v>0</v>
      </c>
      <c r="F8" s="193">
        <v>12</v>
      </c>
      <c r="G8" s="193">
        <v>0</v>
      </c>
      <c r="H8" s="194">
        <v>0</v>
      </c>
      <c r="I8" s="195">
        <v>2</v>
      </c>
    </row>
    <row r="9" spans="1:9" ht="19.5" customHeight="1">
      <c r="A9" s="24" t="s">
        <v>5</v>
      </c>
      <c r="B9" s="196">
        <v>3</v>
      </c>
      <c r="C9" s="193">
        <v>3</v>
      </c>
      <c r="D9" s="193">
        <v>0</v>
      </c>
      <c r="E9" s="193">
        <v>0</v>
      </c>
      <c r="F9" s="193">
        <v>0</v>
      </c>
      <c r="G9" s="193">
        <v>0</v>
      </c>
      <c r="H9" s="194">
        <v>0</v>
      </c>
      <c r="I9" s="195">
        <v>0</v>
      </c>
    </row>
    <row r="10" spans="1:9" ht="19.5" customHeight="1">
      <c r="A10" s="24" t="s">
        <v>6</v>
      </c>
      <c r="B10" s="196">
        <v>2</v>
      </c>
      <c r="C10" s="197">
        <v>2</v>
      </c>
      <c r="D10" s="193">
        <v>0</v>
      </c>
      <c r="E10" s="193">
        <v>0</v>
      </c>
      <c r="F10" s="193">
        <v>1</v>
      </c>
      <c r="G10" s="193">
        <v>0</v>
      </c>
      <c r="H10" s="194">
        <v>0</v>
      </c>
      <c r="I10" s="195">
        <v>0</v>
      </c>
    </row>
    <row r="11" spans="1:9" ht="19.5" customHeight="1">
      <c r="A11" s="24" t="s">
        <v>7</v>
      </c>
      <c r="B11" s="196">
        <v>11</v>
      </c>
      <c r="C11" s="197">
        <v>11</v>
      </c>
      <c r="D11" s="193">
        <v>1</v>
      </c>
      <c r="E11" s="193">
        <v>0</v>
      </c>
      <c r="F11" s="193">
        <v>1</v>
      </c>
      <c r="G11" s="193">
        <v>1</v>
      </c>
      <c r="H11" s="194">
        <v>0</v>
      </c>
      <c r="I11" s="195">
        <v>0</v>
      </c>
    </row>
    <row r="12" spans="1:9" ht="19.5" customHeight="1">
      <c r="A12" s="24" t="s">
        <v>8</v>
      </c>
      <c r="B12" s="197">
        <v>17</v>
      </c>
      <c r="C12" s="197">
        <v>17</v>
      </c>
      <c r="D12" s="193">
        <v>0</v>
      </c>
      <c r="E12" s="193">
        <v>0</v>
      </c>
      <c r="F12" s="193">
        <v>5</v>
      </c>
      <c r="G12" s="193">
        <v>0</v>
      </c>
      <c r="H12" s="194">
        <v>0</v>
      </c>
      <c r="I12" s="195">
        <v>0</v>
      </c>
    </row>
    <row r="13" spans="1:9" ht="19.5" customHeight="1">
      <c r="A13" s="24" t="s">
        <v>9</v>
      </c>
      <c r="B13" s="196">
        <v>17</v>
      </c>
      <c r="C13" s="197">
        <v>22</v>
      </c>
      <c r="D13" s="193">
        <v>0</v>
      </c>
      <c r="E13" s="193">
        <v>0</v>
      </c>
      <c r="F13" s="193">
        <v>9</v>
      </c>
      <c r="G13" s="193">
        <v>0</v>
      </c>
      <c r="H13" s="194">
        <v>0</v>
      </c>
      <c r="I13" s="195">
        <v>5</v>
      </c>
    </row>
    <row r="14" spans="1:9" ht="19.5" customHeight="1">
      <c r="A14" s="24" t="s">
        <v>1</v>
      </c>
      <c r="B14" s="196">
        <v>1</v>
      </c>
      <c r="C14" s="197">
        <v>1</v>
      </c>
      <c r="D14" s="193">
        <v>0</v>
      </c>
      <c r="E14" s="193">
        <v>0</v>
      </c>
      <c r="F14" s="193">
        <v>0</v>
      </c>
      <c r="G14" s="193">
        <v>0</v>
      </c>
      <c r="H14" s="194">
        <v>0</v>
      </c>
      <c r="I14" s="195">
        <v>0</v>
      </c>
    </row>
    <row r="15" spans="1:9" ht="19.5" customHeight="1" thickBot="1">
      <c r="A15" s="27" t="s">
        <v>2</v>
      </c>
      <c r="B15" s="198">
        <v>14</v>
      </c>
      <c r="C15" s="199">
        <v>14</v>
      </c>
      <c r="D15" s="193">
        <v>6</v>
      </c>
      <c r="E15" s="193">
        <v>0</v>
      </c>
      <c r="F15" s="193">
        <v>2</v>
      </c>
      <c r="G15" s="193">
        <v>0</v>
      </c>
      <c r="H15" s="194">
        <v>0</v>
      </c>
      <c r="I15" s="195">
        <v>0</v>
      </c>
    </row>
    <row r="16" spans="1:9" ht="24" customHeight="1" thickBot="1" thickTop="1">
      <c r="A16" s="28" t="s">
        <v>3</v>
      </c>
      <c r="B16" s="77">
        <f>SUM(B8:B15)</f>
        <v>87</v>
      </c>
      <c r="C16" s="77">
        <f aca="true" t="shared" si="0" ref="C16:I16">SUM(C8:C15)</f>
        <v>99</v>
      </c>
      <c r="D16" s="77">
        <f t="shared" si="0"/>
        <v>7</v>
      </c>
      <c r="E16" s="77">
        <f t="shared" si="0"/>
        <v>0</v>
      </c>
      <c r="F16" s="77">
        <f t="shared" si="0"/>
        <v>30</v>
      </c>
      <c r="G16" s="77">
        <f t="shared" si="0"/>
        <v>1</v>
      </c>
      <c r="H16" s="78">
        <f t="shared" si="0"/>
        <v>0</v>
      </c>
      <c r="I16" s="79">
        <f t="shared" si="0"/>
        <v>7</v>
      </c>
    </row>
    <row r="17" ht="13.5" thickTop="1"/>
  </sheetData>
  <sheetProtection/>
  <mergeCells count="10">
    <mergeCell ref="A1:I1"/>
    <mergeCell ref="A3:I3"/>
    <mergeCell ref="A5:A7"/>
    <mergeCell ref="B5:C5"/>
    <mergeCell ref="D5:I5"/>
    <mergeCell ref="B6:B7"/>
    <mergeCell ref="C6:C7"/>
    <mergeCell ref="D6:F6"/>
    <mergeCell ref="G6:I6"/>
    <mergeCell ref="A2:I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H21"/>
  <sheetViews>
    <sheetView showGridLines="0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7" width="16.7109375" style="39" customWidth="1"/>
    <col min="8" max="16384" width="9.140625" style="39" customWidth="1"/>
  </cols>
  <sheetData>
    <row r="1" spans="1:8" ht="19.5" customHeight="1">
      <c r="A1" s="379" t="s">
        <v>161</v>
      </c>
      <c r="B1" s="379"/>
      <c r="C1" s="379"/>
      <c r="D1" s="379"/>
      <c r="E1" s="379"/>
      <c r="F1" s="379"/>
      <c r="G1" s="379"/>
      <c r="H1" s="49"/>
    </row>
    <row r="2" spans="1:7" ht="19.5" customHeight="1">
      <c r="A2" s="379" t="s">
        <v>184</v>
      </c>
      <c r="B2" s="379"/>
      <c r="C2" s="379"/>
      <c r="D2" s="379"/>
      <c r="E2" s="379"/>
      <c r="F2" s="379"/>
      <c r="G2" s="379"/>
    </row>
    <row r="3" spans="1:7" ht="19.5" customHeight="1">
      <c r="A3" s="379" t="s">
        <v>126</v>
      </c>
      <c r="B3" s="379"/>
      <c r="C3" s="379"/>
      <c r="D3" s="379"/>
      <c r="E3" s="379"/>
      <c r="F3" s="379"/>
      <c r="G3" s="379"/>
    </row>
    <row r="4" spans="1:7" ht="19.5" customHeight="1" thickBot="1">
      <c r="A4" s="381"/>
      <c r="B4" s="381"/>
      <c r="C4" s="381"/>
      <c r="D4" s="381"/>
      <c r="E4" s="381"/>
      <c r="F4" s="381"/>
      <c r="G4" s="381"/>
    </row>
    <row r="5" spans="1:7" ht="19.5" customHeight="1" thickTop="1">
      <c r="A5" s="382" t="s">
        <v>0</v>
      </c>
      <c r="B5" s="384" t="s">
        <v>16</v>
      </c>
      <c r="C5" s="385"/>
      <c r="D5" s="385" t="s">
        <v>52</v>
      </c>
      <c r="E5" s="385"/>
      <c r="F5" s="385"/>
      <c r="G5" s="386"/>
    </row>
    <row r="6" spans="1:7" ht="94.5" customHeight="1" thickBot="1">
      <c r="A6" s="383"/>
      <c r="B6" s="48" t="s">
        <v>19</v>
      </c>
      <c r="C6" s="31" t="s">
        <v>18</v>
      </c>
      <c r="D6" s="31" t="s">
        <v>127</v>
      </c>
      <c r="E6" s="41" t="s">
        <v>128</v>
      </c>
      <c r="F6" s="41" t="s">
        <v>129</v>
      </c>
      <c r="G6" s="224" t="s">
        <v>179</v>
      </c>
    </row>
    <row r="7" spans="1:7" ht="19.5" customHeight="1" thickTop="1">
      <c r="A7" s="47" t="s">
        <v>4</v>
      </c>
      <c r="B7" s="200">
        <v>408</v>
      </c>
      <c r="C7" s="200">
        <v>541</v>
      </c>
      <c r="D7" s="201">
        <v>48</v>
      </c>
      <c r="E7" s="201">
        <v>9</v>
      </c>
      <c r="F7" s="201">
        <v>0</v>
      </c>
      <c r="G7" s="202">
        <v>2</v>
      </c>
    </row>
    <row r="8" spans="1:7" ht="19.5" customHeight="1">
      <c r="A8" s="30" t="s">
        <v>5</v>
      </c>
      <c r="B8" s="203">
        <v>30</v>
      </c>
      <c r="C8" s="203">
        <v>218</v>
      </c>
      <c r="D8" s="204">
        <v>166</v>
      </c>
      <c r="E8" s="204">
        <v>0</v>
      </c>
      <c r="F8" s="204">
        <v>0</v>
      </c>
      <c r="G8" s="205">
        <v>0</v>
      </c>
    </row>
    <row r="9" spans="1:7" ht="19.5" customHeight="1">
      <c r="A9" s="30" t="s">
        <v>6</v>
      </c>
      <c r="B9" s="203">
        <v>43</v>
      </c>
      <c r="C9" s="203">
        <v>60</v>
      </c>
      <c r="D9" s="204">
        <v>1</v>
      </c>
      <c r="E9" s="204">
        <v>0</v>
      </c>
      <c r="F9" s="204">
        <v>0</v>
      </c>
      <c r="G9" s="205">
        <v>12</v>
      </c>
    </row>
    <row r="10" spans="1:7" ht="19.5" customHeight="1">
      <c r="A10" s="30" t="s">
        <v>7</v>
      </c>
      <c r="B10" s="203">
        <v>129</v>
      </c>
      <c r="C10" s="203">
        <v>296</v>
      </c>
      <c r="D10" s="204">
        <v>155</v>
      </c>
      <c r="E10" s="204">
        <v>1</v>
      </c>
      <c r="F10" s="204">
        <v>0</v>
      </c>
      <c r="G10" s="205">
        <v>1</v>
      </c>
    </row>
    <row r="11" spans="1:7" ht="19.5" customHeight="1">
      <c r="A11" s="30" t="s">
        <v>8</v>
      </c>
      <c r="B11" s="203">
        <v>30</v>
      </c>
      <c r="C11" s="203">
        <v>45</v>
      </c>
      <c r="D11" s="204">
        <v>0</v>
      </c>
      <c r="E11" s="204">
        <v>0</v>
      </c>
      <c r="F11" s="204">
        <v>0</v>
      </c>
      <c r="G11" s="205">
        <v>11</v>
      </c>
    </row>
    <row r="12" spans="1:7" ht="19.5" customHeight="1">
      <c r="A12" s="30" t="s">
        <v>9</v>
      </c>
      <c r="B12" s="203">
        <v>151</v>
      </c>
      <c r="C12" s="203">
        <v>469</v>
      </c>
      <c r="D12" s="204">
        <v>260</v>
      </c>
      <c r="E12" s="204">
        <v>0</v>
      </c>
      <c r="F12" s="204">
        <v>0</v>
      </c>
      <c r="G12" s="205">
        <v>0</v>
      </c>
    </row>
    <row r="13" spans="1:7" ht="19.5" customHeight="1">
      <c r="A13" s="30" t="s">
        <v>1</v>
      </c>
      <c r="B13" s="203">
        <v>41</v>
      </c>
      <c r="C13" s="203">
        <v>58</v>
      </c>
      <c r="D13" s="204">
        <v>0</v>
      </c>
      <c r="E13" s="204">
        <v>0</v>
      </c>
      <c r="F13" s="204">
        <v>0</v>
      </c>
      <c r="G13" s="205">
        <v>2</v>
      </c>
    </row>
    <row r="14" spans="1:7" ht="19.5" customHeight="1" thickBot="1">
      <c r="A14" s="32" t="s">
        <v>2</v>
      </c>
      <c r="B14" s="206">
        <v>163</v>
      </c>
      <c r="C14" s="206">
        <v>178</v>
      </c>
      <c r="D14" s="207">
        <v>1</v>
      </c>
      <c r="E14" s="207">
        <v>0</v>
      </c>
      <c r="F14" s="207">
        <v>0</v>
      </c>
      <c r="G14" s="208">
        <v>14</v>
      </c>
    </row>
    <row r="15" spans="1:7" ht="24" customHeight="1" thickBot="1" thickTop="1">
      <c r="A15" s="33" t="s">
        <v>3</v>
      </c>
      <c r="B15" s="80">
        <f aca="true" t="shared" si="0" ref="B15:G15">SUM(B7:B14)</f>
        <v>995</v>
      </c>
      <c r="C15" s="80">
        <f t="shared" si="0"/>
        <v>1865</v>
      </c>
      <c r="D15" s="81">
        <f t="shared" si="0"/>
        <v>631</v>
      </c>
      <c r="E15" s="81">
        <f t="shared" si="0"/>
        <v>10</v>
      </c>
      <c r="F15" s="81">
        <f t="shared" si="0"/>
        <v>0</v>
      </c>
      <c r="G15" s="82">
        <f t="shared" si="0"/>
        <v>42</v>
      </c>
    </row>
    <row r="16" ht="13.5" thickTop="1"/>
    <row r="17" spans="1:7" ht="12.75">
      <c r="A17" s="40"/>
      <c r="B17" s="40"/>
      <c r="C17" s="40"/>
      <c r="D17" s="40"/>
      <c r="E17" s="40"/>
      <c r="F17" s="40"/>
      <c r="G17" s="40"/>
    </row>
    <row r="18" spans="1:7" ht="12.75">
      <c r="A18" s="40"/>
      <c r="B18" s="40"/>
      <c r="C18" s="40"/>
      <c r="D18" s="40"/>
      <c r="E18" s="40"/>
      <c r="F18" s="40"/>
      <c r="G18" s="40"/>
    </row>
    <row r="19" spans="1:7" ht="12.75">
      <c r="A19" s="40"/>
      <c r="B19" s="40"/>
      <c r="C19" s="40"/>
      <c r="D19" s="40"/>
      <c r="E19" s="40"/>
      <c r="F19" s="40"/>
      <c r="G19" s="40"/>
    </row>
    <row r="20" spans="1:7" ht="12.75">
      <c r="A20" s="40"/>
      <c r="B20" s="40"/>
      <c r="C20" s="40"/>
      <c r="D20" s="40"/>
      <c r="E20" s="40"/>
      <c r="F20" s="40"/>
      <c r="G20" s="40"/>
    </row>
    <row r="21" spans="1:7" ht="12.75">
      <c r="A21" s="40"/>
      <c r="B21" s="40"/>
      <c r="C21" s="40"/>
      <c r="D21" s="40"/>
      <c r="E21" s="40"/>
      <c r="F21" s="40"/>
      <c r="G21" s="40"/>
    </row>
  </sheetData>
  <sheetProtection/>
  <mergeCells count="7">
    <mergeCell ref="A1:G1"/>
    <mergeCell ref="A3:G3"/>
    <mergeCell ref="A4:G4"/>
    <mergeCell ref="A5:A6"/>
    <mergeCell ref="B5:C5"/>
    <mergeCell ref="D5:G5"/>
    <mergeCell ref="A2:G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M22"/>
  <sheetViews>
    <sheetView showGridLines="0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10.7109375" style="128" customWidth="1"/>
    <col min="2" max="2" width="13.00390625" style="128" customWidth="1"/>
    <col min="3" max="10" width="10.7109375" style="128" customWidth="1"/>
    <col min="11" max="13" width="9.28125" style="128" customWidth="1"/>
    <col min="14" max="16384" width="9.140625" style="128" customWidth="1"/>
  </cols>
  <sheetData>
    <row r="1" spans="1:13" ht="19.5" customHeight="1">
      <c r="A1" s="397" t="s">
        <v>161</v>
      </c>
      <c r="B1" s="397"/>
      <c r="C1" s="397"/>
      <c r="D1" s="397"/>
      <c r="E1" s="397"/>
      <c r="F1" s="397"/>
      <c r="G1" s="397"/>
      <c r="H1" s="397"/>
      <c r="I1" s="397"/>
      <c r="J1" s="397"/>
      <c r="K1" s="127"/>
      <c r="L1" s="127"/>
      <c r="M1" s="127"/>
    </row>
    <row r="2" spans="1:13" ht="19.5" customHeight="1">
      <c r="A2" s="398" t="s">
        <v>185</v>
      </c>
      <c r="B2" s="398"/>
      <c r="C2" s="398"/>
      <c r="D2" s="398"/>
      <c r="E2" s="398"/>
      <c r="F2" s="398"/>
      <c r="G2" s="398"/>
      <c r="H2" s="398"/>
      <c r="I2" s="398"/>
      <c r="J2" s="398"/>
      <c r="K2" s="129"/>
      <c r="L2" s="129"/>
      <c r="M2" s="129"/>
    </row>
    <row r="3" spans="1:13" ht="19.5" customHeight="1">
      <c r="A3" s="397" t="s">
        <v>75</v>
      </c>
      <c r="B3" s="397"/>
      <c r="C3" s="397"/>
      <c r="D3" s="397"/>
      <c r="E3" s="397"/>
      <c r="F3" s="397"/>
      <c r="G3" s="397"/>
      <c r="H3" s="397"/>
      <c r="I3" s="397"/>
      <c r="J3" s="397"/>
      <c r="K3" s="129"/>
      <c r="L3" s="129"/>
      <c r="M3" s="129"/>
    </row>
    <row r="4" spans="1:13" ht="19.5" customHeight="1" thickBot="1">
      <c r="A4" s="399"/>
      <c r="B4" s="399"/>
      <c r="C4" s="399"/>
      <c r="D4" s="399"/>
      <c r="E4" s="399"/>
      <c r="F4" s="399"/>
      <c r="G4" s="399"/>
      <c r="H4" s="399"/>
      <c r="I4" s="399"/>
      <c r="J4" s="399"/>
      <c r="K4" s="130"/>
      <c r="L4" s="130"/>
      <c r="M4" s="130"/>
    </row>
    <row r="5" spans="1:13" ht="18.75" customHeight="1" thickTop="1">
      <c r="A5" s="400" t="s">
        <v>0</v>
      </c>
      <c r="B5" s="387" t="s">
        <v>69</v>
      </c>
      <c r="C5" s="390" t="s">
        <v>70</v>
      </c>
      <c r="D5" s="390"/>
      <c r="E5" s="390"/>
      <c r="F5" s="390"/>
      <c r="G5" s="390"/>
      <c r="H5" s="390"/>
      <c r="I5" s="390"/>
      <c r="J5" s="391"/>
      <c r="K5" s="130"/>
      <c r="L5" s="130"/>
      <c r="M5" s="130"/>
    </row>
    <row r="6" spans="1:13" ht="18.75" customHeight="1">
      <c r="A6" s="401"/>
      <c r="B6" s="388"/>
      <c r="C6" s="392" t="s">
        <v>71</v>
      </c>
      <c r="D6" s="392"/>
      <c r="E6" s="392" t="s">
        <v>72</v>
      </c>
      <c r="F6" s="392"/>
      <c r="G6" s="392" t="s">
        <v>73</v>
      </c>
      <c r="H6" s="392"/>
      <c r="I6" s="392" t="s">
        <v>42</v>
      </c>
      <c r="J6" s="393"/>
      <c r="K6" s="130"/>
      <c r="L6" s="130"/>
      <c r="M6" s="130"/>
    </row>
    <row r="7" spans="1:13" ht="18.75" customHeight="1" thickBot="1">
      <c r="A7" s="402"/>
      <c r="B7" s="389"/>
      <c r="C7" s="131" t="s">
        <v>43</v>
      </c>
      <c r="D7" s="131" t="s">
        <v>36</v>
      </c>
      <c r="E7" s="131" t="s">
        <v>43</v>
      </c>
      <c r="F7" s="131" t="s">
        <v>36</v>
      </c>
      <c r="G7" s="131" t="s">
        <v>43</v>
      </c>
      <c r="H7" s="131" t="s">
        <v>74</v>
      </c>
      <c r="I7" s="131" t="s">
        <v>43</v>
      </c>
      <c r="J7" s="132" t="s">
        <v>36</v>
      </c>
      <c r="K7" s="130"/>
      <c r="L7" s="130"/>
      <c r="M7" s="130"/>
    </row>
    <row r="8" spans="1:13" ht="19.5" customHeight="1" thickTop="1">
      <c r="A8" s="133" t="s">
        <v>4</v>
      </c>
      <c r="B8" s="134">
        <f>C8+E8+G8+I8</f>
        <v>7034</v>
      </c>
      <c r="C8" s="135">
        <v>4029</v>
      </c>
      <c r="D8" s="136">
        <f aca="true" t="shared" si="0" ref="D8:D16">C8/B8%</f>
        <v>57.27893090702303</v>
      </c>
      <c r="E8" s="137">
        <v>570</v>
      </c>
      <c r="F8" s="136">
        <f>E8/B8%</f>
        <v>8.103497298834233</v>
      </c>
      <c r="G8" s="137">
        <v>871</v>
      </c>
      <c r="H8" s="136">
        <f>G8/B8%</f>
        <v>12.38271253909582</v>
      </c>
      <c r="I8" s="137">
        <v>1564</v>
      </c>
      <c r="J8" s="136">
        <f>I8/B8%</f>
        <v>22.234859255046914</v>
      </c>
      <c r="K8" s="210"/>
      <c r="L8" s="130"/>
      <c r="M8" s="130"/>
    </row>
    <row r="9" spans="1:13" ht="19.5" customHeight="1">
      <c r="A9" s="138" t="s">
        <v>5</v>
      </c>
      <c r="B9" s="134">
        <f aca="true" t="shared" si="1" ref="B9:B15">C9+E9+G9+I9</f>
        <v>9286</v>
      </c>
      <c r="C9" s="139">
        <v>6986</v>
      </c>
      <c r="D9" s="136">
        <f t="shared" si="0"/>
        <v>75.2315313374973</v>
      </c>
      <c r="E9" s="140">
        <v>297</v>
      </c>
      <c r="F9" s="136">
        <f aca="true" t="shared" si="2" ref="F9:F15">E9/B9%</f>
        <v>3.198363127288391</v>
      </c>
      <c r="G9" s="140">
        <v>640</v>
      </c>
      <c r="H9" s="136">
        <f aca="true" t="shared" si="3" ref="H9:H16">G9/B9%</f>
        <v>6.892095627826836</v>
      </c>
      <c r="I9" s="140">
        <v>1363</v>
      </c>
      <c r="J9" s="136">
        <f aca="true" t="shared" si="4" ref="J9:J14">I9/B9%</f>
        <v>14.678009907387466</v>
      </c>
      <c r="K9" s="210"/>
      <c r="L9" s="130"/>
      <c r="M9" s="130"/>
    </row>
    <row r="10" spans="1:11" ht="19.5" customHeight="1">
      <c r="A10" s="138" t="s">
        <v>6</v>
      </c>
      <c r="B10" s="134">
        <f t="shared" si="1"/>
        <v>8967</v>
      </c>
      <c r="C10" s="139">
        <v>7731</v>
      </c>
      <c r="D10" s="136">
        <f t="shared" si="0"/>
        <v>86.21612579458012</v>
      </c>
      <c r="E10" s="140">
        <v>363</v>
      </c>
      <c r="F10" s="136">
        <f t="shared" si="2"/>
        <v>4.048176647708264</v>
      </c>
      <c r="G10" s="140">
        <v>516</v>
      </c>
      <c r="H10" s="136">
        <f t="shared" si="3"/>
        <v>5.7544329207092675</v>
      </c>
      <c r="I10" s="140">
        <v>357</v>
      </c>
      <c r="J10" s="136">
        <f t="shared" si="4"/>
        <v>3.981264637002342</v>
      </c>
      <c r="K10" s="210"/>
    </row>
    <row r="11" spans="1:11" ht="19.5" customHeight="1">
      <c r="A11" s="138" t="s">
        <v>7</v>
      </c>
      <c r="B11" s="134">
        <f t="shared" si="1"/>
        <v>9349</v>
      </c>
      <c r="C11" s="139">
        <v>7294</v>
      </c>
      <c r="D11" s="136">
        <f t="shared" si="0"/>
        <v>78.01903946946197</v>
      </c>
      <c r="E11" s="140">
        <v>247</v>
      </c>
      <c r="F11" s="136">
        <f t="shared" si="2"/>
        <v>2.6419937961279283</v>
      </c>
      <c r="G11" s="140">
        <v>1130</v>
      </c>
      <c r="H11" s="136">
        <f t="shared" si="3"/>
        <v>12.086854209006312</v>
      </c>
      <c r="I11" s="140">
        <v>678</v>
      </c>
      <c r="J11" s="136">
        <f t="shared" si="4"/>
        <v>7.252112525403787</v>
      </c>
      <c r="K11" s="210"/>
    </row>
    <row r="12" spans="1:11" ht="19.5" customHeight="1">
      <c r="A12" s="138" t="s">
        <v>8</v>
      </c>
      <c r="B12" s="134">
        <f t="shared" si="1"/>
        <v>5362</v>
      </c>
      <c r="C12" s="139">
        <v>3598</v>
      </c>
      <c r="D12" s="136">
        <f t="shared" si="0"/>
        <v>67.1018276762402</v>
      </c>
      <c r="E12" s="140">
        <v>289</v>
      </c>
      <c r="F12" s="136">
        <f t="shared" si="2"/>
        <v>5.389779932860873</v>
      </c>
      <c r="G12" s="140">
        <v>940</v>
      </c>
      <c r="H12" s="136">
        <f t="shared" si="3"/>
        <v>17.5307720999627</v>
      </c>
      <c r="I12" s="140">
        <v>535</v>
      </c>
      <c r="J12" s="136">
        <f t="shared" si="4"/>
        <v>9.977620290936219</v>
      </c>
      <c r="K12" s="210"/>
    </row>
    <row r="13" spans="1:11" ht="19.5" customHeight="1">
      <c r="A13" s="138" t="s">
        <v>9</v>
      </c>
      <c r="B13" s="134">
        <f t="shared" si="1"/>
        <v>9145</v>
      </c>
      <c r="C13" s="139">
        <v>6780</v>
      </c>
      <c r="D13" s="136">
        <f t="shared" si="0"/>
        <v>74.13887370147621</v>
      </c>
      <c r="E13" s="140">
        <v>304</v>
      </c>
      <c r="F13" s="136">
        <f t="shared" si="2"/>
        <v>3.324220885729907</v>
      </c>
      <c r="G13" s="140">
        <v>1096</v>
      </c>
      <c r="H13" s="136">
        <f t="shared" si="3"/>
        <v>11.984691088026244</v>
      </c>
      <c r="I13" s="140">
        <v>965</v>
      </c>
      <c r="J13" s="136">
        <f t="shared" si="4"/>
        <v>10.552214324767633</v>
      </c>
      <c r="K13" s="210"/>
    </row>
    <row r="14" spans="1:11" ht="19.5" customHeight="1">
      <c r="A14" s="138" t="s">
        <v>1</v>
      </c>
      <c r="B14" s="134">
        <f t="shared" si="1"/>
        <v>8312</v>
      </c>
      <c r="C14" s="139">
        <v>5959</v>
      </c>
      <c r="D14" s="136">
        <f t="shared" si="0"/>
        <v>71.69153031761309</v>
      </c>
      <c r="E14" s="140">
        <v>276</v>
      </c>
      <c r="F14" s="136">
        <f t="shared" si="2"/>
        <v>3.3205004812319534</v>
      </c>
      <c r="G14" s="140">
        <v>1159</v>
      </c>
      <c r="H14" s="136">
        <f t="shared" si="3"/>
        <v>13.943695861405196</v>
      </c>
      <c r="I14" s="140">
        <v>918</v>
      </c>
      <c r="J14" s="136">
        <f t="shared" si="4"/>
        <v>11.04427333974976</v>
      </c>
      <c r="K14" s="210"/>
    </row>
    <row r="15" spans="1:11" ht="19.5" customHeight="1" thickBot="1">
      <c r="A15" s="141" t="s">
        <v>2</v>
      </c>
      <c r="B15" s="134">
        <f t="shared" si="1"/>
        <v>10847</v>
      </c>
      <c r="C15" s="142">
        <v>7771</v>
      </c>
      <c r="D15" s="136">
        <f t="shared" si="0"/>
        <v>71.64192864386466</v>
      </c>
      <c r="E15" s="143">
        <v>407</v>
      </c>
      <c r="F15" s="136">
        <f t="shared" si="2"/>
        <v>3.7521895454964507</v>
      </c>
      <c r="G15" s="143">
        <v>1279</v>
      </c>
      <c r="H15" s="136">
        <f t="shared" si="3"/>
        <v>11.791278694569927</v>
      </c>
      <c r="I15" s="143">
        <v>1390</v>
      </c>
      <c r="J15" s="136">
        <f>I15/B15%</f>
        <v>12.814603116068959</v>
      </c>
      <c r="K15" s="210"/>
    </row>
    <row r="16" spans="1:11" ht="19.5" customHeight="1" thickBot="1" thickTop="1">
      <c r="A16" s="144" t="s">
        <v>3</v>
      </c>
      <c r="B16" s="145">
        <f>SUM(B8:B15)</f>
        <v>68302</v>
      </c>
      <c r="C16" s="146">
        <f>SUM(C8:C15)</f>
        <v>50148</v>
      </c>
      <c r="D16" s="147">
        <f t="shared" si="0"/>
        <v>73.42098328013822</v>
      </c>
      <c r="E16" s="148">
        <f>SUM(E8:E15)</f>
        <v>2753</v>
      </c>
      <c r="F16" s="147">
        <f>E16/B16%</f>
        <v>4.030628678516003</v>
      </c>
      <c r="G16" s="148">
        <f>SUM(G8:G15)</f>
        <v>7631</v>
      </c>
      <c r="H16" s="147">
        <f>G16/B16%</f>
        <v>11.172440045679483</v>
      </c>
      <c r="I16" s="148">
        <f>SUM(I8:I15)</f>
        <v>7770</v>
      </c>
      <c r="J16" s="149">
        <f>I16/B16%</f>
        <v>11.375947995666305</v>
      </c>
      <c r="K16" s="210"/>
    </row>
    <row r="17" spans="1:10" ht="19.5" customHeight="1" thickTop="1">
      <c r="A17" s="150"/>
      <c r="B17" s="151"/>
      <c r="C17" s="152"/>
      <c r="D17" s="153"/>
      <c r="E17" s="151"/>
      <c r="F17" s="153"/>
      <c r="G17" s="151"/>
      <c r="H17" s="153"/>
      <c r="I17" s="151"/>
      <c r="J17" s="153"/>
    </row>
    <row r="18" spans="1:10" s="155" customFormat="1" ht="12.75" customHeight="1">
      <c r="A18" s="154"/>
      <c r="B18" s="394" t="s">
        <v>162</v>
      </c>
      <c r="C18" s="394"/>
      <c r="D18" s="394"/>
      <c r="E18" s="394"/>
      <c r="F18" s="394"/>
      <c r="G18" s="394"/>
      <c r="H18" s="394"/>
      <c r="I18" s="394"/>
      <c r="J18" s="394"/>
    </row>
    <row r="19" spans="1:10" s="155" customFormat="1" ht="12.75" customHeight="1">
      <c r="A19" s="156"/>
      <c r="B19" s="395" t="s">
        <v>76</v>
      </c>
      <c r="C19" s="395"/>
      <c r="D19" s="395"/>
      <c r="E19" s="395"/>
      <c r="F19" s="395"/>
      <c r="G19" s="395"/>
      <c r="H19" s="395"/>
      <c r="I19" s="395"/>
      <c r="J19" s="395"/>
    </row>
    <row r="20" spans="1:10" ht="16.5" customHeight="1">
      <c r="A20" s="157"/>
      <c r="B20" s="396"/>
      <c r="C20" s="396"/>
      <c r="D20" s="396"/>
      <c r="E20" s="396"/>
      <c r="F20" s="396"/>
      <c r="G20" s="396"/>
      <c r="H20" s="396"/>
      <c r="I20" s="396"/>
      <c r="J20" s="396"/>
    </row>
    <row r="22" ht="12.75">
      <c r="B22" s="158"/>
    </row>
  </sheetData>
  <sheetProtection/>
  <mergeCells count="14">
    <mergeCell ref="B18:J18"/>
    <mergeCell ref="B19:J19"/>
    <mergeCell ref="B20:J20"/>
    <mergeCell ref="A1:J1"/>
    <mergeCell ref="A2:J2"/>
    <mergeCell ref="A3:J3"/>
    <mergeCell ref="A4:J4"/>
    <mergeCell ref="A5:A7"/>
    <mergeCell ref="B5:B7"/>
    <mergeCell ref="C5:J5"/>
    <mergeCell ref="C6:D6"/>
    <mergeCell ref="E6:F6"/>
    <mergeCell ref="G6:H6"/>
    <mergeCell ref="I6:J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  <ignoredErrors>
    <ignoredError sqref="D16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M29"/>
  <sheetViews>
    <sheetView showGridLines="0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10.7109375" style="160" customWidth="1"/>
    <col min="2" max="2" width="13.00390625" style="160" customWidth="1"/>
    <col min="3" max="10" width="10.7109375" style="160" customWidth="1"/>
    <col min="11" max="13" width="9.28125" style="160" customWidth="1"/>
    <col min="14" max="16384" width="9.140625" style="160" customWidth="1"/>
  </cols>
  <sheetData>
    <row r="1" spans="1:13" ht="19.5" customHeight="1">
      <c r="A1" s="407" t="s">
        <v>161</v>
      </c>
      <c r="B1" s="407"/>
      <c r="C1" s="407"/>
      <c r="D1" s="407"/>
      <c r="E1" s="407"/>
      <c r="F1" s="407"/>
      <c r="G1" s="407"/>
      <c r="H1" s="407"/>
      <c r="I1" s="407"/>
      <c r="J1" s="407"/>
      <c r="K1" s="159"/>
      <c r="L1" s="159"/>
      <c r="M1" s="159"/>
    </row>
    <row r="2" spans="1:13" ht="19.5" customHeight="1">
      <c r="A2" s="408" t="s">
        <v>186</v>
      </c>
      <c r="B2" s="408"/>
      <c r="C2" s="408"/>
      <c r="D2" s="408"/>
      <c r="E2" s="408"/>
      <c r="F2" s="408"/>
      <c r="G2" s="408"/>
      <c r="H2" s="408"/>
      <c r="I2" s="408"/>
      <c r="J2" s="408"/>
      <c r="K2" s="161"/>
      <c r="L2" s="161"/>
      <c r="M2" s="161"/>
    </row>
    <row r="3" spans="1:13" ht="19.5" customHeight="1">
      <c r="A3" s="407" t="s">
        <v>75</v>
      </c>
      <c r="B3" s="407"/>
      <c r="C3" s="407"/>
      <c r="D3" s="407"/>
      <c r="E3" s="407"/>
      <c r="F3" s="407"/>
      <c r="G3" s="407"/>
      <c r="H3" s="407"/>
      <c r="I3" s="407"/>
      <c r="J3" s="407"/>
      <c r="K3" s="161"/>
      <c r="L3" s="161"/>
      <c r="M3" s="161"/>
    </row>
    <row r="4" spans="1:13" ht="19.5" customHeight="1" thickBo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161"/>
      <c r="L4" s="161"/>
      <c r="M4" s="161"/>
    </row>
    <row r="5" spans="1:13" ht="18.75" customHeight="1" thickTop="1">
      <c r="A5" s="400" t="s">
        <v>0</v>
      </c>
      <c r="B5" s="387" t="s">
        <v>69</v>
      </c>
      <c r="C5" s="390" t="s">
        <v>70</v>
      </c>
      <c r="D5" s="390"/>
      <c r="E5" s="390"/>
      <c r="F5" s="390"/>
      <c r="G5" s="390"/>
      <c r="H5" s="390"/>
      <c r="I5" s="390"/>
      <c r="J5" s="391"/>
      <c r="K5" s="162"/>
      <c r="L5" s="162"/>
      <c r="M5" s="162"/>
    </row>
    <row r="6" spans="1:13" ht="18.75" customHeight="1">
      <c r="A6" s="401"/>
      <c r="B6" s="388"/>
      <c r="C6" s="392" t="s">
        <v>71</v>
      </c>
      <c r="D6" s="392"/>
      <c r="E6" s="392" t="s">
        <v>72</v>
      </c>
      <c r="F6" s="392"/>
      <c r="G6" s="392" t="s">
        <v>73</v>
      </c>
      <c r="H6" s="392"/>
      <c r="I6" s="392" t="s">
        <v>42</v>
      </c>
      <c r="J6" s="393"/>
      <c r="K6" s="162"/>
      <c r="L6" s="162"/>
      <c r="M6" s="162"/>
    </row>
    <row r="7" spans="1:13" ht="18.75" customHeight="1" thickBot="1">
      <c r="A7" s="402"/>
      <c r="B7" s="389"/>
      <c r="C7" s="131" t="s">
        <v>43</v>
      </c>
      <c r="D7" s="131" t="s">
        <v>36</v>
      </c>
      <c r="E7" s="131" t="s">
        <v>43</v>
      </c>
      <c r="F7" s="131" t="s">
        <v>36</v>
      </c>
      <c r="G7" s="131" t="s">
        <v>43</v>
      </c>
      <c r="H7" s="131" t="s">
        <v>36</v>
      </c>
      <c r="I7" s="131" t="s">
        <v>43</v>
      </c>
      <c r="J7" s="132" t="s">
        <v>36</v>
      </c>
      <c r="K7" s="162"/>
      <c r="L7" s="162"/>
      <c r="M7" s="162"/>
    </row>
    <row r="8" spans="1:13" ht="19.5" customHeight="1" thickTop="1">
      <c r="A8" s="133" t="s">
        <v>4</v>
      </c>
      <c r="B8" s="134">
        <f>C8+E8+G8+I8</f>
        <v>2066</v>
      </c>
      <c r="C8" s="137">
        <v>1227</v>
      </c>
      <c r="D8" s="136">
        <f>C8/B8%</f>
        <v>59.390125847047436</v>
      </c>
      <c r="E8" s="137">
        <v>153</v>
      </c>
      <c r="F8" s="136">
        <f>E8/B8%</f>
        <v>7.405614714424008</v>
      </c>
      <c r="G8" s="137">
        <v>423</v>
      </c>
      <c r="H8" s="136">
        <f aca="true" t="shared" si="0" ref="H8:H16">G8/B8%</f>
        <v>20.47434656340755</v>
      </c>
      <c r="I8" s="137">
        <v>263</v>
      </c>
      <c r="J8" s="136">
        <f>I8/B8%</f>
        <v>12.729912875121007</v>
      </c>
      <c r="K8" s="209"/>
      <c r="L8" s="162"/>
      <c r="M8" s="162"/>
    </row>
    <row r="9" spans="1:13" ht="19.5" customHeight="1">
      <c r="A9" s="138" t="s">
        <v>5</v>
      </c>
      <c r="B9" s="134">
        <f aca="true" t="shared" si="1" ref="B9:B15">C9+E9+G9+I9</f>
        <v>322</v>
      </c>
      <c r="C9" s="140">
        <v>127</v>
      </c>
      <c r="D9" s="136">
        <f aca="true" t="shared" si="2" ref="D9:D15">C9/B9%</f>
        <v>39.440993788819874</v>
      </c>
      <c r="E9" s="140">
        <v>23</v>
      </c>
      <c r="F9" s="136">
        <f aca="true" t="shared" si="3" ref="F9:F15">E9/B9%</f>
        <v>7.142857142857142</v>
      </c>
      <c r="G9" s="140">
        <v>103</v>
      </c>
      <c r="H9" s="136">
        <f t="shared" si="0"/>
        <v>31.98757763975155</v>
      </c>
      <c r="I9" s="140">
        <v>69</v>
      </c>
      <c r="J9" s="136">
        <f aca="true" t="shared" si="4" ref="J9:J15">I9/B9%</f>
        <v>21.428571428571427</v>
      </c>
      <c r="K9" s="209"/>
      <c r="L9" s="162"/>
      <c r="M9" s="162"/>
    </row>
    <row r="10" spans="1:13" ht="19.5" customHeight="1">
      <c r="A10" s="138" t="s">
        <v>6</v>
      </c>
      <c r="B10" s="134">
        <f t="shared" si="1"/>
        <v>967</v>
      </c>
      <c r="C10" s="140">
        <v>790</v>
      </c>
      <c r="D10" s="136">
        <f>C10/B10%</f>
        <v>81.69596690796277</v>
      </c>
      <c r="E10" s="140">
        <v>32</v>
      </c>
      <c r="F10" s="136">
        <f t="shared" si="3"/>
        <v>3.309203722854188</v>
      </c>
      <c r="G10" s="140">
        <v>83</v>
      </c>
      <c r="H10" s="136">
        <f t="shared" si="0"/>
        <v>8.583247156153051</v>
      </c>
      <c r="I10" s="140">
        <v>62</v>
      </c>
      <c r="J10" s="136">
        <f t="shared" si="4"/>
        <v>6.411582213029989</v>
      </c>
      <c r="K10" s="209"/>
      <c r="L10" s="162"/>
      <c r="M10" s="162"/>
    </row>
    <row r="11" spans="1:11" ht="19.5" customHeight="1">
      <c r="A11" s="138" t="s">
        <v>7</v>
      </c>
      <c r="B11" s="134">
        <f t="shared" si="1"/>
        <v>537</v>
      </c>
      <c r="C11" s="140">
        <v>310</v>
      </c>
      <c r="D11" s="136">
        <f t="shared" si="2"/>
        <v>57.72811918063314</v>
      </c>
      <c r="E11" s="140">
        <v>20</v>
      </c>
      <c r="F11" s="136">
        <f t="shared" si="3"/>
        <v>3.7243947858473</v>
      </c>
      <c r="G11" s="140">
        <v>103</v>
      </c>
      <c r="H11" s="136">
        <f t="shared" si="0"/>
        <v>19.180633147113593</v>
      </c>
      <c r="I11" s="140">
        <v>104</v>
      </c>
      <c r="J11" s="136">
        <f t="shared" si="4"/>
        <v>19.366852886405958</v>
      </c>
      <c r="K11" s="209"/>
    </row>
    <row r="12" spans="1:11" ht="19.5" customHeight="1">
      <c r="A12" s="138" t="s">
        <v>8</v>
      </c>
      <c r="B12" s="134">
        <f>C12+E12+G12+I12</f>
        <v>581</v>
      </c>
      <c r="C12" s="140">
        <v>327</v>
      </c>
      <c r="D12" s="136">
        <f t="shared" si="2"/>
        <v>56.28227194492255</v>
      </c>
      <c r="E12" s="140">
        <v>21</v>
      </c>
      <c r="F12" s="136">
        <f t="shared" si="3"/>
        <v>3.6144578313253013</v>
      </c>
      <c r="G12" s="140">
        <v>84</v>
      </c>
      <c r="H12" s="136">
        <f t="shared" si="0"/>
        <v>14.457831325301205</v>
      </c>
      <c r="I12" s="140">
        <v>149</v>
      </c>
      <c r="J12" s="136">
        <f t="shared" si="4"/>
        <v>25.645438898450948</v>
      </c>
      <c r="K12" s="209"/>
    </row>
    <row r="13" spans="1:11" ht="19.5" customHeight="1">
      <c r="A13" s="138" t="s">
        <v>9</v>
      </c>
      <c r="B13" s="134">
        <f t="shared" si="1"/>
        <v>791</v>
      </c>
      <c r="C13" s="140">
        <v>440</v>
      </c>
      <c r="D13" s="136">
        <f t="shared" si="2"/>
        <v>55.62579013906448</v>
      </c>
      <c r="E13" s="140">
        <v>84</v>
      </c>
      <c r="F13" s="136">
        <f t="shared" si="3"/>
        <v>10.619469026548673</v>
      </c>
      <c r="G13" s="140">
        <v>92</v>
      </c>
      <c r="H13" s="136">
        <f t="shared" si="0"/>
        <v>11.630847029077117</v>
      </c>
      <c r="I13" s="140">
        <v>175</v>
      </c>
      <c r="J13" s="136">
        <f t="shared" si="4"/>
        <v>22.123893805309734</v>
      </c>
      <c r="K13" s="209"/>
    </row>
    <row r="14" spans="1:11" ht="19.5" customHeight="1">
      <c r="A14" s="138" t="s">
        <v>1</v>
      </c>
      <c r="B14" s="134">
        <f t="shared" si="1"/>
        <v>634</v>
      </c>
      <c r="C14" s="140">
        <v>365</v>
      </c>
      <c r="D14" s="136">
        <f t="shared" si="2"/>
        <v>57.570977917981075</v>
      </c>
      <c r="E14" s="140">
        <v>55</v>
      </c>
      <c r="F14" s="136">
        <f t="shared" si="3"/>
        <v>8.675078864353312</v>
      </c>
      <c r="G14" s="140">
        <v>113</v>
      </c>
      <c r="H14" s="136">
        <f t="shared" si="0"/>
        <v>17.823343848580443</v>
      </c>
      <c r="I14" s="140">
        <v>101</v>
      </c>
      <c r="J14" s="136">
        <f t="shared" si="4"/>
        <v>15.930599369085174</v>
      </c>
      <c r="K14" s="209"/>
    </row>
    <row r="15" spans="1:11" ht="19.5" customHeight="1" thickBot="1">
      <c r="A15" s="141" t="s">
        <v>2</v>
      </c>
      <c r="B15" s="134">
        <f t="shared" si="1"/>
        <v>683</v>
      </c>
      <c r="C15" s="143">
        <v>414</v>
      </c>
      <c r="D15" s="136">
        <f t="shared" si="2"/>
        <v>60.61493411420205</v>
      </c>
      <c r="E15" s="143">
        <v>41</v>
      </c>
      <c r="F15" s="136">
        <f t="shared" si="3"/>
        <v>6.002928257686676</v>
      </c>
      <c r="G15" s="143">
        <v>96</v>
      </c>
      <c r="H15" s="136">
        <f t="shared" si="0"/>
        <v>14.055636896046853</v>
      </c>
      <c r="I15" s="143">
        <v>132</v>
      </c>
      <c r="J15" s="136">
        <f t="shared" si="4"/>
        <v>19.32650073206442</v>
      </c>
      <c r="K15" s="209"/>
    </row>
    <row r="16" spans="1:11" ht="19.5" customHeight="1" thickBot="1" thickTop="1">
      <c r="A16" s="144" t="s">
        <v>3</v>
      </c>
      <c r="B16" s="163">
        <f>SUM(B8:B15)</f>
        <v>6581</v>
      </c>
      <c r="C16" s="148">
        <f>SUM(C8:C15)</f>
        <v>4000</v>
      </c>
      <c r="D16" s="147">
        <f>C16/B16%</f>
        <v>60.781036316669194</v>
      </c>
      <c r="E16" s="148">
        <f>SUM(E8:E15)</f>
        <v>429</v>
      </c>
      <c r="F16" s="147">
        <f>E16/B16%</f>
        <v>6.518766144962771</v>
      </c>
      <c r="G16" s="148">
        <f>SUM(G8:G15)</f>
        <v>1097</v>
      </c>
      <c r="H16" s="147">
        <f t="shared" si="0"/>
        <v>16.66919920984653</v>
      </c>
      <c r="I16" s="148">
        <f>SUM(I8:I15)</f>
        <v>1055</v>
      </c>
      <c r="J16" s="149">
        <f>I16/B16%</f>
        <v>16.030998328521502</v>
      </c>
      <c r="K16" s="209"/>
    </row>
    <row r="17" spans="1:10" ht="19.5" customHeight="1" thickTop="1">
      <c r="A17" s="150"/>
      <c r="B17" s="151"/>
      <c r="C17" s="151"/>
      <c r="D17" s="153"/>
      <c r="E17" s="151"/>
      <c r="F17" s="153"/>
      <c r="G17" s="151"/>
      <c r="H17" s="153"/>
      <c r="I17" s="151"/>
      <c r="J17" s="153"/>
    </row>
    <row r="18" spans="1:10" ht="12.75" customHeight="1">
      <c r="A18" s="164"/>
      <c r="B18" s="403" t="s">
        <v>162</v>
      </c>
      <c r="C18" s="404"/>
      <c r="D18" s="404"/>
      <c r="E18" s="404"/>
      <c r="F18" s="404"/>
      <c r="G18" s="404"/>
      <c r="H18" s="404"/>
      <c r="I18" s="404"/>
      <c r="J18" s="404"/>
    </row>
    <row r="19" spans="1:10" ht="12.75" customHeight="1">
      <c r="A19" s="164"/>
      <c r="B19" s="405" t="s">
        <v>76</v>
      </c>
      <c r="C19" s="405"/>
      <c r="D19" s="405"/>
      <c r="E19" s="405"/>
      <c r="F19" s="405"/>
      <c r="G19" s="405"/>
      <c r="H19" s="405"/>
      <c r="I19" s="405"/>
      <c r="J19" s="405"/>
    </row>
    <row r="20" spans="2:10" ht="16.5" customHeight="1">
      <c r="B20" s="406"/>
      <c r="C20" s="406"/>
      <c r="D20" s="406"/>
      <c r="E20" s="406"/>
      <c r="F20" s="406"/>
      <c r="G20" s="406"/>
      <c r="H20" s="406"/>
      <c r="I20" s="406"/>
      <c r="J20" s="406"/>
    </row>
    <row r="21" spans="2:10" ht="16.5" customHeight="1">
      <c r="B21" s="165"/>
      <c r="F21" s="162"/>
      <c r="G21" s="162"/>
      <c r="H21" s="162"/>
      <c r="I21" s="162"/>
      <c r="J21" s="162"/>
    </row>
    <row r="22" spans="6:10" ht="12.75">
      <c r="F22" s="162"/>
      <c r="G22" s="162"/>
      <c r="H22" s="162"/>
      <c r="I22" s="162"/>
      <c r="J22" s="162"/>
    </row>
    <row r="23" spans="6:10" ht="12.75">
      <c r="F23" s="162"/>
      <c r="G23" s="162"/>
      <c r="H23" s="162"/>
      <c r="I23" s="162"/>
      <c r="J23" s="162"/>
    </row>
    <row r="24" spans="6:10" ht="12.75">
      <c r="F24" s="162"/>
      <c r="G24" s="162"/>
      <c r="H24" s="162"/>
      <c r="I24" s="162"/>
      <c r="J24" s="162"/>
    </row>
    <row r="25" spans="6:10" ht="12.75">
      <c r="F25" s="162"/>
      <c r="G25" s="162"/>
      <c r="H25" s="162"/>
      <c r="I25" s="162"/>
      <c r="J25" s="162"/>
    </row>
    <row r="26" spans="6:10" ht="12.75">
      <c r="F26" s="162"/>
      <c r="G26" s="162"/>
      <c r="H26" s="162"/>
      <c r="I26" s="162"/>
      <c r="J26" s="162"/>
    </row>
    <row r="27" spans="6:10" ht="12.75">
      <c r="F27" s="162"/>
      <c r="G27" s="162"/>
      <c r="H27" s="162"/>
      <c r="I27" s="162"/>
      <c r="J27" s="162"/>
    </row>
    <row r="28" spans="6:10" ht="12.75">
      <c r="F28" s="162"/>
      <c r="G28" s="162"/>
      <c r="H28" s="162"/>
      <c r="I28" s="162"/>
      <c r="J28" s="162"/>
    </row>
    <row r="29" spans="6:10" ht="12.75">
      <c r="F29" s="162"/>
      <c r="G29" s="162"/>
      <c r="H29" s="162"/>
      <c r="I29" s="162"/>
      <c r="J29" s="162"/>
    </row>
  </sheetData>
  <sheetProtection/>
  <mergeCells count="14">
    <mergeCell ref="B18:J18"/>
    <mergeCell ref="B19:J19"/>
    <mergeCell ref="B20:J20"/>
    <mergeCell ref="A1:J1"/>
    <mergeCell ref="A2:J2"/>
    <mergeCell ref="A3:J3"/>
    <mergeCell ref="A4:J4"/>
    <mergeCell ref="A5:A7"/>
    <mergeCell ref="B5:B7"/>
    <mergeCell ref="C5:J5"/>
    <mergeCell ref="C6:D6"/>
    <mergeCell ref="E6:F6"/>
    <mergeCell ref="G6:H6"/>
    <mergeCell ref="I6:J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  <ignoredErrors>
    <ignoredError sqref="D16 H16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K26"/>
  <sheetViews>
    <sheetView showGridLines="0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10.7109375" style="0" customWidth="1"/>
    <col min="2" max="2" width="13.00390625" style="0" customWidth="1"/>
    <col min="3" max="9" width="10.7109375" style="0" customWidth="1"/>
    <col min="10" max="10" width="11.7109375" style="0" customWidth="1"/>
    <col min="11" max="11" width="10.7109375" style="0" customWidth="1"/>
  </cols>
  <sheetData>
    <row r="1" spans="1:11" ht="21.75" customHeight="1">
      <c r="A1" s="313" t="s">
        <v>161</v>
      </c>
      <c r="B1" s="313"/>
      <c r="C1" s="313"/>
      <c r="D1" s="313"/>
      <c r="E1" s="313"/>
      <c r="F1" s="313"/>
      <c r="G1" s="313"/>
      <c r="H1" s="313"/>
      <c r="I1" s="313"/>
      <c r="J1" s="313"/>
      <c r="K1" s="5"/>
    </row>
    <row r="2" spans="1:11" ht="19.5" customHeight="1">
      <c r="A2" s="313" t="s">
        <v>187</v>
      </c>
      <c r="B2" s="313"/>
      <c r="C2" s="313"/>
      <c r="D2" s="313"/>
      <c r="E2" s="313"/>
      <c r="F2" s="313"/>
      <c r="G2" s="313"/>
      <c r="H2" s="313"/>
      <c r="I2" s="313"/>
      <c r="J2" s="313"/>
      <c r="K2" s="5"/>
    </row>
    <row r="3" spans="1:11" ht="19.5" customHeight="1" thickBot="1">
      <c r="A3" s="411"/>
      <c r="B3" s="411"/>
      <c r="C3" s="411"/>
      <c r="D3" s="411"/>
      <c r="E3" s="411"/>
      <c r="F3" s="411"/>
      <c r="G3" s="411"/>
      <c r="H3" s="411"/>
      <c r="I3" s="411"/>
      <c r="J3" s="411"/>
      <c r="K3" s="2"/>
    </row>
    <row r="4" spans="1:10" ht="24.75" customHeight="1" thickTop="1">
      <c r="A4" s="316" t="s">
        <v>0</v>
      </c>
      <c r="B4" s="318" t="s">
        <v>25</v>
      </c>
      <c r="C4" s="328" t="s">
        <v>26</v>
      </c>
      <c r="D4" s="328"/>
      <c r="E4" s="328"/>
      <c r="F4" s="328"/>
      <c r="G4" s="328"/>
      <c r="H4" s="328"/>
      <c r="I4" s="322"/>
      <c r="J4" s="320"/>
    </row>
    <row r="5" spans="1:10" ht="31.5" customHeight="1" thickBot="1">
      <c r="A5" s="317"/>
      <c r="B5" s="319"/>
      <c r="C5" s="22" t="s">
        <v>77</v>
      </c>
      <c r="D5" s="22" t="s">
        <v>78</v>
      </c>
      <c r="E5" s="22" t="s">
        <v>79</v>
      </c>
      <c r="F5" s="22" t="s">
        <v>80</v>
      </c>
      <c r="G5" s="101" t="s">
        <v>163</v>
      </c>
      <c r="H5" s="101" t="s">
        <v>168</v>
      </c>
      <c r="I5" s="101" t="s">
        <v>169</v>
      </c>
      <c r="J5" s="83" t="s">
        <v>27</v>
      </c>
    </row>
    <row r="6" spans="1:11" ht="19.5" customHeight="1" thickTop="1">
      <c r="A6" s="29" t="s">
        <v>4</v>
      </c>
      <c r="B6" s="189">
        <v>19299</v>
      </c>
      <c r="C6" s="171">
        <v>6</v>
      </c>
      <c r="D6" s="172">
        <v>353</v>
      </c>
      <c r="E6" s="172">
        <v>2549</v>
      </c>
      <c r="F6" s="172">
        <v>6522</v>
      </c>
      <c r="G6" s="172">
        <v>5839</v>
      </c>
      <c r="H6" s="172">
        <v>2809</v>
      </c>
      <c r="I6" s="187">
        <v>1221</v>
      </c>
      <c r="J6" s="84">
        <v>18.813</v>
      </c>
      <c r="K6" s="88"/>
    </row>
    <row r="7" spans="1:11" ht="19.5" customHeight="1">
      <c r="A7" s="24" t="s">
        <v>5</v>
      </c>
      <c r="B7" s="189">
        <v>11384</v>
      </c>
      <c r="C7" s="174">
        <v>5</v>
      </c>
      <c r="D7" s="175">
        <v>241</v>
      </c>
      <c r="E7" s="175">
        <v>836</v>
      </c>
      <c r="F7" s="175">
        <v>3176</v>
      </c>
      <c r="G7" s="175">
        <v>4260</v>
      </c>
      <c r="H7" s="175">
        <v>2402</v>
      </c>
      <c r="I7" s="188">
        <v>464</v>
      </c>
      <c r="J7" s="85">
        <v>19.189</v>
      </c>
      <c r="K7" s="88"/>
    </row>
    <row r="8" spans="1:11" ht="19.5" customHeight="1">
      <c r="A8" s="24" t="s">
        <v>6</v>
      </c>
      <c r="B8" s="189">
        <v>7648</v>
      </c>
      <c r="C8" s="174">
        <v>15</v>
      </c>
      <c r="D8" s="175">
        <v>232</v>
      </c>
      <c r="E8" s="175">
        <v>866</v>
      </c>
      <c r="F8" s="175">
        <v>2268</v>
      </c>
      <c r="G8" s="175">
        <v>2234</v>
      </c>
      <c r="H8" s="175">
        <v>1733</v>
      </c>
      <c r="I8" s="188">
        <v>300</v>
      </c>
      <c r="J8" s="85">
        <v>19.3345</v>
      </c>
      <c r="K8" s="88"/>
    </row>
    <row r="9" spans="1:11" ht="19.5" customHeight="1">
      <c r="A9" s="24" t="s">
        <v>7</v>
      </c>
      <c r="B9" s="189">
        <v>9243</v>
      </c>
      <c r="C9" s="174">
        <v>8</v>
      </c>
      <c r="D9" s="175">
        <v>316</v>
      </c>
      <c r="E9" s="175">
        <v>1209</v>
      </c>
      <c r="F9" s="175">
        <v>2330</v>
      </c>
      <c r="G9" s="175">
        <v>2584</v>
      </c>
      <c r="H9" s="175">
        <v>2567</v>
      </c>
      <c r="I9" s="188">
        <v>229</v>
      </c>
      <c r="J9" s="85">
        <v>19.4641</v>
      </c>
      <c r="K9" s="88"/>
    </row>
    <row r="10" spans="1:11" ht="19.5" customHeight="1">
      <c r="A10" s="24" t="s">
        <v>8</v>
      </c>
      <c r="B10" s="189">
        <v>8281</v>
      </c>
      <c r="C10" s="174">
        <v>71</v>
      </c>
      <c r="D10" s="175">
        <v>329</v>
      </c>
      <c r="E10" s="175">
        <v>1575</v>
      </c>
      <c r="F10" s="175">
        <v>2635</v>
      </c>
      <c r="G10" s="175">
        <v>2172</v>
      </c>
      <c r="H10" s="175">
        <v>1192</v>
      </c>
      <c r="I10" s="188">
        <v>307</v>
      </c>
      <c r="J10" s="85">
        <v>15.8265</v>
      </c>
      <c r="K10" s="88"/>
    </row>
    <row r="11" spans="1:11" ht="19.5" customHeight="1">
      <c r="A11" s="24" t="s">
        <v>9</v>
      </c>
      <c r="B11" s="189">
        <v>10990</v>
      </c>
      <c r="C11" s="174">
        <v>7</v>
      </c>
      <c r="D11" s="175">
        <v>327</v>
      </c>
      <c r="E11" s="175">
        <v>2051</v>
      </c>
      <c r="F11" s="175">
        <v>3963</v>
      </c>
      <c r="G11" s="175">
        <v>2715</v>
      </c>
      <c r="H11" s="175">
        <v>1635</v>
      </c>
      <c r="I11" s="188">
        <v>292</v>
      </c>
      <c r="J11" s="85">
        <v>15.2766</v>
      </c>
      <c r="K11" s="88"/>
    </row>
    <row r="12" spans="1:11" ht="19.5" customHeight="1">
      <c r="A12" s="24" t="s">
        <v>1</v>
      </c>
      <c r="B12" s="189">
        <v>11483</v>
      </c>
      <c r="C12" s="174">
        <v>10</v>
      </c>
      <c r="D12" s="175">
        <v>219</v>
      </c>
      <c r="E12" s="175">
        <v>1304</v>
      </c>
      <c r="F12" s="175">
        <v>3991</v>
      </c>
      <c r="G12" s="175">
        <v>3740</v>
      </c>
      <c r="H12" s="175">
        <v>1954</v>
      </c>
      <c r="I12" s="188">
        <v>265</v>
      </c>
      <c r="J12" s="85">
        <v>16.5973</v>
      </c>
      <c r="K12" s="88"/>
    </row>
    <row r="13" spans="1:11" ht="19.5" customHeight="1" thickBot="1">
      <c r="A13" s="27" t="s">
        <v>2</v>
      </c>
      <c r="B13" s="216">
        <v>14817</v>
      </c>
      <c r="C13" s="184">
        <v>5</v>
      </c>
      <c r="D13" s="181">
        <v>285</v>
      </c>
      <c r="E13" s="181">
        <v>1860</v>
      </c>
      <c r="F13" s="181">
        <v>5258</v>
      </c>
      <c r="G13" s="181">
        <v>4147</v>
      </c>
      <c r="H13" s="181">
        <v>2554</v>
      </c>
      <c r="I13" s="176">
        <v>708</v>
      </c>
      <c r="J13" s="86">
        <v>18.36</v>
      </c>
      <c r="K13" s="88"/>
    </row>
    <row r="14" spans="1:11" ht="24" customHeight="1" thickBot="1" thickTop="1">
      <c r="A14" s="28" t="s">
        <v>3</v>
      </c>
      <c r="B14" s="218">
        <f>C14+D14+E14+F14+G14+H14+I14</f>
        <v>93145</v>
      </c>
      <c r="C14" s="221">
        <f>SUM(C6:C13)</f>
        <v>127</v>
      </c>
      <c r="D14" s="67">
        <f aca="true" t="shared" si="0" ref="D14:I14">SUM(D6:D13)</f>
        <v>2302</v>
      </c>
      <c r="E14" s="67">
        <f t="shared" si="0"/>
        <v>12250</v>
      </c>
      <c r="F14" s="67">
        <f t="shared" si="0"/>
        <v>30143</v>
      </c>
      <c r="G14" s="67">
        <f t="shared" si="0"/>
        <v>27691</v>
      </c>
      <c r="H14" s="67">
        <f t="shared" si="0"/>
        <v>16846</v>
      </c>
      <c r="I14" s="67">
        <f t="shared" si="0"/>
        <v>3786</v>
      </c>
      <c r="J14" s="104">
        <v>17.94</v>
      </c>
      <c r="K14" s="88"/>
    </row>
    <row r="15" spans="1:10" ht="16.5" customHeight="1" thickTop="1">
      <c r="A15" s="19"/>
      <c r="B15" s="410"/>
      <c r="C15" s="410"/>
      <c r="D15" s="410"/>
      <c r="E15" s="410"/>
      <c r="F15" s="410"/>
      <c r="G15" s="410"/>
      <c r="H15" s="410"/>
      <c r="I15" s="410"/>
      <c r="J15" s="410"/>
    </row>
    <row r="16" spans="2:10" ht="16.5" customHeight="1">
      <c r="B16" s="312" t="s">
        <v>32</v>
      </c>
      <c r="C16" s="312"/>
      <c r="D16" s="312"/>
      <c r="E16" s="58"/>
      <c r="F16" s="58"/>
      <c r="G16" s="58"/>
      <c r="H16" s="58"/>
      <c r="I16" s="58"/>
      <c r="J16" s="58"/>
    </row>
    <row r="17" ht="16.5" customHeight="1">
      <c r="B17" s="34"/>
    </row>
    <row r="18" ht="16.5" customHeight="1">
      <c r="B18" s="34"/>
    </row>
    <row r="19" ht="12.75">
      <c r="B19" s="88"/>
    </row>
    <row r="20" ht="12.75">
      <c r="B20" s="34"/>
    </row>
    <row r="21" ht="12.75">
      <c r="B21" s="34"/>
    </row>
    <row r="22" ht="12.75">
      <c r="B22" s="34"/>
    </row>
    <row r="23" ht="12.75">
      <c r="B23" s="34"/>
    </row>
    <row r="24" ht="12.75">
      <c r="B24" s="34"/>
    </row>
    <row r="25" ht="12.75">
      <c r="B25" s="34"/>
    </row>
    <row r="26" ht="12.75">
      <c r="B26" s="34"/>
    </row>
  </sheetData>
  <sheetProtection/>
  <mergeCells count="8">
    <mergeCell ref="B16:D16"/>
    <mergeCell ref="A1:J1"/>
    <mergeCell ref="B15:J15"/>
    <mergeCell ref="A3:J3"/>
    <mergeCell ref="A4:A5"/>
    <mergeCell ref="B4:B5"/>
    <mergeCell ref="C4:J4"/>
    <mergeCell ref="A2:J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N18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30.7109375" style="3" customWidth="1"/>
    <col min="2" max="2" width="10.7109375" style="3" customWidth="1"/>
    <col min="3" max="3" width="10.7109375" style="38" customWidth="1"/>
    <col min="4" max="4" width="10.7109375" style="3" customWidth="1"/>
    <col min="5" max="5" width="10.7109375" style="38" customWidth="1"/>
    <col min="6" max="6" width="10.7109375" style="3" customWidth="1"/>
    <col min="7" max="7" width="10.7109375" style="38" customWidth="1"/>
    <col min="8" max="8" width="10.7109375" style="3" customWidth="1"/>
    <col min="9" max="9" width="10.7109375" style="38" customWidth="1"/>
    <col min="10" max="10" width="10.7109375" style="3" customWidth="1"/>
    <col min="11" max="11" width="10.7109375" style="38" customWidth="1"/>
    <col min="12" max="12" width="9.140625" style="3" customWidth="1"/>
    <col min="13" max="13" width="9.421875" style="3" bestFit="1" customWidth="1"/>
    <col min="14" max="16384" width="9.140625" style="3" customWidth="1"/>
  </cols>
  <sheetData>
    <row r="1" spans="1:11" ht="19.5" customHeight="1">
      <c r="A1" s="295" t="s">
        <v>161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9.5" customHeight="1">
      <c r="A2" s="295" t="s">
        <v>181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9.5" customHeight="1" thickBot="1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1" ht="16.5" customHeight="1" thickTop="1">
      <c r="A4" s="297" t="s">
        <v>11</v>
      </c>
      <c r="B4" s="309" t="s">
        <v>21</v>
      </c>
      <c r="C4" s="310"/>
      <c r="D4" s="310" t="s">
        <v>22</v>
      </c>
      <c r="E4" s="310"/>
      <c r="F4" s="310" t="s">
        <v>23</v>
      </c>
      <c r="G4" s="310"/>
      <c r="H4" s="310" t="s">
        <v>24</v>
      </c>
      <c r="I4" s="311"/>
      <c r="J4" s="306" t="s">
        <v>3</v>
      </c>
      <c r="K4" s="307"/>
    </row>
    <row r="5" spans="1:11" ht="16.5" customHeight="1">
      <c r="A5" s="298"/>
      <c r="B5" s="308" t="s">
        <v>16</v>
      </c>
      <c r="C5" s="303"/>
      <c r="D5" s="303"/>
      <c r="E5" s="303"/>
      <c r="F5" s="303"/>
      <c r="G5" s="303"/>
      <c r="H5" s="303"/>
      <c r="I5" s="303"/>
      <c r="J5" s="303"/>
      <c r="K5" s="304"/>
    </row>
    <row r="6" spans="1:11" ht="16.5" customHeight="1" thickBot="1">
      <c r="A6" s="299"/>
      <c r="B6" s="108" t="s">
        <v>17</v>
      </c>
      <c r="C6" s="106" t="s">
        <v>18</v>
      </c>
      <c r="D6" s="106" t="s">
        <v>19</v>
      </c>
      <c r="E6" s="106" t="s">
        <v>18</v>
      </c>
      <c r="F6" s="106" t="s">
        <v>19</v>
      </c>
      <c r="G6" s="106" t="s">
        <v>20</v>
      </c>
      <c r="H6" s="106" t="s">
        <v>19</v>
      </c>
      <c r="I6" s="112" t="s">
        <v>18</v>
      </c>
      <c r="J6" s="105" t="s">
        <v>19</v>
      </c>
      <c r="K6" s="107" t="s">
        <v>18</v>
      </c>
    </row>
    <row r="7" spans="1:14" ht="30" customHeight="1" thickTop="1">
      <c r="A7" s="109" t="s">
        <v>82</v>
      </c>
      <c r="B7" s="225">
        <v>2022</v>
      </c>
      <c r="C7" s="226">
        <v>2145</v>
      </c>
      <c r="D7" s="226">
        <v>1540</v>
      </c>
      <c r="E7" s="226">
        <v>2012</v>
      </c>
      <c r="F7" s="226">
        <v>1370</v>
      </c>
      <c r="G7" s="226">
        <v>1418</v>
      </c>
      <c r="H7" s="226">
        <v>2214</v>
      </c>
      <c r="I7" s="241">
        <v>2488</v>
      </c>
      <c r="J7" s="237">
        <v>14811</v>
      </c>
      <c r="K7" s="235">
        <v>16134</v>
      </c>
      <c r="L7" s="97"/>
      <c r="M7" s="97"/>
      <c r="N7" s="97"/>
    </row>
    <row r="8" spans="1:14" ht="30" customHeight="1">
      <c r="A8" s="110" t="s">
        <v>83</v>
      </c>
      <c r="B8" s="228">
        <v>96</v>
      </c>
      <c r="C8" s="229">
        <v>130</v>
      </c>
      <c r="D8" s="229">
        <v>78</v>
      </c>
      <c r="E8" s="229">
        <v>94</v>
      </c>
      <c r="F8" s="229">
        <v>78</v>
      </c>
      <c r="G8" s="229">
        <v>84</v>
      </c>
      <c r="H8" s="229">
        <v>146</v>
      </c>
      <c r="I8" s="242">
        <v>266</v>
      </c>
      <c r="J8" s="237">
        <v>807</v>
      </c>
      <c r="K8" s="236">
        <v>1215</v>
      </c>
      <c r="L8" s="97"/>
      <c r="M8" s="97"/>
      <c r="N8" s="97"/>
    </row>
    <row r="9" spans="1:14" ht="30" customHeight="1">
      <c r="A9" s="110" t="s">
        <v>84</v>
      </c>
      <c r="B9" s="228">
        <v>454</v>
      </c>
      <c r="C9" s="229">
        <v>476</v>
      </c>
      <c r="D9" s="229">
        <v>512</v>
      </c>
      <c r="E9" s="229">
        <v>537</v>
      </c>
      <c r="F9" s="229">
        <v>551</v>
      </c>
      <c r="G9" s="229">
        <v>651</v>
      </c>
      <c r="H9" s="229">
        <v>543</v>
      </c>
      <c r="I9" s="242">
        <v>591</v>
      </c>
      <c r="J9" s="237">
        <v>3486</v>
      </c>
      <c r="K9" s="236">
        <v>3781</v>
      </c>
      <c r="L9" s="97"/>
      <c r="M9" s="97"/>
      <c r="N9" s="97"/>
    </row>
    <row r="10" spans="1:14" ht="30" customHeight="1">
      <c r="A10" s="110" t="s">
        <v>90</v>
      </c>
      <c r="B10" s="228">
        <v>5736</v>
      </c>
      <c r="C10" s="229">
        <v>10256</v>
      </c>
      <c r="D10" s="229">
        <v>9585</v>
      </c>
      <c r="E10" s="229">
        <v>13570</v>
      </c>
      <c r="F10" s="229">
        <v>9925</v>
      </c>
      <c r="G10" s="229">
        <v>11571</v>
      </c>
      <c r="H10" s="229">
        <v>12325</v>
      </c>
      <c r="I10" s="242">
        <v>14605</v>
      </c>
      <c r="J10" s="237">
        <v>76963</v>
      </c>
      <c r="K10" s="236">
        <v>97227</v>
      </c>
      <c r="L10" s="97"/>
      <c r="M10" s="97"/>
      <c r="N10" s="97"/>
    </row>
    <row r="11" spans="1:14" ht="30" customHeight="1">
      <c r="A11" s="110" t="s">
        <v>87</v>
      </c>
      <c r="B11" s="228">
        <v>596</v>
      </c>
      <c r="C11" s="229">
        <v>4170</v>
      </c>
      <c r="D11" s="229">
        <v>395</v>
      </c>
      <c r="E11" s="229">
        <v>1529</v>
      </c>
      <c r="F11" s="229">
        <v>362</v>
      </c>
      <c r="G11" s="229">
        <v>1188</v>
      </c>
      <c r="H11" s="229">
        <v>426</v>
      </c>
      <c r="I11" s="242">
        <v>1070</v>
      </c>
      <c r="J11" s="237">
        <v>2999</v>
      </c>
      <c r="K11" s="236">
        <v>12094</v>
      </c>
      <c r="L11" s="97"/>
      <c r="M11" s="97"/>
      <c r="N11" s="97"/>
    </row>
    <row r="12" spans="1:14" ht="30" customHeight="1">
      <c r="A12" s="111" t="s">
        <v>88</v>
      </c>
      <c r="B12" s="228">
        <v>445</v>
      </c>
      <c r="C12" s="229">
        <v>485</v>
      </c>
      <c r="D12" s="229">
        <v>1153</v>
      </c>
      <c r="E12" s="229">
        <v>1218</v>
      </c>
      <c r="F12" s="229">
        <v>810</v>
      </c>
      <c r="G12" s="229">
        <v>887</v>
      </c>
      <c r="H12" s="229">
        <v>800</v>
      </c>
      <c r="I12" s="242">
        <v>906</v>
      </c>
      <c r="J12" s="237">
        <v>8917</v>
      </c>
      <c r="K12" s="236">
        <v>9680</v>
      </c>
      <c r="L12" s="97"/>
      <c r="M12" s="97"/>
      <c r="N12" s="97"/>
    </row>
    <row r="13" spans="1:14" ht="30" customHeight="1">
      <c r="A13" s="111" t="s">
        <v>85</v>
      </c>
      <c r="B13" s="228">
        <v>135</v>
      </c>
      <c r="C13" s="229">
        <v>209</v>
      </c>
      <c r="D13" s="229">
        <v>244</v>
      </c>
      <c r="E13" s="229">
        <v>1618</v>
      </c>
      <c r="F13" s="229">
        <v>130</v>
      </c>
      <c r="G13" s="229">
        <v>213</v>
      </c>
      <c r="H13" s="229">
        <v>558</v>
      </c>
      <c r="I13" s="242">
        <v>1004</v>
      </c>
      <c r="J13" s="237">
        <v>1899</v>
      </c>
      <c r="K13" s="236">
        <v>4873</v>
      </c>
      <c r="L13" s="97"/>
      <c r="M13" s="97"/>
      <c r="N13" s="97"/>
    </row>
    <row r="14" spans="1:14" ht="30" customHeight="1" thickBot="1">
      <c r="A14" s="113" t="s">
        <v>86</v>
      </c>
      <c r="B14" s="243">
        <v>17</v>
      </c>
      <c r="C14" s="244">
        <v>17</v>
      </c>
      <c r="D14" s="244">
        <v>17</v>
      </c>
      <c r="E14" s="244">
        <v>22</v>
      </c>
      <c r="F14" s="244">
        <v>1</v>
      </c>
      <c r="G14" s="244">
        <v>1</v>
      </c>
      <c r="H14" s="244">
        <v>14</v>
      </c>
      <c r="I14" s="245">
        <v>14</v>
      </c>
      <c r="J14" s="237">
        <v>87</v>
      </c>
      <c r="K14" s="239">
        <v>99</v>
      </c>
      <c r="L14" s="97"/>
      <c r="M14" s="97"/>
      <c r="N14" s="97"/>
    </row>
    <row r="15" spans="1:14" ht="30" customHeight="1" thickBot="1" thickTop="1">
      <c r="A15" s="114" t="s">
        <v>10</v>
      </c>
      <c r="B15" s="115">
        <f>SUM(B7:B10)+B14</f>
        <v>8325</v>
      </c>
      <c r="C15" s="116">
        <f aca="true" t="shared" si="0" ref="C15:I15">SUM(C7:C10)+C14</f>
        <v>13024</v>
      </c>
      <c r="D15" s="116">
        <f t="shared" si="0"/>
        <v>11732</v>
      </c>
      <c r="E15" s="116">
        <f t="shared" si="0"/>
        <v>16235</v>
      </c>
      <c r="F15" s="116">
        <f t="shared" si="0"/>
        <v>11925</v>
      </c>
      <c r="G15" s="116">
        <f>SUM(G7:G10)+G14</f>
        <v>13725</v>
      </c>
      <c r="H15" s="116">
        <f t="shared" si="0"/>
        <v>15242</v>
      </c>
      <c r="I15" s="117">
        <f t="shared" si="0"/>
        <v>17964</v>
      </c>
      <c r="J15" s="118">
        <f>J7+J8+J9+J10+J14</f>
        <v>96154</v>
      </c>
      <c r="K15" s="119">
        <f>K7+K8+K9+K10+K14</f>
        <v>118456</v>
      </c>
      <c r="L15" s="97"/>
      <c r="M15" s="97"/>
      <c r="N15" s="97"/>
    </row>
    <row r="16" spans="3:9" ht="13.5" thickTop="1">
      <c r="C16" s="98"/>
      <c r="D16" s="98"/>
      <c r="E16" s="98"/>
      <c r="F16" s="98"/>
      <c r="G16" s="98"/>
      <c r="H16" s="98"/>
      <c r="I16" s="98"/>
    </row>
    <row r="17" spans="2:11" ht="16.5" customHeight="1">
      <c r="B17" s="97"/>
      <c r="C17" s="98"/>
      <c r="D17" s="97"/>
      <c r="E17" s="98"/>
      <c r="F17" s="97"/>
      <c r="G17" s="98"/>
      <c r="H17" s="97"/>
      <c r="I17" s="98"/>
      <c r="J17" s="97"/>
      <c r="K17" s="97"/>
    </row>
    <row r="18" ht="16.5" customHeight="1">
      <c r="J18" s="97"/>
    </row>
  </sheetData>
  <sheetProtection/>
  <mergeCells count="10">
    <mergeCell ref="A1:K1"/>
    <mergeCell ref="A3:K3"/>
    <mergeCell ref="A4:A6"/>
    <mergeCell ref="J4:K4"/>
    <mergeCell ref="B5:K5"/>
    <mergeCell ref="B4:C4"/>
    <mergeCell ref="D4:E4"/>
    <mergeCell ref="F4:G4"/>
    <mergeCell ref="H4:I4"/>
    <mergeCell ref="A2:K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M30"/>
  <sheetViews>
    <sheetView showGridLines="0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10" width="10.7109375" style="0" customWidth="1"/>
  </cols>
  <sheetData>
    <row r="1" spans="1:11" ht="19.5" customHeight="1">
      <c r="A1" s="313" t="s">
        <v>161</v>
      </c>
      <c r="B1" s="313"/>
      <c r="C1" s="313"/>
      <c r="D1" s="313"/>
      <c r="E1" s="313"/>
      <c r="F1" s="313"/>
      <c r="G1" s="313"/>
      <c r="H1" s="313"/>
      <c r="I1" s="313"/>
      <c r="J1" s="313"/>
      <c r="K1" s="3"/>
    </row>
    <row r="2" spans="1:11" ht="19.5" customHeight="1">
      <c r="A2" s="313" t="s">
        <v>182</v>
      </c>
      <c r="B2" s="313"/>
      <c r="C2" s="313"/>
      <c r="D2" s="313"/>
      <c r="E2" s="313"/>
      <c r="F2" s="313"/>
      <c r="G2" s="313"/>
      <c r="H2" s="313"/>
      <c r="I2" s="313"/>
      <c r="J2" s="313"/>
      <c r="K2" s="3"/>
    </row>
    <row r="3" spans="1:11" ht="19.5" customHeight="1" thickBot="1">
      <c r="A3" s="314"/>
      <c r="B3" s="314"/>
      <c r="C3" s="315"/>
      <c r="D3" s="315"/>
      <c r="E3" s="315"/>
      <c r="F3" s="315"/>
      <c r="G3" s="315"/>
      <c r="H3" s="315"/>
      <c r="I3" s="315"/>
      <c r="J3" s="315"/>
      <c r="K3" s="4"/>
    </row>
    <row r="4" spans="1:11" ht="24.75" customHeight="1" thickTop="1">
      <c r="A4" s="316" t="s">
        <v>11</v>
      </c>
      <c r="B4" s="318" t="s">
        <v>25</v>
      </c>
      <c r="C4" s="322" t="s">
        <v>26</v>
      </c>
      <c r="D4" s="323"/>
      <c r="E4" s="323"/>
      <c r="F4" s="323"/>
      <c r="G4" s="323"/>
      <c r="H4" s="323"/>
      <c r="I4" s="318"/>
      <c r="J4" s="320" t="s">
        <v>27</v>
      </c>
      <c r="K4" s="5"/>
    </row>
    <row r="5" spans="1:11" ht="27.75" customHeight="1" thickBot="1">
      <c r="A5" s="317"/>
      <c r="B5" s="319"/>
      <c r="C5" s="22" t="s">
        <v>28</v>
      </c>
      <c r="D5" s="22" t="s">
        <v>29</v>
      </c>
      <c r="E5" s="22" t="s">
        <v>30</v>
      </c>
      <c r="F5" s="22" t="s">
        <v>31</v>
      </c>
      <c r="G5" s="22" t="s">
        <v>163</v>
      </c>
      <c r="H5" s="101" t="s">
        <v>168</v>
      </c>
      <c r="I5" s="102" t="s">
        <v>169</v>
      </c>
      <c r="J5" s="321"/>
      <c r="K5" s="5"/>
    </row>
    <row r="6" spans="1:11" ht="30" customHeight="1" thickTop="1">
      <c r="A6" s="35" t="s">
        <v>82</v>
      </c>
      <c r="B6" s="177">
        <v>14090</v>
      </c>
      <c r="C6" s="171">
        <v>72</v>
      </c>
      <c r="D6" s="172">
        <v>187</v>
      </c>
      <c r="E6" s="172">
        <v>1519</v>
      </c>
      <c r="F6" s="172">
        <v>4451</v>
      </c>
      <c r="G6" s="172">
        <v>4365</v>
      </c>
      <c r="H6" s="172">
        <v>2809</v>
      </c>
      <c r="I6" s="173">
        <v>687</v>
      </c>
      <c r="J6" s="211">
        <v>19.18</v>
      </c>
      <c r="K6" s="7"/>
    </row>
    <row r="7" spans="1:11" ht="30" customHeight="1">
      <c r="A7" s="36" t="s">
        <v>83</v>
      </c>
      <c r="B7" s="177">
        <v>803</v>
      </c>
      <c r="C7" s="174">
        <v>1</v>
      </c>
      <c r="D7" s="175">
        <v>7</v>
      </c>
      <c r="E7" s="175">
        <v>52</v>
      </c>
      <c r="F7" s="175">
        <v>164</v>
      </c>
      <c r="G7" s="175">
        <v>197</v>
      </c>
      <c r="H7" s="175">
        <v>229</v>
      </c>
      <c r="I7" s="175">
        <v>153</v>
      </c>
      <c r="J7" s="212">
        <v>32.66</v>
      </c>
      <c r="K7" s="7"/>
    </row>
    <row r="8" spans="1:13" ht="30" customHeight="1">
      <c r="A8" s="36" t="s">
        <v>84</v>
      </c>
      <c r="B8" s="177">
        <v>3455</v>
      </c>
      <c r="C8" s="174">
        <v>23</v>
      </c>
      <c r="D8" s="175">
        <v>635</v>
      </c>
      <c r="E8" s="175">
        <v>1145</v>
      </c>
      <c r="F8" s="175">
        <v>970</v>
      </c>
      <c r="G8" s="175">
        <v>498</v>
      </c>
      <c r="H8" s="175">
        <v>164</v>
      </c>
      <c r="I8" s="175">
        <v>20</v>
      </c>
      <c r="J8" s="212">
        <v>8.51</v>
      </c>
      <c r="K8" s="7"/>
      <c r="M8" s="39"/>
    </row>
    <row r="9" spans="1:13" ht="30" customHeight="1">
      <c r="A9" s="103" t="s">
        <v>90</v>
      </c>
      <c r="B9" s="219">
        <v>74718</v>
      </c>
      <c r="C9" s="174">
        <v>31</v>
      </c>
      <c r="D9" s="175">
        <v>1472</v>
      </c>
      <c r="E9" s="175">
        <v>9524</v>
      </c>
      <c r="F9" s="175">
        <v>24523</v>
      </c>
      <c r="G9" s="175">
        <v>22618</v>
      </c>
      <c r="H9" s="175">
        <v>13632</v>
      </c>
      <c r="I9" s="175">
        <v>2918</v>
      </c>
      <c r="J9" s="212">
        <v>17.98</v>
      </c>
      <c r="K9" s="7"/>
      <c r="M9" s="39"/>
    </row>
    <row r="10" spans="1:13" ht="30" customHeight="1">
      <c r="A10" s="36" t="s">
        <v>87</v>
      </c>
      <c r="B10" s="177">
        <v>2978</v>
      </c>
      <c r="C10" s="174">
        <v>25</v>
      </c>
      <c r="D10" s="175">
        <v>299</v>
      </c>
      <c r="E10" s="175">
        <v>436</v>
      </c>
      <c r="F10" s="175">
        <v>547</v>
      </c>
      <c r="G10" s="175">
        <v>522</v>
      </c>
      <c r="H10" s="175">
        <v>557</v>
      </c>
      <c r="I10" s="175">
        <v>592</v>
      </c>
      <c r="J10" s="212">
        <v>28.79</v>
      </c>
      <c r="K10" s="7"/>
      <c r="M10" s="39"/>
    </row>
    <row r="11" spans="1:13" ht="30" customHeight="1">
      <c r="A11" s="63" t="s">
        <v>88</v>
      </c>
      <c r="B11" s="177">
        <v>8904</v>
      </c>
      <c r="C11" s="174">
        <v>0</v>
      </c>
      <c r="D11" s="175">
        <v>50</v>
      </c>
      <c r="E11" s="175">
        <v>165</v>
      </c>
      <c r="F11" s="175">
        <v>602</v>
      </c>
      <c r="G11" s="175">
        <v>1388</v>
      </c>
      <c r="H11" s="175">
        <v>5920</v>
      </c>
      <c r="I11" s="175">
        <v>779</v>
      </c>
      <c r="J11" s="212">
        <v>34.9</v>
      </c>
      <c r="K11" s="7"/>
      <c r="M11" s="39"/>
    </row>
    <row r="12" spans="1:13" ht="30" customHeight="1">
      <c r="A12" s="63" t="s">
        <v>85</v>
      </c>
      <c r="B12" s="177">
        <v>1886</v>
      </c>
      <c r="C12" s="174">
        <v>2</v>
      </c>
      <c r="D12" s="175">
        <v>21</v>
      </c>
      <c r="E12" s="175">
        <v>216</v>
      </c>
      <c r="F12" s="175">
        <v>630</v>
      </c>
      <c r="G12" s="175">
        <v>575</v>
      </c>
      <c r="H12" s="175">
        <v>271</v>
      </c>
      <c r="I12" s="175">
        <v>171</v>
      </c>
      <c r="J12" s="212">
        <v>21.17</v>
      </c>
      <c r="K12" s="7"/>
      <c r="M12" s="39"/>
    </row>
    <row r="13" spans="1:13" ht="30" customHeight="1" thickBot="1">
      <c r="A13" s="36" t="s">
        <v>86</v>
      </c>
      <c r="B13" s="177">
        <v>79</v>
      </c>
      <c r="C13" s="174">
        <v>0</v>
      </c>
      <c r="D13" s="175">
        <v>1</v>
      </c>
      <c r="E13" s="175">
        <v>10</v>
      </c>
      <c r="F13" s="175">
        <v>35</v>
      </c>
      <c r="G13" s="175">
        <v>13</v>
      </c>
      <c r="H13" s="175">
        <v>12</v>
      </c>
      <c r="I13" s="176">
        <v>8</v>
      </c>
      <c r="J13" s="213">
        <v>21.11</v>
      </c>
      <c r="K13" s="7"/>
      <c r="M13" s="39"/>
    </row>
    <row r="14" spans="1:13" ht="30" customHeight="1" thickBot="1" thickTop="1">
      <c r="A14" s="20" t="s">
        <v>10</v>
      </c>
      <c r="B14" s="64">
        <f aca="true" t="shared" si="0" ref="B14:I14">SUM(B6:B9)+B13</f>
        <v>93145</v>
      </c>
      <c r="C14" s="64">
        <f t="shared" si="0"/>
        <v>127</v>
      </c>
      <c r="D14" s="64">
        <f t="shared" si="0"/>
        <v>2302</v>
      </c>
      <c r="E14" s="64">
        <f t="shared" si="0"/>
        <v>12250</v>
      </c>
      <c r="F14" s="64">
        <f t="shared" si="0"/>
        <v>30143</v>
      </c>
      <c r="G14" s="64">
        <f t="shared" si="0"/>
        <v>27691</v>
      </c>
      <c r="H14" s="64">
        <f t="shared" si="0"/>
        <v>16846</v>
      </c>
      <c r="I14" s="64">
        <f t="shared" si="0"/>
        <v>3786</v>
      </c>
      <c r="J14" s="104">
        <v>17.94</v>
      </c>
      <c r="K14" s="7"/>
      <c r="M14" s="39"/>
    </row>
    <row r="15" spans="1:13" ht="16.5" customHeight="1" thickTop="1">
      <c r="A15" s="23"/>
      <c r="B15" s="222"/>
      <c r="C15" s="223"/>
      <c r="D15" s="223"/>
      <c r="E15" s="223"/>
      <c r="F15" s="223"/>
      <c r="G15" s="223"/>
      <c r="H15" s="223"/>
      <c r="I15" s="223"/>
      <c r="K15" s="7"/>
      <c r="M15" s="39"/>
    </row>
    <row r="16" spans="1:11" ht="16.5" customHeight="1">
      <c r="A16" s="5"/>
      <c r="B16" s="312" t="s">
        <v>32</v>
      </c>
      <c r="C16" s="312"/>
      <c r="D16" s="312"/>
      <c r="E16" s="58"/>
      <c r="F16" s="58"/>
      <c r="G16" s="58"/>
      <c r="H16" s="58"/>
      <c r="I16" s="58"/>
      <c r="J16" s="58"/>
      <c r="K16" s="6"/>
    </row>
    <row r="17" spans="1:11" ht="16.5" customHeight="1">
      <c r="A17" s="5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6.5" customHeight="1">
      <c r="A18" s="5"/>
      <c r="B18" s="8"/>
      <c r="C18" s="9"/>
      <c r="D18" s="9"/>
      <c r="E18" s="9"/>
      <c r="F18" s="9"/>
      <c r="G18" s="9"/>
      <c r="H18" s="9"/>
      <c r="I18" s="9"/>
      <c r="J18" s="9"/>
      <c r="K18" s="9"/>
    </row>
    <row r="19" spans="1:11" ht="16.5" customHeight="1">
      <c r="A19" s="5"/>
      <c r="B19" s="8"/>
      <c r="C19" s="9"/>
      <c r="D19" s="9"/>
      <c r="E19" s="9"/>
      <c r="F19" s="9"/>
      <c r="G19" s="9"/>
      <c r="H19" s="9"/>
      <c r="I19" s="9"/>
      <c r="J19" s="9"/>
      <c r="K19" s="9"/>
    </row>
    <row r="20" spans="1:11" ht="16.5" customHeight="1">
      <c r="A20" s="5"/>
      <c r="B20" s="8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6.5" customHeight="1">
      <c r="A21" s="1"/>
      <c r="B21" s="11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/>
  <mergeCells count="8">
    <mergeCell ref="B16:D16"/>
    <mergeCell ref="A1:J1"/>
    <mergeCell ref="A3:J3"/>
    <mergeCell ref="A4:A5"/>
    <mergeCell ref="B4:B5"/>
    <mergeCell ref="J4:J5"/>
    <mergeCell ref="A2:J2"/>
    <mergeCell ref="C4:I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B8:M35"/>
  <sheetViews>
    <sheetView zoomScale="115" zoomScaleNormal="115" zoomScaleSheetLayoutView="100" zoomScalePageLayoutView="0" workbookViewId="0" topLeftCell="A1">
      <selection activeCell="E18" sqref="E18"/>
    </sheetView>
  </sheetViews>
  <sheetFormatPr defaultColWidth="9.140625" defaultRowHeight="12.75"/>
  <cols>
    <col min="2" max="2" width="18.140625" style="0" customWidth="1"/>
    <col min="3" max="3" width="9.7109375" style="0" bestFit="1" customWidth="1"/>
    <col min="4" max="4" width="10.8515625" style="0" customWidth="1"/>
    <col min="5" max="5" width="16.7109375" style="0" bestFit="1" customWidth="1"/>
    <col min="13" max="13" width="9.421875" style="0" customWidth="1"/>
    <col min="14" max="14" width="2.8515625" style="0" customWidth="1"/>
  </cols>
  <sheetData>
    <row r="8" ht="12.75">
      <c r="M8" s="39"/>
    </row>
    <row r="9" ht="12.75">
      <c r="M9" s="39"/>
    </row>
    <row r="10" ht="12.75">
      <c r="M10" s="39"/>
    </row>
    <row r="11" spans="5:13" ht="12.75">
      <c r="E11" s="16" t="s">
        <v>166</v>
      </c>
      <c r="M11" s="39"/>
    </row>
    <row r="12" spans="2:13" ht="12.75">
      <c r="B12" s="94" t="s">
        <v>33</v>
      </c>
      <c r="C12" s="92">
        <v>46444</v>
      </c>
      <c r="D12" s="93"/>
      <c r="E12" s="183">
        <f>C12/C20%</f>
        <v>48.26554153763016</v>
      </c>
      <c r="M12" s="39"/>
    </row>
    <row r="13" spans="2:13" ht="12.75">
      <c r="B13" s="91" t="s">
        <v>35</v>
      </c>
      <c r="C13" s="92">
        <v>23509</v>
      </c>
      <c r="D13" s="95"/>
      <c r="E13" s="183">
        <f>C13/C20%</f>
        <v>24.431026957371188</v>
      </c>
      <c r="M13" s="39"/>
    </row>
    <row r="14" spans="2:13" ht="12.75">
      <c r="B14" s="94" t="s">
        <v>34</v>
      </c>
      <c r="C14" s="92">
        <v>3415</v>
      </c>
      <c r="D14" s="95"/>
      <c r="E14" s="183">
        <f>C14/C20%</f>
        <v>3.548936877766924</v>
      </c>
      <c r="M14" s="39"/>
    </row>
    <row r="15" spans="2:13" ht="12.75">
      <c r="B15" s="246" t="s">
        <v>194</v>
      </c>
      <c r="C15" s="92">
        <v>21516</v>
      </c>
      <c r="D15" s="95"/>
      <c r="E15" s="183">
        <f>C15/C20%</f>
        <v>22.359861160185396</v>
      </c>
      <c r="M15" s="39"/>
    </row>
    <row r="16" spans="2:5" ht="12.75">
      <c r="B16" s="96" t="s">
        <v>42</v>
      </c>
      <c r="C16" s="92">
        <v>1000</v>
      </c>
      <c r="D16" s="93"/>
      <c r="E16" s="183">
        <f>C16/C20%</f>
        <v>1.0392201691850436</v>
      </c>
    </row>
    <row r="17" spans="2:5" ht="12.75">
      <c r="B17" s="96" t="s">
        <v>190</v>
      </c>
      <c r="C17" s="92">
        <v>71</v>
      </c>
      <c r="E17" s="183">
        <f>C17/C20%</f>
        <v>0.0737846320121381</v>
      </c>
    </row>
    <row r="18" spans="2:5" ht="12.75">
      <c r="B18" t="s">
        <v>195</v>
      </c>
      <c r="C18" s="92">
        <v>271</v>
      </c>
      <c r="E18" s="183">
        <f>C18/C20%</f>
        <v>0.2816286658491468</v>
      </c>
    </row>
    <row r="19" ht="12.75">
      <c r="C19" s="90"/>
    </row>
    <row r="20" spans="3:5" ht="12.75">
      <c r="C20" s="34">
        <f>SUM(C12:C18)</f>
        <v>96226</v>
      </c>
      <c r="E20" s="247">
        <f>SUM(E12:E18)</f>
        <v>99.99999999999999</v>
      </c>
    </row>
    <row r="24" ht="12.75">
      <c r="B24" s="39"/>
    </row>
    <row r="26" s="61" customFormat="1" ht="11.25"/>
    <row r="27" s="61" customFormat="1" ht="11.25"/>
    <row r="28" s="61" customFormat="1" ht="11.25"/>
    <row r="29" s="61" customFormat="1" ht="11.25"/>
    <row r="30" s="61" customFormat="1" ht="11.25">
      <c r="B30" s="89"/>
    </row>
    <row r="31" s="61" customFormat="1" ht="11.25"/>
    <row r="35" spans="11:12" ht="12.75">
      <c r="K35" s="39"/>
      <c r="L35" s="39"/>
    </row>
  </sheetData>
  <sheetProtection/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AD29"/>
  <sheetViews>
    <sheetView showGridLines="0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30.7109375" style="0" customWidth="1"/>
    <col min="2" max="3" width="8.7109375" style="0" customWidth="1"/>
    <col min="4" max="4" width="11.00390625" style="0" customWidth="1"/>
    <col min="5" max="17" width="8.7109375" style="0" customWidth="1"/>
  </cols>
  <sheetData>
    <row r="1" spans="1:17" ht="19.5" customHeight="1">
      <c r="A1" s="325" t="s">
        <v>161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17" ht="19.5" customHeight="1">
      <c r="A2" s="325" t="s">
        <v>183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</row>
    <row r="3" spans="1:17" ht="19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ht="19.5" customHeight="1" thickBot="1">
      <c r="A4" s="52" t="s">
        <v>89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ht="16.5" customHeight="1" thickTop="1">
      <c r="A5" s="316" t="s">
        <v>37</v>
      </c>
      <c r="B5" s="318" t="s">
        <v>38</v>
      </c>
      <c r="C5" s="328" t="s">
        <v>39</v>
      </c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0" t="s">
        <v>40</v>
      </c>
    </row>
    <row r="6" spans="1:17" ht="27" customHeight="1">
      <c r="A6" s="326"/>
      <c r="B6" s="327"/>
      <c r="C6" s="324" t="s">
        <v>33</v>
      </c>
      <c r="D6" s="324"/>
      <c r="E6" s="324" t="s">
        <v>35</v>
      </c>
      <c r="F6" s="324"/>
      <c r="G6" s="324" t="s">
        <v>34</v>
      </c>
      <c r="H6" s="324"/>
      <c r="I6" s="324" t="s">
        <v>41</v>
      </c>
      <c r="J6" s="324"/>
      <c r="K6" s="331" t="s">
        <v>190</v>
      </c>
      <c r="L6" s="327"/>
      <c r="M6" s="331" t="s">
        <v>191</v>
      </c>
      <c r="N6" s="327"/>
      <c r="O6" s="324" t="s">
        <v>42</v>
      </c>
      <c r="P6" s="324"/>
      <c r="Q6" s="329"/>
    </row>
    <row r="7" spans="1:17" ht="27" customHeight="1" thickBot="1">
      <c r="A7" s="317"/>
      <c r="B7" s="319"/>
      <c r="C7" s="22" t="s">
        <v>43</v>
      </c>
      <c r="D7" s="22" t="s">
        <v>36</v>
      </c>
      <c r="E7" s="22" t="s">
        <v>43</v>
      </c>
      <c r="F7" s="22" t="s">
        <v>36</v>
      </c>
      <c r="G7" s="22" t="s">
        <v>43</v>
      </c>
      <c r="H7" s="22" t="s">
        <v>36</v>
      </c>
      <c r="I7" s="22" t="s">
        <v>43</v>
      </c>
      <c r="J7" s="22" t="s">
        <v>36</v>
      </c>
      <c r="K7" s="22" t="s">
        <v>43</v>
      </c>
      <c r="L7" s="22" t="s">
        <v>36</v>
      </c>
      <c r="M7" s="22" t="s">
        <v>43</v>
      </c>
      <c r="N7" s="22" t="s">
        <v>36</v>
      </c>
      <c r="O7" s="22" t="s">
        <v>43</v>
      </c>
      <c r="P7" s="22" t="s">
        <v>36</v>
      </c>
      <c r="Q7" s="330"/>
    </row>
    <row r="8" spans="1:30" ht="30" customHeight="1" thickTop="1">
      <c r="A8" s="35" t="s">
        <v>82</v>
      </c>
      <c r="B8" s="177">
        <v>14811</v>
      </c>
      <c r="C8" s="125">
        <v>10839</v>
      </c>
      <c r="D8" s="214">
        <f>C8/$B8*100</f>
        <v>73.18209438930523</v>
      </c>
      <c r="E8" s="179">
        <v>1445</v>
      </c>
      <c r="F8" s="214">
        <f>E8/$B8*100</f>
        <v>9.756262237526164</v>
      </c>
      <c r="G8" s="179">
        <v>644</v>
      </c>
      <c r="H8" s="214">
        <f>G8/$B8*100</f>
        <v>4.348119640807508</v>
      </c>
      <c r="I8" s="179">
        <v>1362</v>
      </c>
      <c r="J8" s="214">
        <f>I8/$B8*100</f>
        <v>9.195867935993519</v>
      </c>
      <c r="K8" s="125">
        <v>16</v>
      </c>
      <c r="L8" s="214">
        <f>K8/$B8*100</f>
        <v>0.10802781716291944</v>
      </c>
      <c r="M8" s="125">
        <v>43</v>
      </c>
      <c r="N8" s="214">
        <f>M8/$B8*100</f>
        <v>0.290324758625346</v>
      </c>
      <c r="O8" s="125">
        <v>482</v>
      </c>
      <c r="P8" s="214">
        <f>O8/$B8*100</f>
        <v>3.2543379920329483</v>
      </c>
      <c r="Q8" s="285">
        <v>16134</v>
      </c>
      <c r="R8" s="220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</row>
    <row r="9" spans="1:30" ht="30" customHeight="1">
      <c r="A9" s="36" t="s">
        <v>83</v>
      </c>
      <c r="B9" s="177">
        <v>807</v>
      </c>
      <c r="C9" s="125">
        <v>339</v>
      </c>
      <c r="D9" s="214">
        <f aca="true" t="shared" si="0" ref="D9:D15">C9/$B9*100</f>
        <v>42.00743494423792</v>
      </c>
      <c r="E9" s="175">
        <v>138</v>
      </c>
      <c r="F9" s="214">
        <f aca="true" t="shared" si="1" ref="F9:F15">E9/$B9*100</f>
        <v>17.100371747211895</v>
      </c>
      <c r="G9" s="175">
        <v>97</v>
      </c>
      <c r="H9" s="214">
        <f aca="true" t="shared" si="2" ref="H9:H15">G9/$B9*100</f>
        <v>12.01982651796778</v>
      </c>
      <c r="I9" s="175">
        <v>226</v>
      </c>
      <c r="J9" s="214">
        <f aca="true" t="shared" si="3" ref="J9:J15">I9/$B9*100</f>
        <v>28.004956629491947</v>
      </c>
      <c r="K9" s="125">
        <v>1</v>
      </c>
      <c r="L9" s="214">
        <f aca="true" t="shared" si="4" ref="L9:L14">K9/$B9*100</f>
        <v>0.12391573729863693</v>
      </c>
      <c r="M9" s="125">
        <v>5</v>
      </c>
      <c r="N9" s="214">
        <f aca="true" t="shared" si="5" ref="N9:N15">M9/$B9*100</f>
        <v>0.6195786864931847</v>
      </c>
      <c r="O9" s="125">
        <v>6</v>
      </c>
      <c r="P9" s="214">
        <f aca="true" t="shared" si="6" ref="P9:P15">O9/$B9*100</f>
        <v>0.7434944237918215</v>
      </c>
      <c r="Q9" s="286">
        <v>1215</v>
      </c>
      <c r="R9" s="220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</row>
    <row r="10" spans="1:30" ht="30" customHeight="1">
      <c r="A10" s="36" t="s">
        <v>84</v>
      </c>
      <c r="B10" s="177">
        <v>3486</v>
      </c>
      <c r="C10" s="125">
        <v>1974</v>
      </c>
      <c r="D10" s="214">
        <f t="shared" si="0"/>
        <v>56.62650602409639</v>
      </c>
      <c r="E10" s="175">
        <v>434</v>
      </c>
      <c r="F10" s="214">
        <f t="shared" si="1"/>
        <v>12.449799196787147</v>
      </c>
      <c r="G10" s="175">
        <v>503</v>
      </c>
      <c r="H10" s="214">
        <f t="shared" si="2"/>
        <v>14.429145152036718</v>
      </c>
      <c r="I10" s="175">
        <v>535</v>
      </c>
      <c r="J10" s="214">
        <f t="shared" si="3"/>
        <v>15.347102696500286</v>
      </c>
      <c r="K10" s="125">
        <v>9</v>
      </c>
      <c r="L10" s="214">
        <f t="shared" si="4"/>
        <v>0.25817555938037867</v>
      </c>
      <c r="M10" s="125">
        <v>11</v>
      </c>
      <c r="N10" s="214">
        <f t="shared" si="5"/>
        <v>0.3155479059093517</v>
      </c>
      <c r="O10" s="125">
        <v>29</v>
      </c>
      <c r="P10" s="214">
        <f t="shared" si="6"/>
        <v>0.831899024670109</v>
      </c>
      <c r="Q10" s="286">
        <v>3781</v>
      </c>
      <c r="R10" s="220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</row>
    <row r="11" spans="1:30" ht="30" customHeight="1">
      <c r="A11" s="36" t="s">
        <v>90</v>
      </c>
      <c r="B11" s="177">
        <v>76963</v>
      </c>
      <c r="C11" s="125">
        <v>33240</v>
      </c>
      <c r="D11" s="214">
        <f t="shared" si="0"/>
        <v>43.1895846055897</v>
      </c>
      <c r="E11" s="125">
        <v>21485</v>
      </c>
      <c r="F11" s="214">
        <f t="shared" si="1"/>
        <v>27.916011589984794</v>
      </c>
      <c r="G11" s="125">
        <v>2156</v>
      </c>
      <c r="H11" s="214">
        <f t="shared" si="2"/>
        <v>2.801346101373387</v>
      </c>
      <c r="I11" s="125">
        <v>19381</v>
      </c>
      <c r="J11" s="214">
        <f t="shared" si="3"/>
        <v>25.18223042241077</v>
      </c>
      <c r="K11" s="125">
        <v>45</v>
      </c>
      <c r="L11" s="214">
        <f t="shared" si="4"/>
        <v>0.058469654249444544</v>
      </c>
      <c r="M11" s="125">
        <v>211</v>
      </c>
      <c r="N11" s="214">
        <f t="shared" si="5"/>
        <v>0.2741577121473955</v>
      </c>
      <c r="O11" s="125">
        <v>482</v>
      </c>
      <c r="P11" s="214">
        <f t="shared" si="6"/>
        <v>0.6262749632940503</v>
      </c>
      <c r="Q11" s="286">
        <v>97227</v>
      </c>
      <c r="R11" s="220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</row>
    <row r="12" spans="1:30" ht="30" customHeight="1">
      <c r="A12" s="36" t="s">
        <v>87</v>
      </c>
      <c r="B12" s="177">
        <v>2999</v>
      </c>
      <c r="C12" s="125">
        <v>1751</v>
      </c>
      <c r="D12" s="214">
        <f t="shared" si="0"/>
        <v>58.38612870956985</v>
      </c>
      <c r="E12" s="175">
        <v>141</v>
      </c>
      <c r="F12" s="214">
        <f t="shared" si="1"/>
        <v>4.701567189063021</v>
      </c>
      <c r="G12" s="175">
        <v>488</v>
      </c>
      <c r="H12" s="214">
        <f t="shared" si="2"/>
        <v>16.272090696898967</v>
      </c>
      <c r="I12" s="175">
        <v>558</v>
      </c>
      <c r="J12" s="214">
        <f t="shared" si="3"/>
        <v>18.606202067355785</v>
      </c>
      <c r="K12" s="125">
        <v>8</v>
      </c>
      <c r="L12" s="214">
        <f t="shared" si="4"/>
        <v>0.266755585195065</v>
      </c>
      <c r="M12" s="125">
        <v>20</v>
      </c>
      <c r="N12" s="214">
        <f t="shared" si="5"/>
        <v>0.6668889629876625</v>
      </c>
      <c r="O12" s="125">
        <v>39</v>
      </c>
      <c r="P12" s="214">
        <f t="shared" si="6"/>
        <v>1.3004334778259419</v>
      </c>
      <c r="Q12" s="286">
        <v>12094</v>
      </c>
      <c r="R12" s="220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</row>
    <row r="13" spans="1:30" ht="30" customHeight="1">
      <c r="A13" s="63" t="s">
        <v>88</v>
      </c>
      <c r="B13" s="177">
        <v>8917</v>
      </c>
      <c r="C13" s="125">
        <v>677</v>
      </c>
      <c r="D13" s="214">
        <f t="shared" si="0"/>
        <v>7.592239542447012</v>
      </c>
      <c r="E13" s="175">
        <v>288</v>
      </c>
      <c r="F13" s="214">
        <f t="shared" si="1"/>
        <v>3.22978580239991</v>
      </c>
      <c r="G13" s="175">
        <v>106</v>
      </c>
      <c r="H13" s="214">
        <f t="shared" si="2"/>
        <v>1.188740607827745</v>
      </c>
      <c r="I13" s="175">
        <v>7836</v>
      </c>
      <c r="J13" s="214">
        <f t="shared" si="3"/>
        <v>87.87708870696423</v>
      </c>
      <c r="K13" s="125">
        <v>0</v>
      </c>
      <c r="L13" s="214" t="s">
        <v>164</v>
      </c>
      <c r="M13" s="125">
        <v>9</v>
      </c>
      <c r="N13" s="214">
        <f t="shared" si="5"/>
        <v>0.1009308063249972</v>
      </c>
      <c r="O13" s="125">
        <v>12</v>
      </c>
      <c r="P13" s="214">
        <f t="shared" si="6"/>
        <v>0.1345744084333296</v>
      </c>
      <c r="Q13" s="286">
        <v>9680</v>
      </c>
      <c r="R13" s="220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ht="30" customHeight="1">
      <c r="A14" s="63" t="s">
        <v>85</v>
      </c>
      <c r="B14" s="177">
        <v>1899</v>
      </c>
      <c r="C14" s="125">
        <v>1265</v>
      </c>
      <c r="D14" s="214">
        <f t="shared" si="0"/>
        <v>66.61400737230122</v>
      </c>
      <c r="E14" s="175">
        <v>265</v>
      </c>
      <c r="F14" s="214">
        <f t="shared" si="1"/>
        <v>13.95471300684571</v>
      </c>
      <c r="G14" s="175">
        <v>157</v>
      </c>
      <c r="H14" s="214">
        <f t="shared" si="2"/>
        <v>8.267509215376515</v>
      </c>
      <c r="I14" s="175">
        <v>169</v>
      </c>
      <c r="J14" s="214">
        <f t="shared" si="3"/>
        <v>8.89942074776198</v>
      </c>
      <c r="K14" s="125">
        <v>3</v>
      </c>
      <c r="L14" s="214">
        <f t="shared" si="4"/>
        <v>0.1579778830963665</v>
      </c>
      <c r="M14" s="125">
        <v>12</v>
      </c>
      <c r="N14" s="214">
        <f t="shared" si="5"/>
        <v>0.631911532385466</v>
      </c>
      <c r="O14" s="125">
        <v>37</v>
      </c>
      <c r="P14" s="214">
        <f t="shared" si="6"/>
        <v>1.9483938915218535</v>
      </c>
      <c r="Q14" s="286">
        <v>4873</v>
      </c>
      <c r="R14" s="220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</row>
    <row r="15" spans="1:30" ht="30" customHeight="1" thickBot="1">
      <c r="A15" s="37" t="s">
        <v>86</v>
      </c>
      <c r="B15" s="178">
        <v>87</v>
      </c>
      <c r="C15" s="126">
        <v>52</v>
      </c>
      <c r="D15" s="215">
        <f t="shared" si="0"/>
        <v>59.77011494252874</v>
      </c>
      <c r="E15" s="180">
        <v>7</v>
      </c>
      <c r="F15" s="215">
        <f t="shared" si="1"/>
        <v>8.045977011494253</v>
      </c>
      <c r="G15" s="180">
        <v>15</v>
      </c>
      <c r="H15" s="215">
        <f t="shared" si="2"/>
        <v>17.24137931034483</v>
      </c>
      <c r="I15" s="180">
        <v>12</v>
      </c>
      <c r="J15" s="215">
        <f t="shared" si="3"/>
        <v>13.793103448275861</v>
      </c>
      <c r="K15" s="180">
        <v>0</v>
      </c>
      <c r="L15" s="215" t="s">
        <v>164</v>
      </c>
      <c r="M15" s="180">
        <v>1</v>
      </c>
      <c r="N15" s="215">
        <f t="shared" si="5"/>
        <v>1.1494252873563218</v>
      </c>
      <c r="O15" s="180">
        <v>1</v>
      </c>
      <c r="P15" s="215">
        <f t="shared" si="6"/>
        <v>1.1494252873563218</v>
      </c>
      <c r="Q15" s="287">
        <v>99</v>
      </c>
      <c r="R15" s="220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</row>
    <row r="16" spans="2:17" ht="16.5" customHeight="1" thickTop="1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21" ht="12.75">
      <c r="A17" s="1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T17" s="34"/>
      <c r="U17" s="220"/>
    </row>
    <row r="18" spans="1:17" ht="12.75">
      <c r="A18" s="1"/>
      <c r="B18" s="1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17" ht="12.75">
      <c r="A19" s="1"/>
      <c r="B19" s="294" t="s">
        <v>193</v>
      </c>
      <c r="C19" s="99"/>
      <c r="D19" s="99"/>
      <c r="E19" s="99"/>
      <c r="F19" s="99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0" spans="2:17" ht="12.75">
      <c r="B20" s="294" t="s">
        <v>192</v>
      </c>
      <c r="C20" s="99"/>
      <c r="D20" s="99"/>
      <c r="E20" s="99"/>
      <c r="F20" s="99"/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1" spans="2:17" ht="12.75">
      <c r="B21" s="294"/>
      <c r="C21" s="99"/>
      <c r="D21" s="99"/>
      <c r="E21" s="99"/>
      <c r="F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3:17" ht="12.75"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3" spans="3:17" ht="12.75"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</row>
    <row r="24" spans="3:17" ht="12.75"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</row>
    <row r="25" spans="3:17" ht="12.75"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3:17" ht="12.75"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3:17" ht="12.75"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3:17" ht="12.75"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3:17" ht="12.75"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</sheetData>
  <sheetProtection/>
  <mergeCells count="13">
    <mergeCell ref="I6:J6"/>
    <mergeCell ref="K6:L6"/>
    <mergeCell ref="M6:N6"/>
    <mergeCell ref="O6:P6"/>
    <mergeCell ref="A2:Q2"/>
    <mergeCell ref="A1:Q1"/>
    <mergeCell ref="A5:A7"/>
    <mergeCell ref="B5:B7"/>
    <mergeCell ref="C5:P5"/>
    <mergeCell ref="Q5:Q7"/>
    <mergeCell ref="C6:D6"/>
    <mergeCell ref="E6:F6"/>
    <mergeCell ref="G6:H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AA34"/>
  <sheetViews>
    <sheetView showGridLines="0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30.7109375" style="0" customWidth="1"/>
    <col min="2" max="17" width="8.7109375" style="0" customWidth="1"/>
    <col min="18" max="18" width="11.421875" style="0" bestFit="1" customWidth="1"/>
  </cols>
  <sheetData>
    <row r="1" spans="1:17" ht="19.5" customHeight="1">
      <c r="A1" s="325" t="s">
        <v>161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</row>
    <row r="2" spans="1:17" ht="19.5" customHeight="1">
      <c r="A2" s="325" t="s">
        <v>183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</row>
    <row r="3" spans="1:17" ht="19.5" customHeight="1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</row>
    <row r="4" spans="1:17" ht="19.5" customHeight="1" thickBot="1">
      <c r="A4" s="333" t="s">
        <v>44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</row>
    <row r="5" spans="1:17" ht="16.5" customHeight="1" thickTop="1">
      <c r="A5" s="316" t="s">
        <v>37</v>
      </c>
      <c r="B5" s="318" t="s">
        <v>38</v>
      </c>
      <c r="C5" s="328" t="s">
        <v>39</v>
      </c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0" t="s">
        <v>40</v>
      </c>
    </row>
    <row r="6" spans="1:17" ht="27" customHeight="1">
      <c r="A6" s="326"/>
      <c r="B6" s="327"/>
      <c r="C6" s="324" t="s">
        <v>33</v>
      </c>
      <c r="D6" s="324"/>
      <c r="E6" s="324" t="s">
        <v>35</v>
      </c>
      <c r="F6" s="324"/>
      <c r="G6" s="324" t="s">
        <v>34</v>
      </c>
      <c r="H6" s="324"/>
      <c r="I6" s="324" t="s">
        <v>41</v>
      </c>
      <c r="J6" s="324"/>
      <c r="K6" s="331" t="s">
        <v>188</v>
      </c>
      <c r="L6" s="327"/>
      <c r="M6" s="331" t="s">
        <v>189</v>
      </c>
      <c r="N6" s="327"/>
      <c r="O6" s="324" t="s">
        <v>42</v>
      </c>
      <c r="P6" s="324"/>
      <c r="Q6" s="329"/>
    </row>
    <row r="7" spans="1:17" ht="27" customHeight="1" thickBot="1">
      <c r="A7" s="317"/>
      <c r="B7" s="319"/>
      <c r="C7" s="22" t="s">
        <v>43</v>
      </c>
      <c r="D7" s="22" t="s">
        <v>36</v>
      </c>
      <c r="E7" s="22" t="s">
        <v>43</v>
      </c>
      <c r="F7" s="22" t="s">
        <v>36</v>
      </c>
      <c r="G7" s="22" t="s">
        <v>43</v>
      </c>
      <c r="H7" s="22" t="s">
        <v>36</v>
      </c>
      <c r="I7" s="22" t="s">
        <v>43</v>
      </c>
      <c r="J7" s="22" t="s">
        <v>36</v>
      </c>
      <c r="K7" s="22" t="s">
        <v>43</v>
      </c>
      <c r="L7" s="22" t="s">
        <v>36</v>
      </c>
      <c r="M7" s="22" t="s">
        <v>43</v>
      </c>
      <c r="N7" s="22" t="s">
        <v>36</v>
      </c>
      <c r="O7" s="22" t="s">
        <v>43</v>
      </c>
      <c r="P7" s="22" t="s">
        <v>36</v>
      </c>
      <c r="Q7" s="330"/>
    </row>
    <row r="8" spans="1:27" ht="30" customHeight="1" thickTop="1">
      <c r="A8" s="35" t="s">
        <v>82</v>
      </c>
      <c r="B8" s="282">
        <v>4216</v>
      </c>
      <c r="C8" s="186">
        <v>3529</v>
      </c>
      <c r="D8" s="274">
        <f aca="true" t="shared" si="0" ref="D8:D15">C8/B8*100</f>
        <v>83.70493358633776</v>
      </c>
      <c r="E8" s="186">
        <v>242</v>
      </c>
      <c r="F8" s="274">
        <f aca="true" t="shared" si="1" ref="F8:F14">E8/B8*100</f>
        <v>5.740037950664137</v>
      </c>
      <c r="G8" s="255">
        <v>166</v>
      </c>
      <c r="H8" s="274">
        <f aca="true" t="shared" si="2" ref="H8:H15">G8/B8*100</f>
        <v>3.937381404174573</v>
      </c>
      <c r="I8" s="255">
        <v>229</v>
      </c>
      <c r="J8" s="274">
        <f aca="true" t="shared" si="3" ref="J8:J15">I8/B8*100</f>
        <v>5.43168880455408</v>
      </c>
      <c r="K8" s="290">
        <v>0</v>
      </c>
      <c r="L8" s="289" t="s">
        <v>164</v>
      </c>
      <c r="M8" s="290">
        <v>4</v>
      </c>
      <c r="N8" s="274">
        <f>M8/B8*100</f>
        <v>0.09487666034155598</v>
      </c>
      <c r="O8" s="248">
        <v>49</v>
      </c>
      <c r="P8" s="274">
        <f aca="true" t="shared" si="4" ref="P8:P15">O8/B8*100</f>
        <v>1.1622390891840606</v>
      </c>
      <c r="Q8" s="275">
        <v>4434</v>
      </c>
      <c r="R8" s="220"/>
      <c r="S8" s="34"/>
      <c r="T8" s="34"/>
      <c r="U8" s="34"/>
      <c r="V8" s="34"/>
      <c r="W8" s="34"/>
      <c r="X8" s="34"/>
      <c r="Y8" s="34"/>
      <c r="Z8" s="34"/>
      <c r="AA8" s="34"/>
    </row>
    <row r="9" spans="1:19" ht="30" customHeight="1">
      <c r="A9" s="36" t="s">
        <v>83</v>
      </c>
      <c r="B9" s="283">
        <v>195</v>
      </c>
      <c r="C9" s="250">
        <v>94</v>
      </c>
      <c r="D9" s="274">
        <f t="shared" si="0"/>
        <v>48.205128205128204</v>
      </c>
      <c r="E9" s="250">
        <v>11</v>
      </c>
      <c r="F9" s="274">
        <f t="shared" si="1"/>
        <v>5.641025641025641</v>
      </c>
      <c r="G9" s="250">
        <v>15</v>
      </c>
      <c r="H9" s="274">
        <f t="shared" si="2"/>
        <v>7.6923076923076925</v>
      </c>
      <c r="I9" s="250">
        <v>76</v>
      </c>
      <c r="J9" s="274">
        <f t="shared" si="3"/>
        <v>38.97435897435898</v>
      </c>
      <c r="K9" s="181">
        <v>0</v>
      </c>
      <c r="L9" s="214" t="s">
        <v>164</v>
      </c>
      <c r="M9" s="181">
        <v>1</v>
      </c>
      <c r="N9" s="274">
        <f>M9/B9*100</f>
        <v>0.5128205128205128</v>
      </c>
      <c r="O9" s="250">
        <v>1</v>
      </c>
      <c r="P9" s="274">
        <f t="shared" si="4"/>
        <v>0.5128205128205128</v>
      </c>
      <c r="Q9" s="277">
        <v>356</v>
      </c>
      <c r="R9" s="220"/>
      <c r="S9" s="34"/>
    </row>
    <row r="10" spans="1:19" ht="30" customHeight="1">
      <c r="A10" s="36" t="s">
        <v>84</v>
      </c>
      <c r="B10" s="283">
        <v>251</v>
      </c>
      <c r="C10" s="250">
        <v>131</v>
      </c>
      <c r="D10" s="274">
        <f t="shared" si="0"/>
        <v>52.191235059760956</v>
      </c>
      <c r="E10" s="250">
        <v>30</v>
      </c>
      <c r="F10" s="274">
        <f t="shared" si="1"/>
        <v>11.952191235059761</v>
      </c>
      <c r="G10" s="250">
        <v>62</v>
      </c>
      <c r="H10" s="274">
        <f t="shared" si="2"/>
        <v>24.701195219123505</v>
      </c>
      <c r="I10" s="250">
        <v>26</v>
      </c>
      <c r="J10" s="274">
        <f t="shared" si="3"/>
        <v>10.358565737051793</v>
      </c>
      <c r="K10" s="181">
        <v>1</v>
      </c>
      <c r="L10" s="274">
        <f>K10/B10*100</f>
        <v>0.398406374501992</v>
      </c>
      <c r="M10" s="181">
        <v>0</v>
      </c>
      <c r="N10" s="274" t="s">
        <v>164</v>
      </c>
      <c r="O10" s="250">
        <v>2</v>
      </c>
      <c r="P10" s="274">
        <f t="shared" si="4"/>
        <v>0.796812749003984</v>
      </c>
      <c r="Q10" s="277">
        <v>267</v>
      </c>
      <c r="R10" s="220"/>
      <c r="S10" s="34"/>
    </row>
    <row r="11" spans="1:19" ht="30" customHeight="1">
      <c r="A11" s="36" t="s">
        <v>90</v>
      </c>
      <c r="B11" s="283">
        <v>15114</v>
      </c>
      <c r="C11" s="250">
        <v>11028</v>
      </c>
      <c r="D11" s="274">
        <f t="shared" si="0"/>
        <v>72.96546248511314</v>
      </c>
      <c r="E11" s="250">
        <v>1591</v>
      </c>
      <c r="F11" s="274">
        <f t="shared" si="1"/>
        <v>10.526664020113802</v>
      </c>
      <c r="G11" s="250">
        <v>438</v>
      </c>
      <c r="H11" s="274">
        <f t="shared" si="2"/>
        <v>2.8979753870583562</v>
      </c>
      <c r="I11" s="250">
        <v>2053</v>
      </c>
      <c r="J11" s="274">
        <f t="shared" si="3"/>
        <v>13.583432579065766</v>
      </c>
      <c r="K11" s="181">
        <v>0</v>
      </c>
      <c r="L11" s="214" t="s">
        <v>164</v>
      </c>
      <c r="M11" s="181">
        <v>10</v>
      </c>
      <c r="N11" s="274">
        <f>M11/B11*100</f>
        <v>0.0661638216223369</v>
      </c>
      <c r="O11" s="250">
        <v>21</v>
      </c>
      <c r="P11" s="274">
        <f t="shared" si="4"/>
        <v>0.1389440254069075</v>
      </c>
      <c r="Q11" s="277">
        <v>17547</v>
      </c>
      <c r="R11" s="220"/>
      <c r="S11" s="34"/>
    </row>
    <row r="12" spans="1:19" ht="30" customHeight="1">
      <c r="A12" s="36" t="s">
        <v>87</v>
      </c>
      <c r="B12" s="283">
        <v>379</v>
      </c>
      <c r="C12" s="250">
        <v>226</v>
      </c>
      <c r="D12" s="274">
        <f t="shared" si="0"/>
        <v>59.63060686015831</v>
      </c>
      <c r="E12" s="250">
        <v>16</v>
      </c>
      <c r="F12" s="274">
        <f t="shared" si="1"/>
        <v>4.221635883905013</v>
      </c>
      <c r="G12" s="250">
        <v>44</v>
      </c>
      <c r="H12" s="274">
        <f t="shared" si="2"/>
        <v>11.609498680738787</v>
      </c>
      <c r="I12" s="250">
        <v>93</v>
      </c>
      <c r="J12" s="274">
        <f t="shared" si="3"/>
        <v>24.538258575197887</v>
      </c>
      <c r="K12" s="181">
        <v>0</v>
      </c>
      <c r="L12" s="214" t="s">
        <v>164</v>
      </c>
      <c r="M12" s="181">
        <v>1</v>
      </c>
      <c r="N12" s="274">
        <f>M12/B12*100</f>
        <v>0.2638522427440633</v>
      </c>
      <c r="O12" s="250">
        <v>2</v>
      </c>
      <c r="P12" s="274">
        <f t="shared" si="4"/>
        <v>0.5277044854881267</v>
      </c>
      <c r="Q12" s="277">
        <v>1079</v>
      </c>
      <c r="R12" s="220"/>
      <c r="S12" s="34"/>
    </row>
    <row r="13" spans="1:19" ht="30" customHeight="1">
      <c r="A13" s="63" t="s">
        <v>88</v>
      </c>
      <c r="B13" s="283">
        <v>1149</v>
      </c>
      <c r="C13" s="250">
        <v>174</v>
      </c>
      <c r="D13" s="274">
        <f t="shared" si="0"/>
        <v>15.143603133159269</v>
      </c>
      <c r="E13" s="250">
        <v>40</v>
      </c>
      <c r="F13" s="274">
        <f t="shared" si="1"/>
        <v>3.4812880765883376</v>
      </c>
      <c r="G13" s="250">
        <v>12</v>
      </c>
      <c r="H13" s="274">
        <f t="shared" si="2"/>
        <v>1.0443864229765014</v>
      </c>
      <c r="I13" s="250">
        <v>923</v>
      </c>
      <c r="J13" s="274">
        <f t="shared" si="3"/>
        <v>80.3307223672759</v>
      </c>
      <c r="K13" s="181">
        <v>0</v>
      </c>
      <c r="L13" s="214" t="s">
        <v>164</v>
      </c>
      <c r="M13" s="181">
        <v>1</v>
      </c>
      <c r="N13" s="274">
        <f>M13/B13*100</f>
        <v>0.08703220191470844</v>
      </c>
      <c r="O13" s="250">
        <v>1</v>
      </c>
      <c r="P13" s="274">
        <f t="shared" si="4"/>
        <v>0.08703220191470844</v>
      </c>
      <c r="Q13" s="277">
        <v>1339</v>
      </c>
      <c r="R13" s="220"/>
      <c r="S13" s="34"/>
    </row>
    <row r="14" spans="1:19" ht="30" customHeight="1">
      <c r="A14" s="63" t="s">
        <v>85</v>
      </c>
      <c r="B14" s="283">
        <v>419</v>
      </c>
      <c r="C14" s="250">
        <v>295</v>
      </c>
      <c r="D14" s="274">
        <f t="shared" si="0"/>
        <v>70.40572792362768</v>
      </c>
      <c r="E14" s="250">
        <v>46</v>
      </c>
      <c r="F14" s="274">
        <f t="shared" si="1"/>
        <v>10.978520286396181</v>
      </c>
      <c r="G14" s="250">
        <v>46</v>
      </c>
      <c r="H14" s="274">
        <f t="shared" si="2"/>
        <v>10.978520286396181</v>
      </c>
      <c r="I14" s="250">
        <v>32</v>
      </c>
      <c r="J14" s="274">
        <f t="shared" si="3"/>
        <v>7.637231503579953</v>
      </c>
      <c r="K14" s="181">
        <v>0</v>
      </c>
      <c r="L14" s="214" t="s">
        <v>164</v>
      </c>
      <c r="M14" s="181">
        <v>0</v>
      </c>
      <c r="N14" s="274" t="s">
        <v>164</v>
      </c>
      <c r="O14" s="250">
        <v>1</v>
      </c>
      <c r="P14" s="274">
        <f t="shared" si="4"/>
        <v>0.23866348448687352</v>
      </c>
      <c r="Q14" s="277">
        <v>1180</v>
      </c>
      <c r="R14" s="220"/>
      <c r="S14" s="34"/>
    </row>
    <row r="15" spans="1:19" ht="30" customHeight="1" thickBot="1">
      <c r="A15" s="37" t="s">
        <v>86</v>
      </c>
      <c r="B15" s="278">
        <v>22</v>
      </c>
      <c r="C15" s="263">
        <v>17</v>
      </c>
      <c r="D15" s="87">
        <f t="shared" si="0"/>
        <v>77.27272727272727</v>
      </c>
      <c r="E15" s="263">
        <v>0</v>
      </c>
      <c r="F15" s="87" t="s">
        <v>164</v>
      </c>
      <c r="G15" s="284">
        <v>2</v>
      </c>
      <c r="H15" s="87">
        <f t="shared" si="2"/>
        <v>9.090909090909092</v>
      </c>
      <c r="I15" s="263">
        <v>3</v>
      </c>
      <c r="J15" s="87">
        <f t="shared" si="3"/>
        <v>13.636363636363635</v>
      </c>
      <c r="K15" s="176">
        <v>0</v>
      </c>
      <c r="L15" s="215" t="s">
        <v>164</v>
      </c>
      <c r="M15" s="176">
        <v>0</v>
      </c>
      <c r="N15" s="215" t="s">
        <v>164</v>
      </c>
      <c r="O15" s="263">
        <v>1</v>
      </c>
      <c r="P15" s="215">
        <f t="shared" si="4"/>
        <v>4.545454545454546</v>
      </c>
      <c r="Q15" s="279">
        <v>29</v>
      </c>
      <c r="R15" s="220"/>
      <c r="S15" s="34"/>
    </row>
    <row r="16" spans="3:17" ht="16.5" customHeight="1" thickTop="1">
      <c r="C16" s="34"/>
      <c r="K16" s="34"/>
      <c r="L16" s="34"/>
      <c r="M16" s="34"/>
      <c r="N16" s="34"/>
      <c r="O16" s="34"/>
      <c r="Q16" s="34"/>
    </row>
    <row r="17" spans="3:15" ht="16.5" customHeight="1">
      <c r="C17" s="34"/>
      <c r="D17" s="34"/>
      <c r="E17" s="34"/>
      <c r="F17" s="34"/>
      <c r="G17" s="34"/>
      <c r="H17" s="34"/>
      <c r="I17" s="34"/>
      <c r="J17" s="34"/>
      <c r="K17" s="99"/>
      <c r="L17" s="99"/>
      <c r="M17" s="99"/>
      <c r="N17" s="99"/>
      <c r="O17" s="34"/>
    </row>
    <row r="18" spans="1:14" ht="16.5" customHeight="1">
      <c r="A18" s="34"/>
      <c r="K18" s="99"/>
      <c r="L18" s="99"/>
      <c r="M18" s="99"/>
      <c r="N18" s="99"/>
    </row>
    <row r="19" spans="1:17" ht="16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99"/>
      <c r="L19" s="99"/>
      <c r="M19" s="99"/>
      <c r="N19" s="99"/>
      <c r="O19" s="34"/>
      <c r="Q19" s="34"/>
    </row>
    <row r="20" spans="1:14" ht="16.5" customHeight="1">
      <c r="A20" s="34"/>
      <c r="K20" s="99"/>
      <c r="L20" s="99"/>
      <c r="M20" s="99"/>
      <c r="N20" s="99"/>
    </row>
    <row r="21" spans="1:14" ht="16.5" customHeight="1">
      <c r="A21" s="34"/>
      <c r="K21" s="99"/>
      <c r="L21" s="99"/>
      <c r="M21" s="99"/>
      <c r="N21" s="99"/>
    </row>
    <row r="22" spans="1:14" ht="16.5" customHeight="1">
      <c r="A22" s="34"/>
      <c r="K22" s="99"/>
      <c r="L22" s="99"/>
      <c r="M22" s="99"/>
      <c r="N22" s="99"/>
    </row>
    <row r="23" spans="1:14" ht="16.5" customHeight="1">
      <c r="A23" s="34"/>
      <c r="K23" s="99"/>
      <c r="L23" s="99"/>
      <c r="M23" s="99"/>
      <c r="N23" s="99"/>
    </row>
    <row r="24" spans="1:14" ht="12.75">
      <c r="A24" s="34"/>
      <c r="K24" s="99"/>
      <c r="L24" s="99"/>
      <c r="M24" s="99"/>
      <c r="N24" s="99"/>
    </row>
    <row r="25" spans="1:17" ht="12.75">
      <c r="A25" s="182"/>
      <c r="B25" s="1"/>
      <c r="C25" s="1"/>
      <c r="E25" s="1"/>
      <c r="F25" s="1"/>
      <c r="G25" s="1"/>
      <c r="H25" s="1"/>
      <c r="I25" s="1"/>
      <c r="J25" s="1"/>
      <c r="K25" s="99"/>
      <c r="L25" s="99"/>
      <c r="M25" s="99"/>
      <c r="N25" s="99"/>
      <c r="O25" s="1"/>
      <c r="P25" s="1"/>
      <c r="Q25" s="1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99"/>
      <c r="L26" s="99"/>
      <c r="M26" s="99"/>
      <c r="N26" s="99"/>
      <c r="O26" s="1"/>
      <c r="P26" s="1"/>
      <c r="Q26" s="1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99"/>
      <c r="L27" s="99"/>
      <c r="M27" s="99"/>
      <c r="N27" s="99"/>
      <c r="O27" s="1"/>
      <c r="P27" s="1"/>
      <c r="Q27" s="1"/>
    </row>
    <row r="28" spans="1: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99"/>
      <c r="L28" s="99"/>
      <c r="M28" s="99"/>
      <c r="N28" s="99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99"/>
      <c r="L29" s="99"/>
      <c r="M29" s="99"/>
      <c r="N29" s="99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O31" s="1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1"/>
      <c r="O32" s="1"/>
      <c r="P32" s="1"/>
      <c r="Q32" s="1"/>
    </row>
    <row r="33" spans="1:17" ht="12.75">
      <c r="A33" s="1"/>
      <c r="B33" s="1"/>
      <c r="C33" s="1"/>
      <c r="D33" s="1"/>
      <c r="E33" s="1"/>
      <c r="F33" s="1"/>
      <c r="G33" s="1"/>
      <c r="H33" s="1"/>
      <c r="I33" s="1"/>
      <c r="J33" s="1"/>
      <c r="O33" s="1"/>
      <c r="P33" s="1"/>
      <c r="Q33" s="1"/>
    </row>
    <row r="34" ht="12.75">
      <c r="D34" s="1"/>
    </row>
  </sheetData>
  <sheetProtection/>
  <mergeCells count="15">
    <mergeCell ref="G6:H6"/>
    <mergeCell ref="I6:J6"/>
    <mergeCell ref="O6:P6"/>
    <mergeCell ref="A2:Q2"/>
    <mergeCell ref="A3:Q3"/>
    <mergeCell ref="A1:Q1"/>
    <mergeCell ref="A4:Q4"/>
    <mergeCell ref="A5:A7"/>
    <mergeCell ref="B5:B7"/>
    <mergeCell ref="C5:P5"/>
    <mergeCell ref="Q5:Q7"/>
    <mergeCell ref="K6:L6"/>
    <mergeCell ref="M6:N6"/>
    <mergeCell ref="C6:D6"/>
    <mergeCell ref="E6:F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S32"/>
  <sheetViews>
    <sheetView showGridLines="0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30.7109375" style="0" customWidth="1"/>
    <col min="2" max="17" width="8.7109375" style="0" customWidth="1"/>
    <col min="18" max="18" width="11.421875" style="0" bestFit="1" customWidth="1"/>
  </cols>
  <sheetData>
    <row r="1" spans="1:17" ht="19.5" customHeight="1">
      <c r="A1" s="325" t="s">
        <v>161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17" ht="19.5" customHeight="1">
      <c r="A2" s="325" t="s">
        <v>183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</row>
    <row r="3" spans="1:17" ht="19.5" customHeight="1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</row>
    <row r="4" spans="1:17" ht="19.5" customHeight="1" thickBot="1">
      <c r="A4" s="334" t="s">
        <v>45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</row>
    <row r="5" spans="1:17" ht="16.5" customHeight="1" thickTop="1">
      <c r="A5" s="316" t="s">
        <v>37</v>
      </c>
      <c r="B5" s="318" t="s">
        <v>38</v>
      </c>
      <c r="C5" s="328" t="s">
        <v>39</v>
      </c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0" t="s">
        <v>40</v>
      </c>
    </row>
    <row r="6" spans="1:17" ht="27" customHeight="1">
      <c r="A6" s="326"/>
      <c r="B6" s="327"/>
      <c r="C6" s="324" t="s">
        <v>33</v>
      </c>
      <c r="D6" s="324"/>
      <c r="E6" s="324" t="s">
        <v>35</v>
      </c>
      <c r="F6" s="324"/>
      <c r="G6" s="324" t="s">
        <v>34</v>
      </c>
      <c r="H6" s="324"/>
      <c r="I6" s="324" t="s">
        <v>41</v>
      </c>
      <c r="J6" s="324"/>
      <c r="K6" s="331" t="s">
        <v>188</v>
      </c>
      <c r="L6" s="327"/>
      <c r="M6" s="331" t="s">
        <v>189</v>
      </c>
      <c r="N6" s="327"/>
      <c r="O6" s="324" t="s">
        <v>42</v>
      </c>
      <c r="P6" s="324"/>
      <c r="Q6" s="329"/>
    </row>
    <row r="7" spans="1:17" ht="27" customHeight="1" thickBot="1">
      <c r="A7" s="317"/>
      <c r="B7" s="319"/>
      <c r="C7" s="22" t="s">
        <v>43</v>
      </c>
      <c r="D7" s="22" t="s">
        <v>36</v>
      </c>
      <c r="E7" s="22" t="s">
        <v>43</v>
      </c>
      <c r="F7" s="22" t="s">
        <v>36</v>
      </c>
      <c r="G7" s="22" t="s">
        <v>43</v>
      </c>
      <c r="H7" s="22" t="s">
        <v>36</v>
      </c>
      <c r="I7" s="22" t="s">
        <v>43</v>
      </c>
      <c r="J7" s="22" t="s">
        <v>36</v>
      </c>
      <c r="K7" s="22" t="s">
        <v>43</v>
      </c>
      <c r="L7" s="22" t="s">
        <v>36</v>
      </c>
      <c r="M7" s="22" t="s">
        <v>43</v>
      </c>
      <c r="N7" s="22" t="s">
        <v>36</v>
      </c>
      <c r="O7" s="22" t="s">
        <v>43</v>
      </c>
      <c r="P7" s="22" t="s">
        <v>36</v>
      </c>
      <c r="Q7" s="330"/>
    </row>
    <row r="8" spans="1:19" ht="30" customHeight="1" thickTop="1">
      <c r="A8" s="35" t="s">
        <v>82</v>
      </c>
      <c r="B8" s="273">
        <v>1148</v>
      </c>
      <c r="C8" s="186">
        <v>915</v>
      </c>
      <c r="D8" s="274">
        <f>C8/B8*100</f>
        <v>79.70383275261324</v>
      </c>
      <c r="E8" s="264">
        <v>53</v>
      </c>
      <c r="F8" s="274">
        <f>E8/B8*100</f>
        <v>4.616724738675958</v>
      </c>
      <c r="G8" s="264">
        <v>32</v>
      </c>
      <c r="H8" s="274">
        <f>G8/B8*100</f>
        <v>2.7874564459930316</v>
      </c>
      <c r="I8" s="264">
        <v>45</v>
      </c>
      <c r="J8" s="274">
        <f aca="true" t="shared" si="0" ref="J8:J15">I8/B8*100</f>
        <v>3.9198606271777</v>
      </c>
      <c r="K8" s="290">
        <v>0</v>
      </c>
      <c r="L8" s="290" t="s">
        <v>164</v>
      </c>
      <c r="M8" s="290">
        <v>28</v>
      </c>
      <c r="N8" s="274">
        <f aca="true" t="shared" si="1" ref="N8:N15">M8/B8*100</f>
        <v>2.4390243902439024</v>
      </c>
      <c r="O8" s="248">
        <v>75</v>
      </c>
      <c r="P8" s="274">
        <f>O8/B8*100</f>
        <v>6.533101045296168</v>
      </c>
      <c r="Q8" s="275">
        <v>1197</v>
      </c>
      <c r="R8" s="220"/>
      <c r="S8" s="220"/>
    </row>
    <row r="9" spans="1:19" ht="30" customHeight="1">
      <c r="A9" s="36" t="s">
        <v>83</v>
      </c>
      <c r="B9" s="273">
        <v>66</v>
      </c>
      <c r="C9" s="250">
        <v>20</v>
      </c>
      <c r="D9" s="274">
        <f aca="true" t="shared" si="2" ref="D9:D15">C9/B9*100</f>
        <v>30.303030303030305</v>
      </c>
      <c r="E9" s="250">
        <v>12</v>
      </c>
      <c r="F9" s="274">
        <f aca="true" t="shared" si="3" ref="F9:F14">E9/B9*100</f>
        <v>18.181818181818183</v>
      </c>
      <c r="G9" s="250">
        <v>10</v>
      </c>
      <c r="H9" s="274">
        <f aca="true" t="shared" si="4" ref="H9:H14">G9/B9*100</f>
        <v>15.151515151515152</v>
      </c>
      <c r="I9" s="250">
        <v>16</v>
      </c>
      <c r="J9" s="274">
        <f t="shared" si="0"/>
        <v>24.242424242424242</v>
      </c>
      <c r="K9" s="181">
        <v>0</v>
      </c>
      <c r="L9" s="181" t="s">
        <v>164</v>
      </c>
      <c r="M9" s="181">
        <v>4</v>
      </c>
      <c r="N9" s="274">
        <f t="shared" si="1"/>
        <v>6.0606060606060606</v>
      </c>
      <c r="O9" s="250">
        <v>4</v>
      </c>
      <c r="P9" s="274">
        <f aca="true" t="shared" si="5" ref="P9:P14">O9/B9*100</f>
        <v>6.0606060606060606</v>
      </c>
      <c r="Q9" s="277">
        <v>104</v>
      </c>
      <c r="R9" s="220"/>
      <c r="S9" s="220"/>
    </row>
    <row r="10" spans="1:19" ht="30" customHeight="1">
      <c r="A10" s="36" t="s">
        <v>84</v>
      </c>
      <c r="B10" s="273">
        <v>326</v>
      </c>
      <c r="C10" s="250">
        <v>167</v>
      </c>
      <c r="D10" s="274">
        <f t="shared" si="2"/>
        <v>51.22699386503068</v>
      </c>
      <c r="E10" s="250">
        <v>37</v>
      </c>
      <c r="F10" s="274">
        <f t="shared" si="3"/>
        <v>11.349693251533742</v>
      </c>
      <c r="G10" s="250">
        <v>65</v>
      </c>
      <c r="H10" s="274">
        <f t="shared" si="4"/>
        <v>19.938650306748464</v>
      </c>
      <c r="I10" s="250">
        <v>31</v>
      </c>
      <c r="J10" s="274">
        <f t="shared" si="0"/>
        <v>9.509202453987731</v>
      </c>
      <c r="K10" s="181">
        <v>2</v>
      </c>
      <c r="L10" s="274">
        <f>K10/B10*100</f>
        <v>0.6134969325153374</v>
      </c>
      <c r="M10" s="181">
        <v>5</v>
      </c>
      <c r="N10" s="274">
        <f t="shared" si="1"/>
        <v>1.5337423312883436</v>
      </c>
      <c r="O10" s="250">
        <v>19</v>
      </c>
      <c r="P10" s="274">
        <f t="shared" si="5"/>
        <v>5.828220858895705</v>
      </c>
      <c r="Q10" s="277">
        <v>338</v>
      </c>
      <c r="R10" s="220"/>
      <c r="S10" s="220"/>
    </row>
    <row r="11" spans="1:19" ht="30" customHeight="1">
      <c r="A11" s="36" t="s">
        <v>90</v>
      </c>
      <c r="B11" s="273">
        <v>9863</v>
      </c>
      <c r="C11" s="250">
        <v>2486</v>
      </c>
      <c r="D11" s="274">
        <f t="shared" si="2"/>
        <v>25.205312785156647</v>
      </c>
      <c r="E11" s="250">
        <v>2968</v>
      </c>
      <c r="F11" s="274">
        <f t="shared" si="3"/>
        <v>30.092264017033354</v>
      </c>
      <c r="G11" s="250">
        <v>187</v>
      </c>
      <c r="H11" s="274">
        <f t="shared" si="4"/>
        <v>1.8959748555206328</v>
      </c>
      <c r="I11" s="250">
        <v>3804</v>
      </c>
      <c r="J11" s="274">
        <f t="shared" si="0"/>
        <v>38.56838690053736</v>
      </c>
      <c r="K11" s="181">
        <v>6</v>
      </c>
      <c r="L11" s="274">
        <f>K11/B11*100</f>
        <v>0.060833417824191424</v>
      </c>
      <c r="M11" s="181">
        <v>122</v>
      </c>
      <c r="N11" s="274">
        <f t="shared" si="1"/>
        <v>1.2369461624252256</v>
      </c>
      <c r="O11" s="250">
        <v>290</v>
      </c>
      <c r="P11" s="274">
        <f t="shared" si="5"/>
        <v>2.9402818615025854</v>
      </c>
      <c r="Q11" s="277">
        <v>11148</v>
      </c>
      <c r="R11" s="220"/>
      <c r="S11" s="220"/>
    </row>
    <row r="12" spans="1:19" ht="30" customHeight="1">
      <c r="A12" s="36" t="s">
        <v>87</v>
      </c>
      <c r="B12" s="273">
        <v>261</v>
      </c>
      <c r="C12" s="250">
        <v>120</v>
      </c>
      <c r="D12" s="274">
        <f t="shared" si="2"/>
        <v>45.97701149425287</v>
      </c>
      <c r="E12" s="250">
        <v>8</v>
      </c>
      <c r="F12" s="274">
        <f t="shared" si="3"/>
        <v>3.065134099616858</v>
      </c>
      <c r="G12" s="250">
        <v>47</v>
      </c>
      <c r="H12" s="274">
        <f t="shared" si="4"/>
        <v>18.007662835249043</v>
      </c>
      <c r="I12" s="264">
        <v>42</v>
      </c>
      <c r="J12" s="274">
        <f t="shared" si="0"/>
        <v>16.091954022988507</v>
      </c>
      <c r="K12" s="181">
        <v>0</v>
      </c>
      <c r="L12" s="181" t="s">
        <v>164</v>
      </c>
      <c r="M12" s="181">
        <v>13</v>
      </c>
      <c r="N12" s="274">
        <f t="shared" si="1"/>
        <v>4.980842911877394</v>
      </c>
      <c r="O12" s="250">
        <v>31</v>
      </c>
      <c r="P12" s="274">
        <f t="shared" si="5"/>
        <v>11.877394636015326</v>
      </c>
      <c r="Q12" s="277">
        <v>553</v>
      </c>
      <c r="R12" s="220"/>
      <c r="S12" s="220"/>
    </row>
    <row r="13" spans="1:19" ht="30" customHeight="1">
      <c r="A13" s="63" t="s">
        <v>88</v>
      </c>
      <c r="B13" s="273">
        <v>2090</v>
      </c>
      <c r="C13" s="250">
        <v>54</v>
      </c>
      <c r="D13" s="274">
        <f t="shared" si="2"/>
        <v>2.583732057416268</v>
      </c>
      <c r="E13" s="250">
        <v>26</v>
      </c>
      <c r="F13" s="274">
        <f t="shared" si="3"/>
        <v>1.244019138755981</v>
      </c>
      <c r="G13" s="250">
        <v>12</v>
      </c>
      <c r="H13" s="274">
        <f t="shared" si="4"/>
        <v>0.5741626794258373</v>
      </c>
      <c r="I13" s="250">
        <v>1990</v>
      </c>
      <c r="J13" s="274">
        <f t="shared" si="0"/>
        <v>95.21531100478468</v>
      </c>
      <c r="K13" s="181">
        <v>0</v>
      </c>
      <c r="L13" s="181" t="s">
        <v>164</v>
      </c>
      <c r="M13" s="181">
        <v>3</v>
      </c>
      <c r="N13" s="274">
        <f t="shared" si="1"/>
        <v>0.14354066985645933</v>
      </c>
      <c r="O13" s="250">
        <v>5</v>
      </c>
      <c r="P13" s="274">
        <f t="shared" si="5"/>
        <v>0.23923444976076555</v>
      </c>
      <c r="Q13" s="277">
        <v>2193</v>
      </c>
      <c r="R13" s="220"/>
      <c r="S13" s="220"/>
    </row>
    <row r="14" spans="1:19" ht="30" customHeight="1">
      <c r="A14" s="63" t="s">
        <v>85</v>
      </c>
      <c r="B14" s="273">
        <v>157</v>
      </c>
      <c r="C14" s="250">
        <v>85</v>
      </c>
      <c r="D14" s="274">
        <f t="shared" si="2"/>
        <v>54.14012738853503</v>
      </c>
      <c r="E14" s="250">
        <v>18</v>
      </c>
      <c r="F14" s="274">
        <f t="shared" si="3"/>
        <v>11.464968152866243</v>
      </c>
      <c r="G14" s="250">
        <v>5</v>
      </c>
      <c r="H14" s="274">
        <f t="shared" si="4"/>
        <v>3.1847133757961785</v>
      </c>
      <c r="I14" s="250">
        <v>14</v>
      </c>
      <c r="J14" s="274">
        <f t="shared" si="0"/>
        <v>8.9171974522293</v>
      </c>
      <c r="K14" s="181">
        <v>0</v>
      </c>
      <c r="L14" s="181" t="s">
        <v>164</v>
      </c>
      <c r="M14" s="181">
        <v>8</v>
      </c>
      <c r="N14" s="274">
        <f t="shared" si="1"/>
        <v>5.095541401273886</v>
      </c>
      <c r="O14" s="250">
        <v>27</v>
      </c>
      <c r="P14" s="274">
        <f t="shared" si="5"/>
        <v>17.197452229299362</v>
      </c>
      <c r="Q14" s="277">
        <v>278</v>
      </c>
      <c r="R14" s="220"/>
      <c r="S14" s="220"/>
    </row>
    <row r="15" spans="1:19" ht="30" customHeight="1" thickBot="1">
      <c r="A15" s="37" t="s">
        <v>86</v>
      </c>
      <c r="B15" s="278">
        <v>3</v>
      </c>
      <c r="C15" s="263">
        <v>1</v>
      </c>
      <c r="D15" s="87">
        <f t="shared" si="2"/>
        <v>33.33333333333333</v>
      </c>
      <c r="E15" s="263">
        <v>0</v>
      </c>
      <c r="F15" s="87" t="s">
        <v>164</v>
      </c>
      <c r="G15" s="263">
        <v>0</v>
      </c>
      <c r="H15" s="87" t="s">
        <v>164</v>
      </c>
      <c r="I15" s="263">
        <v>1</v>
      </c>
      <c r="J15" s="274">
        <f t="shared" si="0"/>
        <v>33.33333333333333</v>
      </c>
      <c r="K15" s="176">
        <v>0</v>
      </c>
      <c r="L15" s="176" t="s">
        <v>164</v>
      </c>
      <c r="M15" s="176">
        <v>1</v>
      </c>
      <c r="N15" s="274">
        <f t="shared" si="1"/>
        <v>33.33333333333333</v>
      </c>
      <c r="O15" s="263">
        <v>0</v>
      </c>
      <c r="P15" s="274" t="s">
        <v>164</v>
      </c>
      <c r="Q15" s="279">
        <v>3</v>
      </c>
      <c r="R15" s="220"/>
      <c r="S15" s="220"/>
    </row>
    <row r="16" spans="2:16" ht="16.5" customHeight="1" thickTop="1">
      <c r="B16" s="60"/>
      <c r="J16" s="60"/>
      <c r="K16" s="34"/>
      <c r="L16" s="34"/>
      <c r="M16" s="34"/>
      <c r="N16" s="60"/>
      <c r="O16" s="34"/>
      <c r="P16" s="60"/>
    </row>
    <row r="17" spans="2:17" ht="16.5" customHeight="1">
      <c r="B17" s="88"/>
      <c r="C17" s="34"/>
      <c r="D17" s="34"/>
      <c r="E17" s="34"/>
      <c r="F17" s="34"/>
      <c r="G17" s="34"/>
      <c r="H17" s="34"/>
      <c r="I17" s="34"/>
      <c r="J17" s="34"/>
      <c r="K17" s="99"/>
      <c r="L17" s="99"/>
      <c r="M17" s="99"/>
      <c r="N17" s="99"/>
      <c r="O17" s="34"/>
      <c r="Q17" s="34"/>
    </row>
    <row r="18" spans="11:14" ht="16.5" customHeight="1">
      <c r="K18" s="99"/>
      <c r="L18" s="99"/>
      <c r="M18" s="99"/>
      <c r="N18" s="99"/>
    </row>
    <row r="19" spans="11:14" ht="16.5" customHeight="1">
      <c r="K19" s="99"/>
      <c r="L19" s="99"/>
      <c r="M19" s="99"/>
      <c r="N19" s="99"/>
    </row>
    <row r="20" spans="11:14" ht="16.5" customHeight="1">
      <c r="K20" s="99"/>
      <c r="L20" s="99"/>
      <c r="M20" s="99"/>
      <c r="N20" s="99"/>
    </row>
    <row r="21" spans="11:14" ht="16.5" customHeight="1">
      <c r="K21" s="99"/>
      <c r="L21" s="99"/>
      <c r="M21" s="99"/>
      <c r="N21" s="99"/>
    </row>
    <row r="22" spans="11:14" ht="16.5" customHeight="1">
      <c r="K22" s="99"/>
      <c r="L22" s="99"/>
      <c r="M22" s="99"/>
      <c r="N22" s="99"/>
    </row>
    <row r="23" spans="11:14" ht="12.75">
      <c r="K23" s="99"/>
      <c r="L23" s="99"/>
      <c r="M23" s="99"/>
      <c r="N23" s="99"/>
    </row>
    <row r="24" spans="1: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99"/>
      <c r="L24" s="99"/>
      <c r="M24" s="99"/>
      <c r="N24" s="99"/>
      <c r="O24" s="1"/>
      <c r="P24" s="1"/>
      <c r="Q24" s="1"/>
    </row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99"/>
      <c r="L25" s="99"/>
      <c r="M25" s="99"/>
      <c r="N25" s="99"/>
      <c r="O25" s="1"/>
      <c r="P25" s="1"/>
      <c r="Q25" s="1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99"/>
      <c r="L26" s="99"/>
      <c r="M26" s="99"/>
      <c r="N26" s="99"/>
      <c r="O26" s="1"/>
      <c r="P26" s="1"/>
      <c r="Q26" s="1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99"/>
      <c r="L27" s="99"/>
      <c r="M27" s="99"/>
      <c r="N27" s="99"/>
      <c r="O27" s="1"/>
      <c r="P27" s="1"/>
      <c r="Q27" s="1"/>
    </row>
    <row r="28" spans="1: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99"/>
      <c r="L28" s="99"/>
      <c r="M28" s="99"/>
      <c r="N28" s="99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99"/>
      <c r="L29" s="99"/>
      <c r="M29" s="99"/>
      <c r="N29" s="99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O31" s="1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1"/>
      <c r="O32" s="1"/>
      <c r="P32" s="1"/>
      <c r="Q32" s="1"/>
    </row>
  </sheetData>
  <sheetProtection/>
  <mergeCells count="15">
    <mergeCell ref="G6:H6"/>
    <mergeCell ref="I6:J6"/>
    <mergeCell ref="O6:P6"/>
    <mergeCell ref="A2:Q2"/>
    <mergeCell ref="A3:Q3"/>
    <mergeCell ref="A1:Q1"/>
    <mergeCell ref="A4:Q4"/>
    <mergeCell ref="A5:A7"/>
    <mergeCell ref="B5:B7"/>
    <mergeCell ref="C5:P5"/>
    <mergeCell ref="Q5:Q7"/>
    <mergeCell ref="K6:L6"/>
    <mergeCell ref="M6:N6"/>
    <mergeCell ref="C6:D6"/>
    <mergeCell ref="E6:F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V33"/>
  <sheetViews>
    <sheetView showGridLines="0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30.7109375" style="0" customWidth="1"/>
    <col min="2" max="17" width="8.7109375" style="0" customWidth="1"/>
  </cols>
  <sheetData>
    <row r="1" spans="1:17" ht="19.5" customHeight="1">
      <c r="A1" s="325" t="s">
        <v>161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</row>
    <row r="2" spans="1:17" ht="19.5" customHeight="1">
      <c r="A2" s="325" t="s">
        <v>183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</row>
    <row r="3" ht="19.5" customHeight="1"/>
    <row r="4" spans="1:17" ht="19.5" customHeight="1" thickBot="1">
      <c r="A4" s="334" t="s">
        <v>46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</row>
    <row r="5" spans="1:17" ht="16.5" customHeight="1" thickTop="1">
      <c r="A5" s="316" t="s">
        <v>37</v>
      </c>
      <c r="B5" s="318" t="s">
        <v>38</v>
      </c>
      <c r="C5" s="328" t="s">
        <v>39</v>
      </c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0" t="s">
        <v>40</v>
      </c>
    </row>
    <row r="6" spans="1:17" ht="27" customHeight="1">
      <c r="A6" s="326"/>
      <c r="B6" s="327"/>
      <c r="C6" s="324" t="s">
        <v>33</v>
      </c>
      <c r="D6" s="324"/>
      <c r="E6" s="324" t="s">
        <v>35</v>
      </c>
      <c r="F6" s="324"/>
      <c r="G6" s="324" t="s">
        <v>34</v>
      </c>
      <c r="H6" s="324"/>
      <c r="I6" s="324" t="s">
        <v>41</v>
      </c>
      <c r="J6" s="324"/>
      <c r="K6" s="331" t="s">
        <v>188</v>
      </c>
      <c r="L6" s="327"/>
      <c r="M6" s="331" t="s">
        <v>189</v>
      </c>
      <c r="N6" s="327"/>
      <c r="O6" s="324" t="s">
        <v>42</v>
      </c>
      <c r="P6" s="324"/>
      <c r="Q6" s="329"/>
    </row>
    <row r="7" spans="1:17" ht="27" customHeight="1" thickBot="1">
      <c r="A7" s="317"/>
      <c r="B7" s="319"/>
      <c r="C7" s="22" t="s">
        <v>43</v>
      </c>
      <c r="D7" s="22" t="s">
        <v>36</v>
      </c>
      <c r="E7" s="22" t="s">
        <v>43</v>
      </c>
      <c r="F7" s="22" t="s">
        <v>36</v>
      </c>
      <c r="G7" s="22" t="s">
        <v>43</v>
      </c>
      <c r="H7" s="22" t="s">
        <v>36</v>
      </c>
      <c r="I7" s="22" t="s">
        <v>43</v>
      </c>
      <c r="J7" s="22" t="s">
        <v>36</v>
      </c>
      <c r="K7" s="22" t="s">
        <v>43</v>
      </c>
      <c r="L7" s="22" t="s">
        <v>36</v>
      </c>
      <c r="M7" s="22" t="s">
        <v>43</v>
      </c>
      <c r="N7" s="22" t="s">
        <v>36</v>
      </c>
      <c r="O7" s="22" t="s">
        <v>43</v>
      </c>
      <c r="P7" s="22" t="s">
        <v>36</v>
      </c>
      <c r="Q7" s="330"/>
    </row>
    <row r="8" spans="1:22" ht="30" customHeight="1" thickTop="1">
      <c r="A8" s="35" t="s">
        <v>82</v>
      </c>
      <c r="B8" s="273">
        <v>1045</v>
      </c>
      <c r="C8" s="186">
        <v>614</v>
      </c>
      <c r="D8" s="274">
        <f aca="true" t="shared" si="0" ref="D8:D15">C8/B8*100</f>
        <v>58.75598086124402</v>
      </c>
      <c r="E8" s="186">
        <v>90</v>
      </c>
      <c r="F8" s="274">
        <f aca="true" t="shared" si="1" ref="F8:F14">E8/B8*100</f>
        <v>8.61244019138756</v>
      </c>
      <c r="G8" s="186">
        <v>69</v>
      </c>
      <c r="H8" s="274">
        <f aca="true" t="shared" si="2" ref="H8:H14">G8/B8*100</f>
        <v>6.6028708133971294</v>
      </c>
      <c r="I8" s="186">
        <v>258</v>
      </c>
      <c r="J8" s="274">
        <f aca="true" t="shared" si="3" ref="J8:J14">I8/B8*100</f>
        <v>24.688995215311003</v>
      </c>
      <c r="K8" s="290">
        <v>1</v>
      </c>
      <c r="L8" s="274">
        <f>K8/B8*100</f>
        <v>0.09569377990430622</v>
      </c>
      <c r="M8" s="290">
        <v>2</v>
      </c>
      <c r="N8" s="274">
        <f>M8/B8*100</f>
        <v>0.19138755980861244</v>
      </c>
      <c r="O8" s="248">
        <v>15</v>
      </c>
      <c r="P8" s="274">
        <f>O8/B8*100</f>
        <v>1.4354066985645932</v>
      </c>
      <c r="Q8" s="275">
        <v>1093</v>
      </c>
      <c r="R8" s="293"/>
      <c r="S8" s="100"/>
      <c r="T8" s="100"/>
      <c r="U8" s="100"/>
      <c r="V8" s="16"/>
    </row>
    <row r="9" spans="1:22" ht="30" customHeight="1">
      <c r="A9" s="36" t="s">
        <v>83</v>
      </c>
      <c r="B9" s="273">
        <v>91</v>
      </c>
      <c r="C9" s="250">
        <v>34</v>
      </c>
      <c r="D9" s="276">
        <f t="shared" si="0"/>
        <v>37.362637362637365</v>
      </c>
      <c r="E9" s="250">
        <v>18</v>
      </c>
      <c r="F9" s="276">
        <f t="shared" si="1"/>
        <v>19.78021978021978</v>
      </c>
      <c r="G9" s="250">
        <v>8</v>
      </c>
      <c r="H9" s="276">
        <f t="shared" si="2"/>
        <v>8.791208791208792</v>
      </c>
      <c r="I9" s="250">
        <v>31</v>
      </c>
      <c r="J9" s="276">
        <f t="shared" si="3"/>
        <v>34.065934065934066</v>
      </c>
      <c r="K9" s="181">
        <v>0</v>
      </c>
      <c r="L9" s="274" t="s">
        <v>164</v>
      </c>
      <c r="M9" s="181">
        <v>0</v>
      </c>
      <c r="N9" s="274" t="s">
        <v>164</v>
      </c>
      <c r="O9" s="250">
        <v>0</v>
      </c>
      <c r="P9" s="276" t="s">
        <v>164</v>
      </c>
      <c r="Q9" s="277">
        <v>108</v>
      </c>
      <c r="R9" s="293"/>
      <c r="S9" s="100"/>
      <c r="T9" s="100"/>
      <c r="U9" s="100"/>
      <c r="V9" s="16"/>
    </row>
    <row r="10" spans="1:22" ht="30" customHeight="1">
      <c r="A10" s="36" t="s">
        <v>84</v>
      </c>
      <c r="B10" s="273">
        <v>464</v>
      </c>
      <c r="C10" s="250">
        <v>271</v>
      </c>
      <c r="D10" s="276">
        <f t="shared" si="0"/>
        <v>58.4051724137931</v>
      </c>
      <c r="E10" s="250">
        <v>57</v>
      </c>
      <c r="F10" s="276">
        <f t="shared" si="1"/>
        <v>12.284482758620689</v>
      </c>
      <c r="G10" s="250">
        <v>88</v>
      </c>
      <c r="H10" s="276">
        <f t="shared" si="2"/>
        <v>18.96551724137931</v>
      </c>
      <c r="I10" s="250">
        <v>47</v>
      </c>
      <c r="J10" s="276">
        <f t="shared" si="3"/>
        <v>10.129310344827585</v>
      </c>
      <c r="K10" s="181">
        <v>0</v>
      </c>
      <c r="L10" s="274" t="s">
        <v>164</v>
      </c>
      <c r="M10" s="181">
        <v>0</v>
      </c>
      <c r="N10" s="274" t="s">
        <v>164</v>
      </c>
      <c r="O10" s="250">
        <v>1</v>
      </c>
      <c r="P10" s="274">
        <f>O10/B10*100</f>
        <v>0.21551724137931033</v>
      </c>
      <c r="Q10" s="277">
        <v>481</v>
      </c>
      <c r="R10" s="293"/>
      <c r="S10" s="100"/>
      <c r="T10" s="100"/>
      <c r="U10" s="100"/>
      <c r="V10" s="16"/>
    </row>
    <row r="11" spans="1:22" ht="30" customHeight="1">
      <c r="A11" s="36" t="s">
        <v>90</v>
      </c>
      <c r="B11" s="273">
        <v>6493</v>
      </c>
      <c r="C11" s="251">
        <v>1834</v>
      </c>
      <c r="D11" s="276">
        <f t="shared" si="0"/>
        <v>28.245803172647467</v>
      </c>
      <c r="E11" s="250">
        <v>2202</v>
      </c>
      <c r="F11" s="276">
        <f t="shared" si="1"/>
        <v>33.9134452487294</v>
      </c>
      <c r="G11" s="250">
        <v>275</v>
      </c>
      <c r="H11" s="276">
        <f t="shared" si="2"/>
        <v>4.23533035576775</v>
      </c>
      <c r="I11" s="250">
        <v>2172</v>
      </c>
      <c r="J11" s="276">
        <f t="shared" si="3"/>
        <v>33.451409209918374</v>
      </c>
      <c r="K11" s="181">
        <v>3</v>
      </c>
      <c r="L11" s="274">
        <f>K11/B11*100</f>
        <v>0.04620360388110272</v>
      </c>
      <c r="M11" s="181">
        <v>2</v>
      </c>
      <c r="N11" s="274">
        <f>M11/B11*100</f>
        <v>0.030802402587401814</v>
      </c>
      <c r="O11" s="250">
        <v>6</v>
      </c>
      <c r="P11" s="276">
        <f>O11/B11*100</f>
        <v>0.09240720776220544</v>
      </c>
      <c r="Q11" s="277">
        <v>8514</v>
      </c>
      <c r="R11" s="293"/>
      <c r="S11" s="100"/>
      <c r="T11" s="100"/>
      <c r="U11" s="100"/>
      <c r="V11" s="16"/>
    </row>
    <row r="12" spans="1:22" ht="30" customHeight="1">
      <c r="A12" s="36" t="s">
        <v>87</v>
      </c>
      <c r="B12" s="273">
        <v>365</v>
      </c>
      <c r="C12" s="250">
        <v>182</v>
      </c>
      <c r="D12" s="276">
        <f>C12/B12*100</f>
        <v>49.86301369863014</v>
      </c>
      <c r="E12" s="250">
        <v>23</v>
      </c>
      <c r="F12" s="276">
        <f>E12/B12*100</f>
        <v>6.301369863013699</v>
      </c>
      <c r="G12" s="250">
        <v>71</v>
      </c>
      <c r="H12" s="276">
        <f>G12/B12*100</f>
        <v>19.45205479452055</v>
      </c>
      <c r="I12" s="250">
        <v>87</v>
      </c>
      <c r="J12" s="276">
        <f t="shared" si="3"/>
        <v>23.835616438356162</v>
      </c>
      <c r="K12" s="181">
        <v>0</v>
      </c>
      <c r="L12" s="181" t="s">
        <v>164</v>
      </c>
      <c r="M12" s="181">
        <v>0</v>
      </c>
      <c r="N12" s="181" t="s">
        <v>164</v>
      </c>
      <c r="O12" s="250">
        <v>2</v>
      </c>
      <c r="P12" s="276">
        <f>O12/B12*100</f>
        <v>0.547945205479452</v>
      </c>
      <c r="Q12" s="277">
        <v>1662</v>
      </c>
      <c r="R12" s="293"/>
      <c r="S12" s="100"/>
      <c r="T12" s="100"/>
      <c r="U12" s="100"/>
      <c r="V12" s="16"/>
    </row>
    <row r="13" spans="1:22" ht="30" customHeight="1">
      <c r="A13" s="63" t="s">
        <v>88</v>
      </c>
      <c r="B13" s="273">
        <v>1010</v>
      </c>
      <c r="C13" s="250">
        <v>48</v>
      </c>
      <c r="D13" s="276">
        <f t="shared" si="0"/>
        <v>4.752475247524752</v>
      </c>
      <c r="E13" s="250">
        <v>41</v>
      </c>
      <c r="F13" s="276">
        <f t="shared" si="1"/>
        <v>4.0594059405940595</v>
      </c>
      <c r="G13" s="250">
        <v>19</v>
      </c>
      <c r="H13" s="276">
        <f t="shared" si="2"/>
        <v>1.881188118811881</v>
      </c>
      <c r="I13" s="250">
        <v>902</v>
      </c>
      <c r="J13" s="276">
        <f t="shared" si="3"/>
        <v>89.3069306930693</v>
      </c>
      <c r="K13" s="181">
        <v>0</v>
      </c>
      <c r="L13" s="181" t="s">
        <v>164</v>
      </c>
      <c r="M13" s="181">
        <v>0</v>
      </c>
      <c r="N13" s="181" t="s">
        <v>164</v>
      </c>
      <c r="O13" s="250">
        <v>0</v>
      </c>
      <c r="P13" s="276" t="s">
        <v>164</v>
      </c>
      <c r="Q13" s="277">
        <v>1063</v>
      </c>
      <c r="R13" s="293"/>
      <c r="S13" s="100"/>
      <c r="T13" s="100"/>
      <c r="U13" s="100"/>
      <c r="V13" s="16"/>
    </row>
    <row r="14" spans="1:22" ht="30" customHeight="1">
      <c r="A14" s="63" t="s">
        <v>85</v>
      </c>
      <c r="B14" s="273">
        <v>135</v>
      </c>
      <c r="C14" s="250">
        <v>69</v>
      </c>
      <c r="D14" s="276">
        <f t="shared" si="0"/>
        <v>51.11111111111111</v>
      </c>
      <c r="E14" s="250">
        <v>26</v>
      </c>
      <c r="F14" s="276">
        <f t="shared" si="1"/>
        <v>19.25925925925926</v>
      </c>
      <c r="G14" s="250">
        <v>23</v>
      </c>
      <c r="H14" s="276">
        <f t="shared" si="2"/>
        <v>17.037037037037038</v>
      </c>
      <c r="I14" s="250">
        <v>17</v>
      </c>
      <c r="J14" s="276">
        <f t="shared" si="3"/>
        <v>12.592592592592592</v>
      </c>
      <c r="K14" s="181">
        <v>0</v>
      </c>
      <c r="L14" s="181" t="s">
        <v>164</v>
      </c>
      <c r="M14" s="181">
        <v>0</v>
      </c>
      <c r="N14" s="181" t="s">
        <v>164</v>
      </c>
      <c r="O14" s="250">
        <v>0</v>
      </c>
      <c r="P14" s="276" t="s">
        <v>164</v>
      </c>
      <c r="Q14" s="277">
        <v>182</v>
      </c>
      <c r="R14" s="293"/>
      <c r="S14" s="100"/>
      <c r="T14" s="100"/>
      <c r="U14" s="100"/>
      <c r="V14" s="16"/>
    </row>
    <row r="15" spans="1:22" ht="30" customHeight="1" thickBot="1">
      <c r="A15" s="37" t="s">
        <v>86</v>
      </c>
      <c r="B15" s="278">
        <v>2</v>
      </c>
      <c r="C15" s="263">
        <v>2</v>
      </c>
      <c r="D15" s="87">
        <f t="shared" si="0"/>
        <v>100</v>
      </c>
      <c r="E15" s="263">
        <v>0</v>
      </c>
      <c r="F15" s="87" t="s">
        <v>164</v>
      </c>
      <c r="G15" s="263">
        <v>0</v>
      </c>
      <c r="H15" s="87" t="s">
        <v>164</v>
      </c>
      <c r="I15" s="263">
        <v>0</v>
      </c>
      <c r="J15" s="87" t="s">
        <v>164</v>
      </c>
      <c r="K15" s="176">
        <v>0</v>
      </c>
      <c r="L15" s="176" t="s">
        <v>164</v>
      </c>
      <c r="M15" s="176">
        <v>0</v>
      </c>
      <c r="N15" s="176" t="s">
        <v>164</v>
      </c>
      <c r="O15" s="263">
        <v>0</v>
      </c>
      <c r="P15" s="87" t="s">
        <v>164</v>
      </c>
      <c r="Q15" s="279">
        <v>2</v>
      </c>
      <c r="R15" s="293"/>
      <c r="S15" s="100"/>
      <c r="T15" s="100"/>
      <c r="U15" s="100"/>
      <c r="V15" s="16"/>
    </row>
    <row r="16" spans="6:15" ht="16.5" customHeight="1" thickTop="1">
      <c r="F16" s="60"/>
      <c r="J16" s="60"/>
      <c r="K16" s="34"/>
      <c r="L16" s="34"/>
      <c r="M16" s="34"/>
      <c r="N16" s="34"/>
      <c r="O16" s="34"/>
    </row>
    <row r="17" spans="11:14" ht="16.5" customHeight="1">
      <c r="K17" s="99"/>
      <c r="L17" s="99"/>
      <c r="M17" s="99"/>
      <c r="N17" s="99"/>
    </row>
    <row r="18" spans="11:14" ht="16.5" customHeight="1">
      <c r="K18" s="99"/>
      <c r="L18" s="99"/>
      <c r="M18" s="99"/>
      <c r="N18" s="99"/>
    </row>
    <row r="19" spans="2:17" ht="16.5" customHeight="1">
      <c r="B19" s="34"/>
      <c r="C19" s="34"/>
      <c r="D19" s="34"/>
      <c r="E19" s="34"/>
      <c r="F19" s="34"/>
      <c r="G19" s="34"/>
      <c r="H19" s="34"/>
      <c r="I19" s="34"/>
      <c r="J19" s="34"/>
      <c r="K19" s="99"/>
      <c r="L19" s="99"/>
      <c r="M19" s="99"/>
      <c r="N19" s="99"/>
      <c r="O19" s="34"/>
      <c r="P19" s="34"/>
      <c r="Q19" s="34"/>
    </row>
    <row r="20" spans="11:14" ht="16.5" customHeight="1">
      <c r="K20" s="99"/>
      <c r="L20" s="99"/>
      <c r="M20" s="99"/>
      <c r="N20" s="99"/>
    </row>
    <row r="21" spans="11:14" ht="16.5" customHeight="1">
      <c r="K21" s="99"/>
      <c r="L21" s="99"/>
      <c r="M21" s="99"/>
      <c r="N21" s="99"/>
    </row>
    <row r="22" spans="11:14" ht="16.5" customHeight="1">
      <c r="K22" s="99"/>
      <c r="L22" s="99"/>
      <c r="M22" s="99"/>
      <c r="N22" s="99"/>
    </row>
    <row r="23" spans="11:14" ht="16.5" customHeight="1">
      <c r="K23" s="99"/>
      <c r="L23" s="99"/>
      <c r="M23" s="99"/>
      <c r="N23" s="99"/>
    </row>
    <row r="24" spans="11:14" ht="12.75">
      <c r="K24" s="99"/>
      <c r="L24" s="99"/>
      <c r="M24" s="99"/>
      <c r="N24" s="99"/>
    </row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99"/>
      <c r="L25" s="99"/>
      <c r="M25" s="99"/>
      <c r="N25" s="99"/>
      <c r="O25" s="1"/>
      <c r="P25" s="1"/>
      <c r="Q25" s="1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99"/>
      <c r="L26" s="99"/>
      <c r="M26" s="99"/>
      <c r="N26" s="99"/>
      <c r="O26" s="1"/>
      <c r="P26" s="1"/>
      <c r="Q26" s="1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99"/>
      <c r="L27" s="99"/>
      <c r="M27" s="99"/>
      <c r="N27" s="99"/>
      <c r="O27" s="1"/>
      <c r="P27" s="1"/>
      <c r="Q27" s="1"/>
    </row>
    <row r="28" spans="1: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99"/>
      <c r="L28" s="99"/>
      <c r="M28" s="99"/>
      <c r="N28" s="99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99"/>
      <c r="L29" s="99"/>
      <c r="M29" s="99"/>
      <c r="N29" s="99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O31" s="1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1"/>
      <c r="O32" s="1"/>
      <c r="P32" s="1"/>
      <c r="Q32" s="1"/>
    </row>
    <row r="33" spans="1:17" ht="12.75">
      <c r="A33" s="1"/>
      <c r="B33" s="1"/>
      <c r="C33" s="1"/>
      <c r="D33" s="1"/>
      <c r="E33" s="1"/>
      <c r="F33" s="1"/>
      <c r="G33" s="1"/>
      <c r="H33" s="1"/>
      <c r="I33" s="1"/>
      <c r="J33" s="1"/>
      <c r="O33" s="1"/>
      <c r="P33" s="1"/>
      <c r="Q33" s="1"/>
    </row>
  </sheetData>
  <sheetProtection/>
  <mergeCells count="14">
    <mergeCell ref="A2:Q2"/>
    <mergeCell ref="A4:Q4"/>
    <mergeCell ref="K6:L6"/>
    <mergeCell ref="M6:N6"/>
    <mergeCell ref="A1:Q1"/>
    <mergeCell ref="A5:A7"/>
    <mergeCell ref="B5:B7"/>
    <mergeCell ref="C5:P5"/>
    <mergeCell ref="Q5:Q7"/>
    <mergeCell ref="C6:D6"/>
    <mergeCell ref="E6:F6"/>
    <mergeCell ref="G6:H6"/>
    <mergeCell ref="I6:J6"/>
    <mergeCell ref="O6:P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ÁSVÁNYIOVÁ Zuzana</dc:creator>
  <cp:keywords/>
  <dc:description/>
  <cp:lastModifiedBy>JUHÁSOVÁ Daniela</cp:lastModifiedBy>
  <cp:lastPrinted>2017-09-29T05:29:23Z</cp:lastPrinted>
  <dcterms:created xsi:type="dcterms:W3CDTF">2005-03-17T10:35:27Z</dcterms:created>
  <dcterms:modified xsi:type="dcterms:W3CDTF">2017-10-04T13:08:02Z</dcterms:modified>
  <cp:category/>
  <cp:version/>
  <cp:contentType/>
  <cp:contentStatus/>
</cp:coreProperties>
</file>