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6.xml" ContentType="application/vnd.openxmlformats-officedocument.drawing+xml"/>
  <Override PartName="/xl/worksheets/sheet35.xml" ContentType="application/vnd.openxmlformats-officedocument.spreadsheetml.worksheet+xml"/>
  <Override PartName="/xl/drawings/drawing7.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60" windowHeight="5805" tabRatio="859" activeTab="0"/>
  </bookViews>
  <sheets>
    <sheet name="Komentár" sheetId="1" r:id="rId1"/>
    <sheet name="Vysvetlivky" sheetId="2" r:id="rId2"/>
    <sheet name="01.Tr.agenda OS (1)" sheetId="3" r:id="rId3"/>
    <sheet name="02.Tr.agenda OS (2)" sheetId="4" r:id="rId4"/>
    <sheet name="03.Tr.agenda OS (3)" sheetId="5" r:id="rId5"/>
    <sheet name="04.Tr.agenda-KS(1)" sheetId="6" r:id="rId6"/>
    <sheet name="05.Tr.agenda-KS(2)" sheetId="7" r:id="rId7"/>
    <sheet name="06.Tr.agenda-KS(3)" sheetId="8" r:id="rId8"/>
    <sheet name="07.Počet došlých vecí (GRAF)" sheetId="9" r:id="rId9"/>
    <sheet name="08.Počet odsúd. a trestoch" sheetId="10" r:id="rId10"/>
    <sheet name="09.Počet odsúd.(GRAF)" sheetId="11" r:id="rId11"/>
    <sheet name="10.Druhy trestov(GRAF)" sheetId="12" r:id="rId12"/>
    <sheet name="11.Mladiství " sheetId="13" r:id="rId13"/>
    <sheet name="12.Mladiství (GRAF)" sheetId="14" r:id="rId14"/>
    <sheet name="13.Ženy" sheetId="15" r:id="rId15"/>
    <sheet name="14.Ženy (GRAF)" sheetId="16" r:id="rId16"/>
    <sheet name="15.Prehľad Recidivisti" sheetId="17" r:id="rId17"/>
    <sheet name="16.R-kateg.pachat.(1)" sheetId="18" r:id="rId18"/>
    <sheet name="17.R-kateg.pachat.(2)" sheetId="19" r:id="rId19"/>
    <sheet name="18.R-kateg.pachat.(3)" sheetId="20" r:id="rId20"/>
    <sheet name="19.Osobit.TČ-I. HL." sheetId="21" r:id="rId21"/>
    <sheet name="20.Osobit.TČ-II.HL." sheetId="22" r:id="rId22"/>
    <sheet name="21.Osobit.TČ-III. HL." sheetId="23" r:id="rId23"/>
    <sheet name="22.Osobit.TČ-IV. HL." sheetId="24" r:id="rId24"/>
    <sheet name="23.Osobit.TČ-VIII.HL." sheetId="25" r:id="rId25"/>
    <sheet name="24.Osobit.TČ-IX.HL." sheetId="26" r:id="rId26"/>
    <sheet name="25.Osobit.TČ-III. HLAVA" sheetId="27" r:id="rId27"/>
    <sheet name="26.Osobit.TČ-V.HLAVA" sheetId="28" r:id="rId28"/>
    <sheet name="27.Osobit.TČ-VI. HLAVA" sheetId="29" r:id="rId29"/>
    <sheet name="28.Osobit.TČ-VII. HLAVA" sheetId="30" r:id="rId30"/>
    <sheet name="29.Osobit.TČ-VIII.HLAVA" sheetId="31" r:id="rId31"/>
    <sheet name="30.Osobit.TČ-IX. HLAVA" sheetId="32" r:id="rId32"/>
    <sheet name="31.PR.Extrémizmus" sheetId="33" r:id="rId33"/>
    <sheet name="32.Podiel počtu odsúd.(GRAF)" sheetId="34" r:id="rId34"/>
    <sheet name="33.Najťažšie trest.činy (GRAF)" sheetId="35" r:id="rId35"/>
    <sheet name="34.Upustenie od potrest" sheetId="36" r:id="rId36"/>
    <sheet name="35.Oslobodenie" sheetId="37" r:id="rId37"/>
    <sheet name="36.Oslobodenie(2)" sheetId="38" r:id="rId38"/>
    <sheet name="37.Dom.väzenie" sheetId="39" r:id="rId39"/>
    <sheet name="38.Vplyv alkoh.(1)" sheetId="40" r:id="rId40"/>
    <sheet name="39.Vplyv alkoh.(2)" sheetId="41" r:id="rId41"/>
    <sheet name="40.Vplyv alkoh.(3)" sheetId="42" r:id="rId42"/>
    <sheet name="41.Návyk.látky (1)" sheetId="43" r:id="rId43"/>
    <sheet name="42.Návyk.látky (2)" sheetId="44" r:id="rId44"/>
    <sheet name="43.Ochran.opatrenia" sheetId="45" r:id="rId45"/>
    <sheet name="44.Neralizov.PALaPTL" sheetId="46" r:id="rId46"/>
    <sheet name="45.OS-nenastúp.tresty" sheetId="47" r:id="rId47"/>
    <sheet name="46.Odvolania-T" sheetId="48" r:id="rId48"/>
    <sheet name=" 47.Rýchlosť konania" sheetId="49" r:id="rId49"/>
    <sheet name="48.Súdna väzba" sheetId="50" r:id="rId50"/>
    <sheet name="49.Súdna väzba-PK" sheetId="51" r:id="rId51"/>
  </sheets>
  <definedNames>
    <definedName name="Krádež__sprenevera__podvod">'32.Podiel počtu odsúd.(GRAF)'!$B$16</definedName>
    <definedName name="_xlnm.Print_Area" localSheetId="48">' 47.Rýchlosť konania'!$A$1:$O$31</definedName>
    <definedName name="_xlnm.Print_Area" localSheetId="2">'01.Tr.agenda OS (1)'!$A$1:$H$28</definedName>
    <definedName name="_xlnm.Print_Area" localSheetId="3">'02.Tr.agenda OS (2)'!$A$1:$H$28</definedName>
    <definedName name="_xlnm.Print_Area" localSheetId="4">'03.Tr.agenda OS (3)'!$A$1:$H$23</definedName>
    <definedName name="_xlnm.Print_Area" localSheetId="5">'04.Tr.agenda-KS(1)'!$A$1:$N$30</definedName>
    <definedName name="_xlnm.Print_Area" localSheetId="6">'05.Tr.agenda-KS(2)'!$A$1:$N$30</definedName>
    <definedName name="_xlnm.Print_Area" localSheetId="7">'06.Tr.agenda-KS(3)'!$A$1:$N$30</definedName>
    <definedName name="_xlnm.Print_Area" localSheetId="8">'07.Počet došlých vecí (GRAF)'!$A$1:$P$34</definedName>
    <definedName name="_xlnm.Print_Area" localSheetId="9">'08.Počet odsúd. a trestoch'!$A$1:$L$18</definedName>
    <definedName name="_xlnm.Print_Area" localSheetId="10">'09.Počet odsúd.(GRAF)'!$A$1:$P$32</definedName>
    <definedName name="_xlnm.Print_Area" localSheetId="11">'10.Druhy trestov(GRAF)'!$A$1:$L$35</definedName>
    <definedName name="_xlnm.Print_Area" localSheetId="12">'11.Mladiství '!$A$1:$K$16</definedName>
    <definedName name="_xlnm.Print_Area" localSheetId="13">'12.Mladiství (GRAF)'!$A$1:$P$33</definedName>
    <definedName name="_xlnm.Print_Area" localSheetId="14">'13.Ženy'!$A$1:$K$17</definedName>
    <definedName name="_xlnm.Print_Area" localSheetId="15">'14.Ženy (GRAF)'!$A$1:$P$33</definedName>
    <definedName name="_xlnm.Print_Area" localSheetId="16">'15.Prehľad Recidivisti'!$A$1:$H$17</definedName>
    <definedName name="_xlnm.Print_Area" localSheetId="17">'16.R-kateg.pachat.(1)'!$A$1:$I$26</definedName>
    <definedName name="_xlnm.Print_Area" localSheetId="18">'17.R-kateg.pachat.(2)'!$A$1:$I$26</definedName>
    <definedName name="_xlnm.Print_Area" localSheetId="19">'18.R-kateg.pachat.(3)'!$A$1:$I$26</definedName>
    <definedName name="_xlnm.Print_Area" localSheetId="20">'19.Osobit.TČ-I. HL.'!$A$1:$P$18</definedName>
    <definedName name="_xlnm.Print_Area" localSheetId="21">'20.Osobit.TČ-II.HL.'!$A$1:$P$14</definedName>
    <definedName name="_xlnm.Print_Area" localSheetId="22">'21.Osobit.TČ-III. HL.'!$A$1:$P$13</definedName>
    <definedName name="_xlnm.Print_Area" localSheetId="23">'22.Osobit.TČ-IV. HL.'!$A$1:$O$14</definedName>
    <definedName name="_xlnm.Print_Area" localSheetId="24">'23.Osobit.TČ-VIII.HL.'!$A$1:$P$14</definedName>
    <definedName name="_xlnm.Print_Area" localSheetId="25">'24.Osobit.TČ-IX.HL.'!$A$1:$P$14</definedName>
    <definedName name="_xlnm.Print_Area" localSheetId="26">'25.Osobit.TČ-III. HLAVA'!$A$1:$P$18</definedName>
    <definedName name="_xlnm.Print_Area" localSheetId="27">'26.Osobit.TČ-V.HLAVA'!$A$1:$P$13</definedName>
    <definedName name="_xlnm.Print_Area" localSheetId="28">'27.Osobit.TČ-VI. HLAVA'!$A$1:$P$13</definedName>
    <definedName name="_xlnm.Print_Area" localSheetId="29">'28.Osobit.TČ-VII. HLAVA'!$A$1:$P$14</definedName>
    <definedName name="_xlnm.Print_Area" localSheetId="30">'29.Osobit.TČ-VIII.HLAVA'!$A$1:$P$14</definedName>
    <definedName name="_xlnm.Print_Area" localSheetId="31">'30.Osobit.TČ-IX. HLAVA'!$A$1:$O$14</definedName>
    <definedName name="_xlnm.Print_Area" localSheetId="32">'31.PR.Extrémizmus'!$A$1:$G$21</definedName>
    <definedName name="_xlnm.Print_Area" localSheetId="33">'32.Podiel počtu odsúd.(GRAF)'!$A$1:$N$35</definedName>
    <definedName name="_xlnm.Print_Area" localSheetId="34">'33.Najťažšie trest.činy (GRAF)'!$A$1:$P$36</definedName>
    <definedName name="_xlnm.Print_Area" localSheetId="35">'34.Upustenie od potrest'!$A$1:$H$17</definedName>
    <definedName name="_xlnm.Print_Area" localSheetId="36">'35.Oslobodenie'!$A$1:$F$15</definedName>
    <definedName name="_xlnm.Print_Area" localSheetId="37">'36.Oslobodenie(2)'!$A$1:$E$15</definedName>
    <definedName name="_xlnm.Print_Area" localSheetId="38">'37.Dom.väzenie'!$A$1:$D$20</definedName>
    <definedName name="_xlnm.Print_Area" localSheetId="39">'38.Vplyv alkoh.(1)'!$A$1:$I$26</definedName>
    <definedName name="_xlnm.Print_Area" localSheetId="40">'39.Vplyv alkoh.(2)'!$A$1:$I$26</definedName>
    <definedName name="_xlnm.Print_Area" localSheetId="41">'40.Vplyv alkoh.(3)'!$A$1:$I$26</definedName>
    <definedName name="_xlnm.Print_Area" localSheetId="42">'41.Návyk.látky (1)'!$A$1:$E$30</definedName>
    <definedName name="_xlnm.Print_Area" localSheetId="43">'42.Návyk.látky (2)'!$A$1:$E$30</definedName>
    <definedName name="_xlnm.Print_Area" localSheetId="44">'43.Ochran.opatrenia'!$A$1:$K$16</definedName>
    <definedName name="_xlnm.Print_Area" localSheetId="45">'44.Neralizov.PALaPTL'!$A$1:$J$21</definedName>
    <definedName name="_xlnm.Print_Area" localSheetId="46">'45.OS-nenastúp.tresty'!$A$1:$F$17</definedName>
    <definedName name="_xlnm.Print_Area" localSheetId="47">'46.Odvolania-T'!$A$1:$P$19</definedName>
    <definedName name="_xlnm.Print_Area" localSheetId="49">'48.Súdna väzba'!$A$1:$M$27</definedName>
    <definedName name="_xlnm.Print_Area" localSheetId="50">'49.Súdna väzba-PK'!$A$1:$M$27</definedName>
    <definedName name="_xlnm.Print_Area" localSheetId="0">'Komentár'!$A$1:$A$129</definedName>
    <definedName name="_xlnm.Print_Area" localSheetId="1">'Vysvetlivky'!$A$1:$A$13</definedName>
    <definedName name="Rok">'07.Počet došlých vecí (GRAF)'!$B$31:$P$34</definedName>
  </definedNames>
  <calcPr fullCalcOnLoad="1"/>
</workbook>
</file>

<file path=xl/sharedStrings.xml><?xml version="1.0" encoding="utf-8"?>
<sst xmlns="http://schemas.openxmlformats.org/spreadsheetml/2006/main" count="1530" uniqueCount="399">
  <si>
    <t xml:space="preserve">PREHĽAD </t>
  </si>
  <si>
    <t>O TRESTNEJ AGENDE NA KRAJSKÝCH SÚDOCH</t>
  </si>
  <si>
    <t>O TRESTNEJ AGENDE NA OKRESNÝCH SÚDOCH</t>
  </si>
  <si>
    <t>Kraj</t>
  </si>
  <si>
    <t>Rok</t>
  </si>
  <si>
    <t>Počet vecí a osôb vo veciach</t>
  </si>
  <si>
    <t>T +</t>
  </si>
  <si>
    <t>To ++</t>
  </si>
  <si>
    <t>došlých</t>
  </si>
  <si>
    <t>nevybavených</t>
  </si>
  <si>
    <t>veci</t>
  </si>
  <si>
    <t>osoby</t>
  </si>
  <si>
    <t>PO</t>
  </si>
  <si>
    <t>KE</t>
  </si>
  <si>
    <t>SR</t>
  </si>
  <si>
    <t>Roky</t>
  </si>
  <si>
    <t>vybavených +</t>
  </si>
  <si>
    <t>nevybavených +</t>
  </si>
  <si>
    <t>BA</t>
  </si>
  <si>
    <t>TT</t>
  </si>
  <si>
    <t>TN</t>
  </si>
  <si>
    <t>NR</t>
  </si>
  <si>
    <t>ZA</t>
  </si>
  <si>
    <t>BB</t>
  </si>
  <si>
    <t>Spolu</t>
  </si>
  <si>
    <t>Okresné súdy</t>
  </si>
  <si>
    <t>Krajské súdy</t>
  </si>
  <si>
    <t>O POČTE NEREALIZOVANÝCH PAL A PTL A DÔVODOCH NEREALIZÁCIE</t>
  </si>
  <si>
    <t>Nerealizované ochranné liečenia spolu</t>
  </si>
  <si>
    <t>spolu</t>
  </si>
  <si>
    <t>neznámy pobyt</t>
  </si>
  <si>
    <t>x PAL :</t>
  </si>
  <si>
    <t>protialkoholické liečenie</t>
  </si>
  <si>
    <t xml:space="preserve"> </t>
  </si>
  <si>
    <t xml:space="preserve">PREHĽAD  </t>
  </si>
  <si>
    <t xml:space="preserve">O POČTE ODSÚDENÝCH OKRESNÝMI SÚDMI, KTORÍ NENASTÚPILI DO VÝKONU TRESTU </t>
  </si>
  <si>
    <t>PREHĽAD</t>
  </si>
  <si>
    <t>(OKRESNÉ SÚDY)</t>
  </si>
  <si>
    <t>Spôsob vybavenia a podiel na vybavených odvolaniach</t>
  </si>
  <si>
    <t>oslobodené</t>
  </si>
  <si>
    <t>inak</t>
  </si>
  <si>
    <t>vo výroku o vine</t>
  </si>
  <si>
    <t>trest sprísnený</t>
  </si>
  <si>
    <t>počet</t>
  </si>
  <si>
    <t>%</t>
  </si>
  <si>
    <r>
      <t>POČET OSÔB,  KTORÝM SÚD ULOŽIL TREST DOMÁCEHO V</t>
    </r>
    <r>
      <rPr>
        <b/>
        <sz val="10"/>
        <rFont val="Arial"/>
        <family val="2"/>
      </rPr>
      <t xml:space="preserve">ÄZENIA A POVINNEJ PRÁCE    </t>
    </r>
  </si>
  <si>
    <r>
      <t>A POČET SÚDOM SCHVÁLENÝCH DOH</t>
    </r>
    <r>
      <rPr>
        <b/>
        <sz val="10"/>
        <rFont val="Arial"/>
        <family val="2"/>
      </rPr>
      <t>Ô</t>
    </r>
    <r>
      <rPr>
        <b/>
        <sz val="10"/>
        <rFont val="Arial"/>
        <family val="2"/>
      </rPr>
      <t xml:space="preserve">D O VINE A TRESTE </t>
    </r>
  </si>
  <si>
    <t xml:space="preserve">REKAPITULÁCIA </t>
  </si>
  <si>
    <t>PERCENTUÁLNY PODIEL JEDNOTLIVÝCH KATEGÓRIÍ PÁCHATEĽOV</t>
  </si>
  <si>
    <t>Celkový počet odsúdených</t>
  </si>
  <si>
    <t>Mladiství</t>
  </si>
  <si>
    <t>Ženy</t>
  </si>
  <si>
    <t>Recidivisti                   uznaní súdom</t>
  </si>
  <si>
    <t>Recidivisti                    uznaní súdom</t>
  </si>
  <si>
    <t>-</t>
  </si>
  <si>
    <t>Počet odsúdených</t>
  </si>
  <si>
    <t>z toho pod vplyvom drog</t>
  </si>
  <si>
    <t>Počet spáchaných skutkov</t>
  </si>
  <si>
    <t>Tresty +</t>
  </si>
  <si>
    <t>NEPO</t>
  </si>
  <si>
    <t>peňažný trest</t>
  </si>
  <si>
    <t>iné</t>
  </si>
  <si>
    <t>Počet osôb</t>
  </si>
  <si>
    <t>do 3 mesiacov</t>
  </si>
  <si>
    <t>od 3 do 6 mesiacov</t>
  </si>
  <si>
    <t>od 6 mesiacov         do 1 roka</t>
  </si>
  <si>
    <t>od 1 do 2 rokov</t>
  </si>
  <si>
    <t>viac ako 2 roky</t>
  </si>
  <si>
    <t>Priemer    v dňoch</t>
  </si>
  <si>
    <t>od 6 mesiacov           do 1 roka</t>
  </si>
  <si>
    <t>Trestné činy (podiel v %)</t>
  </si>
  <si>
    <t>Trestné činy (počet v tis.)</t>
  </si>
  <si>
    <t xml:space="preserve">Peňažný trest </t>
  </si>
  <si>
    <t>Nepodmienečný trest</t>
  </si>
  <si>
    <t>Iný samostatne uložený trest</t>
  </si>
  <si>
    <t>Upustené od potrestania</t>
  </si>
  <si>
    <t>Podmienečný trest</t>
  </si>
  <si>
    <t>Žien</t>
  </si>
  <si>
    <t>Mladistvých</t>
  </si>
  <si>
    <t>Tresty ++</t>
  </si>
  <si>
    <t>Index odsúdených osôb +</t>
  </si>
  <si>
    <t>III. HLAVA - trestné činy proti poriadku vo verejných veciach</t>
  </si>
  <si>
    <t>Počet odsúd.</t>
  </si>
  <si>
    <t>Tresty uložené odsúdeným a ich podiel</t>
  </si>
  <si>
    <t>Počet odsúdených vo vybraných kategóriách</t>
  </si>
  <si>
    <t>PT ul. samos.</t>
  </si>
  <si>
    <t>iné samost. tresty</t>
  </si>
  <si>
    <t>mlad.</t>
  </si>
  <si>
    <t>žien</t>
  </si>
  <si>
    <t>rec. uzn. súdom</t>
  </si>
  <si>
    <t>vplyv alkoholu</t>
  </si>
  <si>
    <t>§155, 156 Tr.z.</t>
  </si>
  <si>
    <t>§160 až 162 Tr.z.</t>
  </si>
  <si>
    <t>V. HLAVA - trestné činy hrubo narušujúce občianske spolužitie</t>
  </si>
  <si>
    <t>rec. uzn.  súdom</t>
  </si>
  <si>
    <t>§ 202
 Tr. z.</t>
  </si>
  <si>
    <t>VI. HLAVA - trestné činy proti rodine a mládeži</t>
  </si>
  <si>
    <t>§ 213
Tr. z.</t>
  </si>
  <si>
    <t>§ 217 § 218 Tr. z.</t>
  </si>
  <si>
    <t>VII. HLAVA - trestné činy proti životu a zdraviu</t>
  </si>
  <si>
    <t>§ 219 Tr.z.</t>
  </si>
  <si>
    <t>§ 221 
§ 222 
§ 225 Tr.z.</t>
  </si>
  <si>
    <t>VIII. HLAVA - trestné činy proti slobode a ľudskej dôstojnosti</t>
  </si>
  <si>
    <t>Počet                     odsúdených</t>
  </si>
  <si>
    <t>§ 234 Tr.z.</t>
  </si>
  <si>
    <t>§ 241-243 a 
§ 245 Tr.z.</t>
  </si>
  <si>
    <t>IX. HLAVA - trestné činy proti majetku</t>
  </si>
  <si>
    <t>§ 247, 248, 250 Tr.z.</t>
  </si>
  <si>
    <t>I. HLAVA - trestné činy proti životu a zdraviu</t>
  </si>
  <si>
    <t xml:space="preserve">§ 144 a 145 Tr.z.                                </t>
  </si>
  <si>
    <t>§ 155,156 a § 147,148 Tr.z.</t>
  </si>
  <si>
    <t>II. HLAVA - trestné činy proti slobode a ľudskej dôstojnosti</t>
  </si>
  <si>
    <t xml:space="preserve">§ 188 Tr.z.                         </t>
  </si>
  <si>
    <t>§ 199-203 Tr.z.</t>
  </si>
  <si>
    <t>III. HLAVA - trestné činy proti rodine a mládeži</t>
  </si>
  <si>
    <t xml:space="preserve">§ 207 Tr.z.  </t>
  </si>
  <si>
    <t>§ 211 Tr.z.</t>
  </si>
  <si>
    <t>IV. HLAVA - trestné činy proti majetku</t>
  </si>
  <si>
    <t>VIII. HLAVA - trestné činy proti poriadku vo verejných veciach</t>
  </si>
  <si>
    <t xml:space="preserve">§ 323 a 324 Tr.z.          </t>
  </si>
  <si>
    <t>§ 328 -336 Tr.z.</t>
  </si>
  <si>
    <t>IX. HLAVA - trestné činy proti iným právam a slobodám</t>
  </si>
  <si>
    <t>§ 364 Tr.z.</t>
  </si>
  <si>
    <t>Počet odsúdených                            vo vybraných kategóriách</t>
  </si>
  <si>
    <t>z toho</t>
  </si>
  <si>
    <t>O OSOBITNE SLEDOVANÝCH TRESTNÝCH ČINOCH, PODIELE TRESTOV A JEDNOTLIVÝCH KATEGÓRIÁCH ODSÚDENÝCH</t>
  </si>
  <si>
    <t xml:space="preserve">O OSOBITNE SLEDOVANÝCH TRESTNÝCH ČINOCH, PODIELE TRESTOV A JEDNOTLIVÝCH KATEGÓRIÁCH ODSÚDENÝCH </t>
  </si>
  <si>
    <t>PODĽA ZÁK. č. 301/2005 Z. z.</t>
  </si>
  <si>
    <t xml:space="preserve">PODĽA ZÁK. č. 300/2005 Z. z. </t>
  </si>
  <si>
    <t>Vražda</t>
  </si>
  <si>
    <t>Lúpež</t>
  </si>
  <si>
    <t>Úmyselné ublíženie na zdraví</t>
  </si>
  <si>
    <t>Krádež, sprenevera, podvod</t>
  </si>
  <si>
    <t>Znásilnenie, sex. zneužitie</t>
  </si>
  <si>
    <t>Počet odsúdených spolu</t>
  </si>
  <si>
    <t>Osoby, od potrestania ktorých súd upustil</t>
  </si>
  <si>
    <t>RECIDIVISTI UZNANÍ SÚDOM</t>
  </si>
  <si>
    <t>Počet odsúdených recidivistov</t>
  </si>
  <si>
    <t>POČET OSÔB, U KTORÝCH SÚD ROZHODOL O OSLOBODENÍ, PODMIENEČNOM ZASTAVENÍ,</t>
  </si>
  <si>
    <t>PODĽA  ZÁK. Č.  141/1961 Zb.</t>
  </si>
  <si>
    <t>oslobodeniu</t>
  </si>
  <si>
    <t>podmienečnému zastaveniu stíhania podľa § 307 Tr. por.</t>
  </si>
  <si>
    <t>zastaveniu trestného stíhania</t>
  </si>
  <si>
    <t>postúpeniu inému orgánu</t>
  </si>
  <si>
    <t>POČET OSÔB, U KTORÝCH SÚD ROZHODOL O OSLOBODENÍ, POSTÚPENÍ A  ZASTAVENÍ</t>
  </si>
  <si>
    <t>PODĽA ZÁK. Č. 301/2005 Z. z.</t>
  </si>
  <si>
    <t>podmienečnému zastaveniu stíhania podľa § 216 Tr.por.</t>
  </si>
  <si>
    <t>zmieru a zastaveniu</t>
  </si>
  <si>
    <t xml:space="preserve">VYBRANÉ DRUHY </t>
  </si>
  <si>
    <t>Ochranný dohľad</t>
  </si>
  <si>
    <t>Ochranné liečenie</t>
  </si>
  <si>
    <t>Ochranná výchova</t>
  </si>
  <si>
    <t>protialkoholické</t>
  </si>
  <si>
    <t>protitoxikomanické</t>
  </si>
  <si>
    <t>psychiatrické</t>
  </si>
  <si>
    <t>sexuologické</t>
  </si>
  <si>
    <t>Od dôjdenia veci na súd do právoplatnosti rozhodnutia uplynulo</t>
  </si>
  <si>
    <t>do 1 mesiaca</t>
  </si>
  <si>
    <t>viac ako 1 rok</t>
  </si>
  <si>
    <t xml:space="preserve">počet </t>
  </si>
  <si>
    <t>Počet odsúdených                           vo vybraných kategóriách</t>
  </si>
  <si>
    <t>Z toho počet odsúdených, ktorí nenastúpili trest, hoci od jeho uloženia                    uplynulo viac ako 3 mesiace</t>
  </si>
  <si>
    <t xml:space="preserve">Počet osôb vo vybavených odvolaniach + </t>
  </si>
  <si>
    <t>od 2 do 3 rokov</t>
  </si>
  <si>
    <t>od 3 do 4 rokov</t>
  </si>
  <si>
    <t>od 4 do 5 rokov</t>
  </si>
  <si>
    <t>od 5 do 6 rokov</t>
  </si>
  <si>
    <t>od 9 mes. do 1 r.</t>
  </si>
  <si>
    <t xml:space="preserve">od 1 do 3 mes. </t>
  </si>
  <si>
    <t xml:space="preserve">od 3 do 6 mes. </t>
  </si>
  <si>
    <t xml:space="preserve">od 6 do 9 mes. </t>
  </si>
  <si>
    <t>od 1 do 3 mes.</t>
  </si>
  <si>
    <t>od 3 do 6 mes.</t>
  </si>
  <si>
    <t>od 6 do 9 mes.</t>
  </si>
  <si>
    <t>nad 6 rokov</t>
  </si>
  <si>
    <t>Vysvetlivky:</t>
  </si>
  <si>
    <t xml:space="preserve">2) Vybavenou trestnou vecou pre účely štatistického výkazníctva o stave a pohybe trestnej agendy je vec týkajúca sa trestného činu, v ktorej bolo vynesené rozhodnutie vo veci samej (rozsudok) alebo uznesenie o vybavení iným spôsobom (zastavením, postúpením veci správnemu orgánu a pod.), ktoré je predmetom zápisu do štatistického listu T a tento štatistický list bol vyhotovený a zaslaný. Za vybavenú sa považuje aj vec vybavená iným spôsobom, o ktorom sa síce nevyhotovuje štatistický list T, ale je konečné, napr.: vrátenie veci prokurátorovi na došetrenie, postúpenie inému súdu, podmienečné zastavenie trestného stíhania podľa § 307 Trestného poriadku (zák. č. 141/1961 Zb. v znení neskorších predpisov) ako aj podmienečné zastavenie trestného stíhania podľa § 216 Trestného poriadku a zmier a zastavenie trestného stíhania podľa § 282 Trestného poriadku (zákon č. 301/2005 Z. z. účinného od 1. januára 2006). </t>
  </si>
  <si>
    <t xml:space="preserve">3) V údajoch o odvolacej agende (To) nie sú započítané údaje o sťažnostiach. </t>
  </si>
  <si>
    <t>5) Súčet jednotlivých druhov uložených trestov (ich podiel) je nižší ako počet odsúdených osôb (resp. 100%), pretože odsúdenými sa rozumejú aj osoby, ktoré súd uznal vinnými zo spáchania trestného činu ale upustil od ich potrestania.</t>
  </si>
  <si>
    <t xml:space="preserve">6) V celkovom počte odsúdených osôb sa uvádzajú všetci páchatelia, ktorí boli právoplatne uznaní za vinných, resp. ktorí boli odsúdení okresnými súdmi, krajskými (špeciálnym) súdmi, pokiaľ krajské súdy konali ako súdy I. (prvého) stupňa. </t>
  </si>
  <si>
    <t xml:space="preserve">1) V prehľadoch je trestná činnosť označená paragrafmi, pod ktorými sú uvedené príslušné skutkové podstaty v Trestnom zákone č. 300/2005 Z. z. účinného od 1. januára 2006 a príslušné skutkové podstaty uvedené v Trestnom zákone č. 140/1961 Zb. v znení neskorších predpisov. </t>
  </si>
  <si>
    <t>(OKRESNÉ A KRAJSKÉ SÚDY)</t>
  </si>
  <si>
    <t>§ 196-197a
Tr. z.</t>
  </si>
  <si>
    <t xml:space="preserve">§ 359-360 Tr.z. </t>
  </si>
  <si>
    <t>x</t>
  </si>
  <si>
    <r>
      <t xml:space="preserve">4) Pod pojmom index odsúdených osôb (Io) rozumieme podiel počtu právoplatne odsúdených páchateľov (O) z celkového počtu trestne zodpovedných osôb (T), t. j. osôb starších ako 14 rokov, prepočítaných na 10 000 obyvateľov, podľa vzorca: </t>
    </r>
    <r>
      <rPr>
        <b/>
        <i/>
        <sz val="10"/>
        <rFont val="Arial"/>
        <family val="2"/>
      </rPr>
      <t>Io = O/T x 10 000.</t>
    </r>
    <r>
      <rPr>
        <i/>
        <sz val="10"/>
        <rFont val="Arial"/>
        <family val="2"/>
      </rPr>
      <t xml:space="preserve"> </t>
    </r>
  </si>
  <si>
    <t>PREHĽAD O DĹŽKE VÄZBY V PRÍPRAVNOM KONANÍ NA OKRESNÝCH SÚDOCH V ROKU 2010</t>
  </si>
  <si>
    <t>PREHĽAD O DĹŽKE VÄZBY V PRÍPRAVNOM KONANÍ NA KRAJSKÝCH SÚDOCH V ROKU 2010</t>
  </si>
  <si>
    <t>PREHĽAD O DĹŽKE SÚDNEJ VÄZBY NA KRAJSKÝCH SÚDOCH V ROKU 2010</t>
  </si>
  <si>
    <t>V ROKU 2010</t>
  </si>
  <si>
    <t>V ROKU 2010 PODĽA ZÁKONA č. 140/1961 Zb.</t>
  </si>
  <si>
    <t>V ROKU 2010 PODĽA ZÁKONA č. 300/2005 Z. z.</t>
  </si>
  <si>
    <t xml:space="preserve">PREHĽAD O RÝCHLOSTI KONANIA U OSÔB ODSÚDENÝCH KRAJSKÝMI SÚDMI V ROKU 2010 </t>
  </si>
  <si>
    <t>PREHĽAD O RÝCHLOSTI KONANIA U OSÔB ODSÚDENÝCH OKRESNÝMI SÚDMI V ROKU 2010</t>
  </si>
  <si>
    <t xml:space="preserve"> O VÝSLEDKOCH ODVOLACIEHO KONANIA V TRESTNÝCH VECIACH V ROKU 2010</t>
  </si>
  <si>
    <t>OCHRANNÝCH OPATRENÍ ULOŽENÝCH V ROKU 2010</t>
  </si>
  <si>
    <t xml:space="preserve">ZASTAVENÍ A POSTÚPENÍ V ROKU 2010 </t>
  </si>
  <si>
    <t xml:space="preserve">  V ROKU 2010 </t>
  </si>
  <si>
    <t>PREHĽAD O ODSÚDENÝCH, OD POTRESTANIA KTORÝCH SÚD UPUSTIL V ROKU 2010</t>
  </si>
  <si>
    <t>O POČTE ODSÚDENÝCH A TRESTOCH V ROKU 2010</t>
  </si>
  <si>
    <t>O POČTE ODSÚDENÝCH A TRESTOCH V ROKU 2010 - ŽENY</t>
  </si>
  <si>
    <t>O POČTE ODSÚDENÝCH A TRESTOCH V ROKU 2010 - MLADISTVÍ</t>
  </si>
  <si>
    <t>O POČTE ODSÚDENÝCH A TRESTOCH SPOLU V ROKU 2010</t>
  </si>
  <si>
    <t>VÝVOJA TRESTNEJ ČINNOSTI (2006 - 2010)</t>
  </si>
  <si>
    <t>O VPLYVE ALKOHOLU NA TRESTNÚ ČINNOSŤ (2006 - 2010)</t>
  </si>
  <si>
    <t>PREHĽAD O VPLYVE NÁVYKOVÝCH LÁTOK (DROG) NA TRESTNÚ ČINNOSŤ V ROKOCH 2006 - 2010</t>
  </si>
  <si>
    <t>K 31.12.2010</t>
  </si>
  <si>
    <t>NEPO K 31.12.2010</t>
  </si>
  <si>
    <t xml:space="preserve">PREHĽAD O DĹŽKE SÚDNEJ VÄZBY NA OKRESNÝCH SÚDOCH V ROKU 2010 </t>
  </si>
  <si>
    <t>Počet odsúdených, ktorí nenastúpili do výkonu trestu k 31.12.2010     spolu</t>
  </si>
  <si>
    <t>ŠP.TR. SÚD</t>
  </si>
  <si>
    <t>ŠP.TR.SÚD</t>
  </si>
  <si>
    <t>Počet osôb, ktorým bol uložený trest</t>
  </si>
  <si>
    <t>domáceho väzenia</t>
  </si>
  <si>
    <t>povinnej práce</t>
  </si>
  <si>
    <t>Počet súdom schválených dohôd o vine a treste</t>
  </si>
  <si>
    <t>vybavených</t>
  </si>
  <si>
    <t>Mlad.</t>
  </si>
  <si>
    <t>z toho:</t>
  </si>
  <si>
    <t>trest:</t>
  </si>
  <si>
    <t>mladistvých</t>
  </si>
  <si>
    <t>Počet osôb, u ktorých došlo k:</t>
  </si>
  <si>
    <t>Počet odsúdených:</t>
  </si>
  <si>
    <t>ohrozený život alebo zdravie odsúdeného, ťarchavá žena, alebo matka novorodenca (§ 409 Tr .por.)</t>
  </si>
  <si>
    <t>iné dôležité dôvody     (§ 410 Tr. por.)</t>
  </si>
  <si>
    <t>iná príčina</t>
  </si>
  <si>
    <t>zamietnuté a späť vzaté</t>
  </si>
  <si>
    <t>zrušené a vrátené</t>
  </si>
  <si>
    <t>zmena</t>
  </si>
  <si>
    <t>trest zmiernený</t>
  </si>
  <si>
    <t>x PAL</t>
  </si>
  <si>
    <t>x PTL</t>
  </si>
  <si>
    <t>nedostatok kapacít</t>
  </si>
  <si>
    <t>dôvod</t>
  </si>
  <si>
    <t>iný</t>
  </si>
  <si>
    <t>x PTL :</t>
  </si>
  <si>
    <t>protitoxikomanické liečenie</t>
  </si>
  <si>
    <t>z toho:                           pod vplyvom alkoholu</t>
  </si>
  <si>
    <t>Z odsúdených pod vplyvom alkoholu bolo:</t>
  </si>
  <si>
    <t>Okr.+kraj. súdy - trestné činy</t>
  </si>
  <si>
    <t>povolený odklad pre:</t>
  </si>
  <si>
    <t>ambulantné</t>
  </si>
  <si>
    <t>ústavné</t>
  </si>
  <si>
    <t xml:space="preserve">Počet odsúdených </t>
  </si>
  <si>
    <t>Priemer v mes.</t>
  </si>
  <si>
    <t>ŠPEC. TR. SÚD</t>
  </si>
  <si>
    <t>§                  212, 213,       221 Tr.z.</t>
  </si>
  <si>
    <t>% podiel z odsúdených celkom</t>
  </si>
  <si>
    <t>% podiel z počtu upustených</t>
  </si>
  <si>
    <t>Znásilnenie, sexuálne zneužitie</t>
  </si>
  <si>
    <t>Zanedbanie povinnej výživy</t>
  </si>
  <si>
    <t>Iné</t>
  </si>
  <si>
    <t>O TRESTNÝCH ČINOCH S OBSAHOM EXTRÉMIZMU ZA SR V ROKU 2010</t>
  </si>
  <si>
    <t>Paragrafy</t>
  </si>
  <si>
    <t xml:space="preserve">Počet </t>
  </si>
  <si>
    <t>Uložené tresty</t>
  </si>
  <si>
    <t>Osobitný motív</t>
  </si>
  <si>
    <t>odsúdených</t>
  </si>
  <si>
    <t>skutkov</t>
  </si>
  <si>
    <t>Peňažný trest</t>
  </si>
  <si>
    <t>Iný trest</t>
  </si>
  <si>
    <t>421, 422 (NTZ)</t>
  </si>
  <si>
    <t>260, 261 (STZ)</t>
  </si>
  <si>
    <t>422a (NTZ)</t>
  </si>
  <si>
    <t>422b (NTZ)</t>
  </si>
  <si>
    <t>422c (NTZ)</t>
  </si>
  <si>
    <t>423 (NTZ)</t>
  </si>
  <si>
    <t>198 (STZ)</t>
  </si>
  <si>
    <t>424 (NTZ)</t>
  </si>
  <si>
    <t>198a (STZ)</t>
  </si>
  <si>
    <t>424a (NTZ)</t>
  </si>
  <si>
    <t xml:space="preserve">osobitný motív </t>
  </si>
  <si>
    <t>§ 140, písm. d</t>
  </si>
  <si>
    <t>§ 140, písm. f</t>
  </si>
  <si>
    <t>NTZ - Zákon č. 300/2005 Z. z.</t>
  </si>
  <si>
    <t>STZ - Zákon č. 140/1961 Zb.</t>
  </si>
  <si>
    <t>Vývoj a stav trestnej činnosti odsúdených osôb, zaťaženosť súdov Slovenskej republiky vo všeobecnosti, zaťaženosť osobitne okresných, osobitne krajských súdov a osobitne Špecializovaného trestného súdu pri vybavovaní trestných vecí za rok 2010, tak ako v predošlých rokoch sa porovnáva podľa najdôležitejších štatistických ukazovateľov. Toto porovnávanie sa uskutočňuje vždy za obdobie posledných piatich rokov. Podľa tohto spôsobu porovnávania prvým rokom v súčasnosti hodnoteného obdobia je rok 2006.</t>
  </si>
  <si>
    <t>Od roku 2006 sa v Štatistickej ročenke v časti Trestná agenda zverejňujú štatistické údaje vykazované súdmi ako rozhodnuté podľa starých kódexov (Tr. zákon č. 140/1961 Zb. v znení neskorších predpisov, Tr. poriadok č. 141/1961 Zb. v znení neskorších predpisov) a štatistické údaje vykazované súdmi ako rozhodnuté podľa súčasne platných a účinných trestných kódexov (Tr. zákon č. 300/2005 Z. z. a Tr. poriadok č. 301/2005 Z. z.).</t>
  </si>
  <si>
    <t>V porovnaní s rokom 2009 okresné súdy Slovenskej republiky vykázali mierny pokles počtu vecí došlých na súdy a tiež mierny pokles počtu osôb v týchto veciach stíhaných.</t>
  </si>
  <si>
    <t>V roku 2010 na okresné súdy došlo 34 703 vecí, v ktorých bolo stíhaných 40 980 osôb. V porovnaní s rokom 2009 je to o 226 (0,65 %) vecí a o 189 (0,46 %) osôb menej. Pri porovnaní s prvým rokom hodnoteného obdobia s rokom 2006 je to o 8 528 (32,58 %) vecí a o 9 226 (29,05 %) osôb viac.</t>
  </si>
  <si>
    <r>
      <t xml:space="preserve">Okresné súdy Slovenskej republiky </t>
    </r>
    <r>
      <rPr>
        <sz val="10"/>
        <color indexed="8"/>
        <rFont val="Arial"/>
        <family val="2"/>
      </rPr>
      <t>v roku 2010 vybavili 35 561 vecí, v ktorých bolo stíhaných 41 870 osôb.</t>
    </r>
  </si>
  <si>
    <r>
      <t xml:space="preserve">V roku 2010 tak okresné súdy </t>
    </r>
    <r>
      <rPr>
        <b/>
        <sz val="10"/>
        <color indexed="8"/>
        <rFont val="Arial"/>
        <family val="2"/>
      </rPr>
      <t xml:space="preserve">vybavili </t>
    </r>
    <r>
      <rPr>
        <sz val="10"/>
        <color indexed="8"/>
        <rFont val="Arial"/>
        <family val="2"/>
      </rPr>
      <t>o 724 (2,08 %) trestných vecí viac, v ktorých bolo trestne stíhaných o 486 (1,17 %) osôb viac ako v roku 2009. V porovnaní s rokom 2006 v počte vybavených vecí ide o nárast o 7 863 (28,39 %) vecí a o 7 589 (22,14 %) v nich stíhaných osôb.</t>
    </r>
  </si>
  <si>
    <r>
      <t xml:space="preserve">Nevybavených </t>
    </r>
    <r>
      <rPr>
        <sz val="10"/>
        <color indexed="8"/>
        <rFont val="Arial"/>
        <family val="2"/>
      </rPr>
      <t>ostalo v roku 2010 na okresných súdoch 18 210 vecí, v ktorých bolo 23 881 stíhaných osôb. V porovnaní s rokom 2009 v tomto ukazovateli došlo k poklesu počtu nevybavených vecí o 858 (4,50 %) a k poklesu počtu osôb v nich stíhaných o 890 (3,59 %). V porovnaní s rokom 2006 počet nevybavených vecí stúpol o 85 (0,47 %) vecí, avšak počet osôb v nich stíhaných poklesol o 529 (2,17 %) osôb.</t>
    </r>
  </si>
  <si>
    <t>Podiel nevybavených vecí v roku 2010 na celkovom počte vecí, ktoré boli vo vyhodnocovanom období na okresných súdoch (zostatok vecí z roku 2009 + nápad nových vecí v roku 2010) je 33,87 %. Je to o 1,50 % vecí menej ako v roku 2009 a o 5,68 % menej ako v roku 2006.</t>
  </si>
  <si>
    <r>
      <t xml:space="preserve">V roku 2010 okresné súdy Slovenskej republiky vybavili 1 972 </t>
    </r>
    <r>
      <rPr>
        <b/>
        <sz val="10"/>
        <color indexed="8"/>
        <rFont val="Arial"/>
        <family val="2"/>
      </rPr>
      <t xml:space="preserve">väzobné </t>
    </r>
    <r>
      <rPr>
        <sz val="10"/>
        <color indexed="8"/>
        <rFont val="Arial"/>
        <family val="2"/>
      </rPr>
      <t>stíhaných osôb.</t>
    </r>
  </si>
  <si>
    <t>V časovom horizonte do 3 mesiacov od nápadu bolo vybavených 1 429 osôb, v časovom horizonte od 3 do 6 mesiacov od nápadu bolo vybavených 262 osôb, v časovom horizonte od 6 mesiacov do 1 roka bolo vybavených 204 osôb, v časovom horizonte od 1 do 2 rokov bolo vybavených 70 osôb, a v horizonte viac ako 2 roky bolo vybavených 7 väzobne stíhaných osôb.</t>
  </si>
  <si>
    <r>
      <t xml:space="preserve">Na vybavenie jednej väzobne stíhanej osoby potrebovali okresné súdy v roku 2010 v priemere 112 dní. V porovnaní s rokom 2009 počet dní potrebných na vybavenie jednej väzobne stíhanej osoby poklesol o 8 dní (v roku 2009 - 120 dní). V porovnaní s rokom 2006 je to menej o 24 dní (v roku 2006 - 136 dní). Mierny nárast </t>
    </r>
    <r>
      <rPr>
        <b/>
        <sz val="10"/>
        <color indexed="8"/>
        <rFont val="Arial"/>
        <family val="2"/>
      </rPr>
      <t>rýchlosti konania</t>
    </r>
    <r>
      <rPr>
        <sz val="10"/>
        <color indexed="8"/>
        <rFont val="Arial"/>
        <family val="2"/>
      </rPr>
      <t xml:space="preserve"> potrebnej na vybavenie jednej stíhanej osoby pokračoval aj v roku 2010. V roku 2010 súdy na vybavenie jednej stíhanej osoby potrebovali v priemere 4,92 mesiaca. V porovnaní s rokom 2009 je to zrýchlenie konania o 0,29 mesiaca (2009 - 5,21 mesiaca). V porovnaní s rokom 2006 je to zrýchlenie konania o 1,02 mesiaca (2006 - 5,94 mesiaca). Najnižšiu rýchlosť konania v roku 2010 mali súdy Trenčianskeho kraja, ktoré na vybavenie jednej stíhanej osoby potrebovali v priemere 5,96 mesiaca. Pri porovnaní s rokom 2009 je to zlepšenie o 0,43 mesiaca (2009 - 6,39 mesiaca). V porovnaní s rokom 2006 je to zlepšenie až o 3,31 mesiaca (2006 - 9,27 mesiaca).</t>
    </r>
  </si>
  <si>
    <t>V roku 2010 najrýchlejšie konali súdy Banskobystrického kraja, ktoré na vybavenie jednej osoby potrebovali v priemere 3,93 mesiaca. V porovnaní s rokom 2009 je to zlepšenie o 0,18 mesiaca (2009 - 4,11 mesiaca). Pri porovnaní s rokom 2006 je to zlepšenie o 0,75 mesiaca (2006 - 4,68 mesiaca).</t>
  </si>
  <si>
    <t>V časovom horizonte od 1 do 3 mesiacov bolo vybavených 10 715 osôb čo je 34,69 %. V porovnaní s rokom 2009 je to pokles v číselnom vyjadrení o 431 osôb, čo v percentuálnom vyjadrení je menej o 1,58 % (2009 - 36,27 %). V porovnaní s rokom 2006 je to v číselnom vyjadrení nárast o 1819 osôb, avšak v percentuálnom vyjadrení je to pokles o 0,12 % (2006 - 34,81 %).</t>
  </si>
  <si>
    <t>V časovom horizonte od 3 do 6 mesiacov bolo vybavených 4 411 osôb čo je 14,8 %. V porovnaní s rokom 2009 je to v číselnom vyjadrení pokles o 90 osôb a v percentuálnom vyjadrení pokles o 0,37 % (2009 - 14,65 %). V porovnaní s rokom 2006 je to v číselnom vyjadrení pokles o 36 osôb, v percentuálnom vyjadrení menej o 3,12 % (2006 - 17,40 %).</t>
  </si>
  <si>
    <t>V horizonte od 6 do 9 mesiacov v roku 2010 bolo vybavených 1 932 osôb čo je 6,26 %. V porovnaní s rokom 2009 je to v číselnom vyjadrení menej o 133 osôb, v percentuálnom vyjadrení pokles o 0,46 % (2009 – 6,72 %). V porovnaní s rokom 2006 v číselnom vyjadrení ide o pokles o 224 osôb, v percentuálnom vyjadrení o pokles o 2,18 % (2006 – 8,44 %).</t>
  </si>
  <si>
    <t>V horizonte od 9 mesiacov do 1 roka bolo v roku 2010 vybavených 1 018 osôb čo je 3,30 %. Pri porovnaní s rokom 2009 v číselnom vyjadrení ide o pokles o 86 osôb čo v percentuálnom vyjadrení je pokles o 0,29 % (2009 – 3,59 %). V porovnaní s rokom 2006 je to v číselnom vyjadrení pokles o 316 osôb, v percentuálnom vyjadrení o 1,92 % (2006 - 5,22 %).</t>
  </si>
  <si>
    <t>V časovom horizonte viac ako 1 rok bolo vybavených 3 165 osôb, čo je 10,25 %. V porovnaní s rokom 2009 v číselnom vyjadrení je to menej o 248 osôb, v percentuálnom vyjadrení pokles o 0,86 % (2009 - 11,11 %). Pri porovnaní s rokom 2006 je to v číselnom vyjadrení menej o 105 osôb, v percentuálnom vyjadrení pokles o 2,55 % (2006 - 12,80 %).</t>
  </si>
  <si>
    <r>
      <t xml:space="preserve">Rýchlosť konania </t>
    </r>
    <r>
      <rPr>
        <sz val="10"/>
        <color indexed="8"/>
        <rFont val="Arial"/>
        <family val="2"/>
      </rPr>
      <t>u právoplatne odsúdených osôb na okresných súdoch bola v roku 2010 v celoštátnom priemere 4,92 mesiaca.</t>
    </r>
  </si>
  <si>
    <r>
      <t xml:space="preserve">Ako vo všetkých predošlých ročenkách aj v roku 2010 </t>
    </r>
    <r>
      <rPr>
        <b/>
        <sz val="10"/>
        <color indexed="8"/>
        <rFont val="Arial"/>
        <family val="2"/>
      </rPr>
      <t xml:space="preserve">kvalitu rozhodovania </t>
    </r>
    <r>
      <rPr>
        <sz val="10"/>
        <color indexed="8"/>
        <rFont val="Arial"/>
        <family val="2"/>
      </rPr>
      <t>okresných súdov možno overiť z ukazovateľov štatisticky zistených a vykázaných krajskými súdmi.</t>
    </r>
  </si>
  <si>
    <t>V roku 2010 na krajské súdy ako súdy II. stupňa (odvolacie konanie) v rámci odvolacej agendy (To) došlo 3 999 vecí, v ktorých podalo odvolanie 4 632 osôb. Odvolacie súdy vybavili 4 011 vecí, ktoré sa týkali 4 603 osôb.</t>
  </si>
  <si>
    <t>V porovnaní s rokom 2009 odvolacie súdy zaznamenali pokles došlých odvolaní o 68 (1,67 %) a pokles počtu osôb o 9 (0,19 %). Pri porovnaní s rokom 2006 v došlých odvolaniach je to pokles o 55 (1,36 %) a v osobách pokles o 112 (2,36 %) osôb.</t>
  </si>
  <si>
    <t>Kvalita rozhodovania okresných súdov sa v porovnaní s rokom 2009 zlepšila v ukazovateli zamietnuté a späťvzaté. V roku 2010 bolo zamietnutých a späťvzatých 2 282 odvolaní (49,58 %), v roku 2009 to bolo 2 336 odvolaní (50,39 %). Je to zlepšenie v číselnom vyjadrení o 54 osôb a v percentuálnom vyjadrení zlepšenie o 0,81 %. Pri porovnaní s rokom 2006, kedy v tomto ukazovateli bolo vykázaných 2 230 (45,16 %) rozhodnutí, ide v číselnom vyjadrení o nárast o 52 rozhodnutí a v percentuálnom vyjadrení o nárast o 4,42 %.</t>
  </si>
  <si>
    <t>Ukazovateľ zrušené a vrátené odvolacím súdom na nové konanie v roku 2010 vykazuje v porovnaní s rokom 2009 zhoršenie. V tomto ukazovateli odvolacie súdy rozhodli vo vzťahu k 1 106 osobám, čo je 24,03 %, v roku 2009 vo vzťahu k 1 041 osobám (22,45 %). V číselnom vyjadrení je to zhoršenie o 65 osôb a v percentuálnom vyjadrení zhoršenie o 1,58 %. V roku 2006 odvolacie súdy rozhodli v tomto ukazovateli vo vzťahu k 1 333 osobám (26,99 %). V porovnaní s rokom 2006 tak v roku 2010 došlo v číselnom vyjadrení k zvýšeniu kvality rozhodovania okresných súdov o 227 osôb a v percentuálnom vyjadrení o 2,96 %.</t>
  </si>
  <si>
    <r>
      <t xml:space="preserve">V ukazovateli zmena vo výroku o vine v roku 2010 došlo k zlepšeniu kvality rozhodovania okresných súdov. V roku 2010 sa tento ukazovateľ týkal 29 osôb (0,63 %), v roku 2009 sa týkal 31 osôb (0,67 %), čo je v osobách v číselnom vyjadrení zlepšenie o 2 osoby a v percentuálnom vyjadrení zlepšenie o 0,04 %. V porovnaní s rokom 2006, kedy sa tento ukazovateľ týkal 49 osôb (0,99 %), v číselnom vyjadrení je to zlepšenie o 20 osôb a v percentuálnom vyjadrení zlepšenie o 0,36 </t>
    </r>
    <r>
      <rPr>
        <b/>
        <sz val="10"/>
        <color indexed="8"/>
        <rFont val="Arial"/>
        <family val="2"/>
      </rPr>
      <t>%.</t>
    </r>
  </si>
  <si>
    <t>Ukazovateľ trest sprísnený v roku 2010 zaznamenal pokles. V roku 2010 sa týkal 154 osôb (3,35 %). V roku 2009 sa tento ukazovateľ týkal 178 osôb (3,84 %). Ide teda o pokles v číselnom vyjadrení o 24 osôb, v percentuálnom vyjadrení o 0,49 %. V porovnaní s rokom 2006, kedy sa tento ukazovateľ týkal 160 osôb (3,24 %), ide o pokles v číselnom vyjadrení o 6 osôb, avšak v percentuálnom vyjadrení o nárast o 0,11 %.</t>
  </si>
  <si>
    <t>Ukazovateľ trest zmiernený v roku 2010 sa týkal 454 osôb (9,86 %). V porovnaní s rokom 2009, kedy sa tento ukazovateľ týkal 445 osôb (9,60 %), v číselnom vyjadrení došlo k nárastu počtu osôb o 9 osôb a v percentuálnom vyjadrení o nárast o 0,26 %.</t>
  </si>
  <si>
    <t xml:space="preserve">Štatistický ukazovateľ oslobodené v odvolacom konaní sa v roku 2010 týkal 157 osôb (3,41 %). Pri porovnaní s rokom 2009, kedy sa tento ukazovateľ týkal 121 osôb (2,61 %), došlo k nárastu v číselnom vyjadrení o 36 osôb, v percentuálnom vyjadrení o 0,80 %. Pri porovnaní s rokom 2006 je to v číselnom vyjadrení nárast o 58 osôb a v percentuálnom vyjadrení nárast o 1,41 %. </t>
  </si>
  <si>
    <t>V roku 2010 sa štatistický ukazovateľ skončené inak týkal 421 osôb (9,15 %). V porovnaní s rokom 2009, kedy sa tento ukazovateľ týkal 484 osôb (10,44 %), došlo o 68 (1,67 %) a pokles počtu osôb o 9 (0,19 %). Pri porovnaní s rokom 2006 v došlých odvolaniach je to pokles o 55 (1,36 %) a v osobách pokles o 112 (2,36 %) osôb.</t>
  </si>
  <si>
    <t>Účinnosťou nových trestných kódexov (Trestný zákon č. 300/2005 Z. z. v platnom znení a Trestný poriadok č. 301/2005 v platnom znení) od 1. januára 2006 bola zmenená vecná príslušnosť krajských súdov ako súdov I. stupňa. Krajské súdy ako súdy I. stupňa (T) v zmysle ustanovenia § 564 ods. 3 Trestného poriadku, od 1. januára 2006 vybavujú len trestné veci, v ktorých bola obžaloba na súd podaná pred dňom nadobudnutia účinnosti Trestného poriadku (t. j. veci, ktoré na súd napadli do 1. januára 2006). Veci (podľa § 17 Trestného poriadku – zák. č. 141/1961 Zb. v znení neskorších predpisov, patriace do vecnej príslušnosti krajských súdov ako súdov I. stupňa), v ktorých bola obžaloba podaná po 1. januári 2006, s prihliadnutím na ustanovenie § 17 Trestného poriadku (zákon č. 301/2005 Z. z.), od účinnosti zákona t. j. od 1. januára 2006, vybavujú okresné súdy v sídlach krajských súdov. Aj v roku 2010 je táto zmena ešte stále dôvodom rozdielov v počtoch došlých vecí na krajské súdy a v počtoch vecí vybavených krajskými súdmi ako súdmi I. stupňa (T).</t>
  </si>
  <si>
    <r>
      <t xml:space="preserve">Na krajské súdy Slovenskej republiky </t>
    </r>
    <r>
      <rPr>
        <sz val="10"/>
        <color indexed="8"/>
        <rFont val="Arial"/>
        <family val="2"/>
      </rPr>
      <t>v roku 2010 došli 2 veci (ide zrejme o veci zrušené a vrátené odvolacím súdom na nové konanie), v ktorých boli 2 trestne stíhané osoby. V porovnaní s rokom 2009 kedy išlo o 4 veci so 7 trestne stíhanými osobami je to pokles o 2 (50,00 %) vecí a o 5 (71,43 %) osôb. Pri porovnaní s rokom 2006 kedy to bolo 19 vecí s 31 stíhanými osobami je to pokles o 17 (89,47 %) vecí a o 29 (93,55 %) osôb.</t>
    </r>
  </si>
  <si>
    <r>
      <t xml:space="preserve">Krajské súdy ako súdy I. stupňa v roku 2010 </t>
    </r>
    <r>
      <rPr>
        <b/>
        <sz val="10"/>
        <color indexed="8"/>
        <rFont val="Arial"/>
        <family val="2"/>
      </rPr>
      <t xml:space="preserve">vybavili </t>
    </r>
    <r>
      <rPr>
        <sz val="10"/>
        <color indexed="8"/>
        <rFont val="Arial"/>
        <family val="2"/>
      </rPr>
      <t>51 vecí so 112 trestne stíhanými osobami. V porovnaní s rokom 2009 kedy vybavili 71 vecí so 171 osobami ide o pokles počtu vybavených vecí o 20 (28,71 %) vecí a o pokles počtu osôb v nich stíhaných o 59 (34,50 %). V porovnaní s rokom 2006 kedy súdy vybavili 160 vecí s 298 osobami je to pokles počtu o 109 (68,13 %) vecí a pokles počtu stíhaných osôb o 186 (62,42 %).</t>
    </r>
  </si>
  <si>
    <r>
      <t xml:space="preserve">Na krajských súdoch ako súdoch I. stupňa v roku 2010 ostalo </t>
    </r>
    <r>
      <rPr>
        <b/>
        <sz val="10"/>
        <color indexed="8"/>
        <rFont val="Arial"/>
        <family val="2"/>
      </rPr>
      <t xml:space="preserve">nevybavených </t>
    </r>
    <r>
      <rPr>
        <sz val="10"/>
        <color indexed="8"/>
        <rFont val="Arial"/>
        <family val="2"/>
      </rPr>
      <t>156 veci so 437 osobami. V porovnaní s rokom 2009 kedy na krajských súdoch ako na súdoch I. stupňa ostalo nevybavených 205 vecí s 546 trestne stíhanými osobami, ide o pokles v počte nevybavených vecí o 49 (23,90 %) vecí a o 109 (19,96 %) osôb.</t>
    </r>
  </si>
  <si>
    <r>
      <t xml:space="preserve">V roku 2010 krajské súdy ako súdy I. stupňa vybavili 22 </t>
    </r>
    <r>
      <rPr>
        <b/>
        <sz val="10"/>
        <color indexed="8"/>
        <rFont val="Arial"/>
        <family val="2"/>
      </rPr>
      <t xml:space="preserve">väzobné stíhaných </t>
    </r>
    <r>
      <rPr>
        <sz val="10"/>
        <color indexed="8"/>
        <rFont val="Arial"/>
        <family val="2"/>
      </rPr>
      <t>osôb.</t>
    </r>
  </si>
  <si>
    <t>V horizonte do 3 mesiacov boli vybavené 3 osoby, v horizonte od 3 do 6 mesiacov boli vybavené 2 väzobné stíhané osoby, v horizonte od 6 mesiacov do 1 roka bolo vybavených 7 osôb, v horizonte od 1 do 2 rokov bolo vybavených 6 väzobné stíhaných osôb a v horizonte viac ako 2 roky 4 väzobné stíhané osoby. Na vybavenie jednej väzobné stíhanej osoby krajské súdy potrebovali v priemere 486 dní.</t>
  </si>
  <si>
    <t>V porovnaní s rokom 2009 kedy na vybavenie jednej väzobné stíhanej osoby potrebovali 514 dní je to o 28 dní menej, v porovnaní s rokom 2006 kedy na vybavenie jednej väzobné stíhanej osoby potrebovali v priemere 402 dní, je to, že Krajské súdy ako súdy I. stupňa na vybavenie jednej veci od nápadu do právoplatnosti rozhodnutia potrebovali v roku 2010 v priemere 73,91 mesiaca.</t>
  </si>
  <si>
    <t>V porovnaní s rokom 2009 je to zhoršenie rýchlosti konania o 8,86 mesiaca (2009 – 65,05 mesiaca). V porovnaní s rokom 2006, kedy súdy na vybavenie jednej väzobnej veci potrebovali v priemere 33,21 mesiaca, je to zhoršenie v tomto ukazovateli o 40,7 mesiaca.</t>
  </si>
  <si>
    <t>Aj v roku 2010 rýchlosť konania na krajských súdoch ako na súdoch I. stupňa v značnej miere ovplyvňovali časté predkladania spisov odvolaciemu súdu so sťažnosťami, námietkami zaujatosti, žiadosťami o odňatie a prikázanie veci inému súdu. Nie nepodstatný vplyv na dĺžku konania krajských súdov mala aj doba, ktorá uplynula od predloženia spisov v dôsledku podania opravných prostriedkov odvolaciemu súdu, až do fyzického vrátenia spisov spolu s rozhodnutím odvolacieho súdu.</t>
  </si>
  <si>
    <r>
      <t xml:space="preserve">V roku 2010 súdom </t>
    </r>
    <r>
      <rPr>
        <b/>
        <sz val="10"/>
        <color indexed="8"/>
        <rFont val="Arial"/>
        <family val="2"/>
      </rPr>
      <t xml:space="preserve">najrýchlejšie konajúcim </t>
    </r>
    <r>
      <rPr>
        <sz val="10"/>
        <color indexed="8"/>
        <rFont val="Arial"/>
        <family val="2"/>
      </rPr>
      <t>bol Krajský súd v Žiline, ktorý na vybavenie jednej veci potreboval v priemere 65,40 mesiaca. Tento súd svoje konanie zrýchlil o 3,00 mesiaca (2009 – 68,40 mesiaca). V porovnaní s rokom 2006 však ide o zhoršenie o 39,77 mesiaca (2006 – 25,63 mesiaca).</t>
    </r>
  </si>
  <si>
    <r>
      <t>Krajským súdom z </t>
    </r>
    <r>
      <rPr>
        <b/>
        <sz val="10"/>
        <color indexed="8"/>
        <rFont val="Arial"/>
        <family val="2"/>
      </rPr>
      <t xml:space="preserve">najnižšou rýchlosťou </t>
    </r>
    <r>
      <rPr>
        <sz val="10"/>
        <color indexed="8"/>
        <rFont val="Arial"/>
        <family val="2"/>
      </rPr>
      <t>konania bol v roku 2010 Krajský súd v Prešove, ktorý na vybavenie jednej veci potreboval 84,00 mesiaca. V porovnaní s rokom 2009 je to zhoršenie o 9,60 mesiaca (2009 – 74,40 mesiaca). Pri porovnaní s rokom 2006 je to zhoršenie o 14,71 mesiaca (2006 – 69,29 mesiaca).</t>
    </r>
  </si>
  <si>
    <t>Z ostatných krajských súdov si v porovnaní s rokom 2009 rýchlosť konania zlepšil len Krajský súd v Bratislave. Rýchlosť konania si pohoršili Krajské súdy v Trnave, v Trenčíne, v Nitre, a v Košiciach. Krajský súd v Banskej Bystrici v roku 2010 nevybavil odsúdením žiadnu vec ako súd I. stupňa.</t>
  </si>
  <si>
    <r>
      <t xml:space="preserve">Krajské súdy ako súdy I. stupňa ešte aj v roku 2010 končili veci z predchádzajúcich rokov a aj v tomto roku pre ne bolo prioritou odstraňovanie negatív majúcich vplyv na plynulosť konania. Tieto negatíva sú roky notoricky známe a majú </t>
    </r>
    <r>
      <rPr>
        <b/>
        <sz val="10"/>
        <color indexed="8"/>
        <rFont val="Arial"/>
        <family val="2"/>
      </rPr>
      <t xml:space="preserve">prevažne objektívny </t>
    </r>
    <r>
      <rPr>
        <sz val="10"/>
        <color indexed="8"/>
        <rFont val="Arial"/>
        <family val="2"/>
      </rPr>
      <t xml:space="preserve">charakter. Sú to veci skutkovo aj právne veľmi náročné, veci s veľkým počtom obvinených osôb, s veľkým množstvom skutkov, snaha obvinených a svedkov a niekedy aj obhajcov oddialiť konečné rozhodnutie obštrukciami ako sú nekonečné námietky zaujatosti, sťažnosti na postup súdov, ignorovanie predvolaní, oneskorené podávanie žiadostí o odročenie pojednávaní, nedostatočne podložené žiadosti o odročenie zo zdravotných dôvodov, pri svedkoch časté neoznámenie zmeny adresy pobytu, pobyt mimo územia republiky, atď. Nedá sa však vylúčiť aj istá miera </t>
    </r>
    <r>
      <rPr>
        <b/>
        <sz val="10"/>
        <color indexed="8"/>
        <rFont val="Arial"/>
        <family val="2"/>
      </rPr>
      <t xml:space="preserve">subjektívnych </t>
    </r>
    <r>
      <rPr>
        <sz val="10"/>
        <color indexed="8"/>
        <rFont val="Arial"/>
        <family val="2"/>
      </rPr>
      <t xml:space="preserve">dôvodov. Zvyčajne majú základ v nedostatočnom naštudovaní následne v nedostatočnej príprave na pojednávanie a z toho vyplývajúcich ťažkostí pri odstraňovaní nedostatkov v priebehu pojednávaní a nezriedka aj oneskorené vyhotovovanie súdnych rozhodnutí. Najmä táto posledná okolnosť má za následok oddialenie právoplatnosti rozhodnutia čím sa (niekedy neúmerne) predĺži samotné konanie. </t>
    </r>
  </si>
  <si>
    <r>
      <t xml:space="preserve">Na Špecializovaný trestný súd </t>
    </r>
    <r>
      <rPr>
        <sz val="10"/>
        <color indexed="8"/>
        <rFont val="Arial"/>
        <family val="2"/>
      </rPr>
      <t xml:space="preserve">(do vyhlásenia nálezu Ústavného súdu Slovenskej republiky PL ÚS 17/08 z 20. mája 2009 v Zbierke zákonov Slovenskej republiky – Špeciálny súd), v roku 2010 </t>
    </r>
    <r>
      <rPr>
        <b/>
        <sz val="10"/>
        <color indexed="8"/>
        <rFont val="Arial"/>
        <family val="2"/>
      </rPr>
      <t xml:space="preserve">napadlo </t>
    </r>
    <r>
      <rPr>
        <sz val="10"/>
        <color indexed="8"/>
        <rFont val="Arial"/>
        <family val="2"/>
      </rPr>
      <t>197 vecí, v ktorých bolo 255 stíhaných osôb. Vybavených bolo 228 vecí s 351 osobami. K 31. decembru 2010 ostalo nevybavených 88 vecí s 205 stíhanými osobami.</t>
    </r>
  </si>
  <si>
    <r>
      <t xml:space="preserve">V roku 2010 Špecializovaný trestný súd vybavil 7 </t>
    </r>
    <r>
      <rPr>
        <b/>
        <sz val="10"/>
        <color indexed="8"/>
        <rFont val="Arial"/>
        <family val="2"/>
      </rPr>
      <t xml:space="preserve">väzobné stíhaných </t>
    </r>
    <r>
      <rPr>
        <sz val="10"/>
        <color indexed="8"/>
        <rFont val="Arial"/>
        <family val="2"/>
      </rPr>
      <t>osôb.</t>
    </r>
  </si>
  <si>
    <t>V časovom horizonte do 3 mesiacov od nápadu nevybavil žiadnu väzobné stíhanú osobu, v časovom horizonte od 3 do 6 mesiacov vybavil 3 väzobné stíhané osoby. V časovom horizonte od 6 mesiacov do 1 roka nevybavil žiadnu väzobné stíhanú osobu, v časovom horizonte od 1 do 2 rokov vybavil 1 väzobné stíhanú osobu, v časovom horizonte viac ako 2 roky, vybavil 3 väzobné stíhané osoby. Na vybavenie jednej väzobné stíhanej osoby potreboval v priemere 598 dní. V roku 2009 ani v roku 2006 tento súd nevybavil žiadnu väzobné stíhanú osobu.</t>
  </si>
  <si>
    <r>
      <t xml:space="preserve">Špecializovaný trestný súd v roku 2010 </t>
    </r>
    <r>
      <rPr>
        <b/>
        <sz val="10"/>
        <color indexed="8"/>
        <rFont val="Arial"/>
        <family val="2"/>
      </rPr>
      <t xml:space="preserve">právoplatne </t>
    </r>
    <r>
      <rPr>
        <sz val="10"/>
        <color indexed="8"/>
        <rFont val="Arial"/>
        <family val="2"/>
      </rPr>
      <t>odsúdil 226 osôb. Od nápadu veci do právoplatnosti rozhodnutia v časovom horizonte do 1 mesiaca to bolo 99 osôb (43,81 %). V porovnaní s rokom 2009 kedy to bolo 59 osôb (43,70 %) je to nárast v číselnom vyjadrení o 40 osôb a v percentuálnom o 0,11 %. V porovnaní s rokom 2006 kedy to bolo 17 osôb (23,00 %) je to nárast v číselnom vyjadrení o 209 osôb a v percentuálnom o 20,81 %.</t>
    </r>
  </si>
  <si>
    <t>V časovom horizonte od 1 do 3 mesiacov vybavil 54 osôb (23,89 %). V porovnaní s rokom 2009 kedy to bolo 44 osôb (32,59 %) je to nárast v číselnom vyjadrení o 10 osôb, avšak v percentuálnom vyjadrení pokles o 8,70 %. Pri porovnaní s rokom 2006 kedy bolo vybavených 34 osôb (45,90 %) je to v číselnom vyjadrení nárast o 20 osôb, avšak v percentuálnom vyjadrení pokles o 22,01 %.</t>
  </si>
  <si>
    <t xml:space="preserve">V horizonte od 3 do 6 mesiacov bolo vybavených 12 osôb (5,31 %). V porovnaní s rokom 2009 kedy bolo vybavených 11 osôb (8,15 %), v číselnom vyjadrení ide o nárast o 1 osobu, avšak v percentuálnom vyjadrení o pokles o 2,84 %. V horizonte od 6 do 9 mesiacov boli vybavené 3 osoby (1,33 %). Pri porovnaní s rokom 2009 kedy boli vybavené 2 osoby (1,48 %) je to o 1 osobu viac v číselnom vyjadrení, avšak v percentuálnom vyjadrení o 0,15 % menej. V porovnaní s rokom 2006 kedy bolo vybavených 7 (9,50 %), je to pokles v číselnom vyjadrení o 4 osoby a v percentuálnom vyjadrení pokles o 8,17 %. V časovom horizonte od 9 mesiacov do 1 roka boli vybavené 2 osoby (0,88 %). V roku 2009 v tomto časovom horizonte súd nevybavil žiadnu osobu. V porovnaní s rokom 2006 kedy boli vybavené 2 osoby (2,70 %) je v číselnom vyjadrení zhoda avšak v percentuálnom vyjadrení pokles o 1,82 %. </t>
  </si>
  <si>
    <t xml:space="preserve">V časovom horizonte viac ako 1 rok v roku 2010 súd vybavil 56 osôb (24,78 %). V porovnaní s rokom 2009 kedy bolo vybavených 19 osôb (14,07 %) ide v číselnom vyjadrení o nárast o 37 osôb a v percentuálnom vyjadrení o nárast o 10,71 %. </t>
  </si>
  <si>
    <r>
      <t xml:space="preserve">V roku 2010 súdy Slovenskej republiky právoplatne odsúdili </t>
    </r>
    <r>
      <rPr>
        <sz val="10"/>
        <color indexed="8"/>
        <rFont val="Arial"/>
        <family val="2"/>
      </rPr>
      <t>31 179 osôb, ktoré spáchali 37 966 skutkov. V porovnaní s rokom 2009 kedy bolo odsúdených 30 953 osôb, ktoré spáchali 38 130 skutkov, je to o 226 osôb (0,73 %) viac a o 164 (0,43 %) skutkov menej. V porovnaní s rokom 2006 kedy bolo odsúdených 25 764 osôb, ktoré spáchali 40 609 skutkov, je to o 5 415 (21,02 %) osôb viac a o 2 643 (6,51 %) skutkov menej.</t>
    </r>
  </si>
  <si>
    <r>
      <t xml:space="preserve">Index </t>
    </r>
    <r>
      <rPr>
        <sz val="10"/>
        <color indexed="8"/>
        <rFont val="Arial"/>
        <family val="2"/>
      </rPr>
      <t>odsúdených osôb (lo) t.j. počet právoplatne odsúdených páchateľov na celkovom počte trestne zodpovedných osôb, prepočítaný na 10 000 obyvateľov, bol v roku 2010 daný číslom 67, rovnako ako v roku 2009; v roku 2006 bol daný číslom 57. Na index odsúdených osôb vplýva pohyb počtu trestných konaní, počty vecí došlých na súdy a súdmi právoplatne ukončených.</t>
    </r>
  </si>
  <si>
    <r>
      <t xml:space="preserve">V roku 2010 súdy právoplatne odsúdili celkom 31 179 páchateľov. Na tomto počte odsúdených sa </t>
    </r>
    <r>
      <rPr>
        <b/>
        <sz val="10"/>
        <color indexed="8"/>
        <rFont val="Arial"/>
        <family val="2"/>
      </rPr>
      <t xml:space="preserve">recidivisti uznaní súdom </t>
    </r>
    <r>
      <rPr>
        <sz val="10"/>
        <color indexed="8"/>
        <rFont val="Arial"/>
        <family val="2"/>
      </rPr>
      <t>podieľajú 31,69 % (2009 - 29,54 %, 2006 - 7,34 %). V porovnaní s rokom 2009 došlo k nárastu počtu i percenta odsúdených recidivistov. V percentuálnom vyjadrení je to 2,15 %. Ešte markantnejší je rozdiel v porovnaní s rokom 2006 až o 24,35 %.</t>
    </r>
  </si>
  <si>
    <r>
      <t xml:space="preserve">V kategórii </t>
    </r>
    <r>
      <rPr>
        <b/>
        <sz val="10"/>
        <color indexed="8"/>
        <rFont val="Arial"/>
        <family val="2"/>
      </rPr>
      <t xml:space="preserve">mladiství </t>
    </r>
    <r>
      <rPr>
        <sz val="10"/>
        <color indexed="8"/>
        <rFont val="Arial"/>
        <family val="2"/>
      </rPr>
      <t>v roku 2010 je podiel právoplatne odsúdených na celkovom počte odsúdených osôb 5,61 % (2009 – 6,55 %, 2006 - 6,15 %). V porovnaní s rokom 2009 došlo k poklesu počtu právoplatne odsúdených o 0,94 %. V porovnaní s rokom 2006 je tento pokles 0,54 %.</t>
    </r>
  </si>
  <si>
    <r>
      <t xml:space="preserve">V kategórii </t>
    </r>
    <r>
      <rPr>
        <b/>
        <sz val="10"/>
        <color indexed="8"/>
        <rFont val="Arial"/>
        <family val="2"/>
      </rPr>
      <t xml:space="preserve">ženy </t>
    </r>
    <r>
      <rPr>
        <sz val="10"/>
        <color indexed="8"/>
        <rFont val="Arial"/>
        <family val="2"/>
      </rPr>
      <t>v roku 2010 bol podiel právoplatne odsúdených na celkovom počte odsúdených 14,75 % (2009 – 14,80 %, 2006 – 14,02 %). V tejto kategórii v porovnaní s rokom 2009 došlo k veľmi miernemu poklesu počtu odsúdených o 0,05 %. V porovnaní s rokom 2006 však došlo k nárastu o 0,73 %.</t>
    </r>
  </si>
  <si>
    <r>
      <t xml:space="preserve">Z počtu 31 179 právoplatne odsúdených osôb v roku 2010, súdy </t>
    </r>
    <r>
      <rPr>
        <b/>
        <sz val="10"/>
        <color indexed="8"/>
        <rFont val="Arial"/>
        <family val="2"/>
      </rPr>
      <t xml:space="preserve">nepodmienečné tresty </t>
    </r>
    <r>
      <rPr>
        <sz val="10"/>
        <color indexed="8"/>
        <rFont val="Arial"/>
        <family val="2"/>
      </rPr>
      <t>odňatia slobody uložili 6 291 osobám, čo predstavuje 20,2 % podiel, trest odňatia slobody s </t>
    </r>
    <r>
      <rPr>
        <b/>
        <sz val="10"/>
        <color indexed="8"/>
        <rFont val="Arial"/>
        <family val="2"/>
      </rPr>
      <t xml:space="preserve">podmienečným </t>
    </r>
    <r>
      <rPr>
        <sz val="10"/>
        <color indexed="8"/>
        <rFont val="Arial"/>
        <family val="2"/>
      </rPr>
      <t xml:space="preserve">odkladom výkonu trestu bol uložený 20 263 osobám, čo predstavuje podiel 65,0 %, </t>
    </r>
    <r>
      <rPr>
        <b/>
        <sz val="10"/>
        <color indexed="8"/>
        <rFont val="Arial"/>
        <family val="2"/>
      </rPr>
      <t xml:space="preserve">peňažný </t>
    </r>
    <r>
      <rPr>
        <sz val="10"/>
        <color indexed="8"/>
        <rFont val="Arial"/>
        <family val="2"/>
      </rPr>
      <t xml:space="preserve">trest v roku 2010 súdy uložili 1 630 osobám, čo predstavuje podiel 5,2 %. </t>
    </r>
    <r>
      <rPr>
        <b/>
        <sz val="10"/>
        <color indexed="8"/>
        <rFont val="Arial"/>
        <family val="2"/>
      </rPr>
      <t xml:space="preserve">Iné samostatné tresty </t>
    </r>
    <r>
      <rPr>
        <sz val="10"/>
        <color indexed="8"/>
        <rFont val="Arial"/>
        <family val="2"/>
      </rPr>
      <t>boli uložené 2 426 osobám, čo predstavuje podiel 7,8 %.</t>
    </r>
  </si>
  <si>
    <r>
      <t xml:space="preserve">Pri </t>
    </r>
    <r>
      <rPr>
        <b/>
        <sz val="10"/>
        <color indexed="8"/>
        <rFont val="Arial"/>
        <family val="2"/>
      </rPr>
      <t xml:space="preserve">nepodmienečných </t>
    </r>
    <r>
      <rPr>
        <sz val="10"/>
        <color indexed="8"/>
        <rFont val="Arial"/>
        <family val="2"/>
      </rPr>
      <t>trestoch odňatia slobody počet odsúdených páchateľov v roku 2010 vzrástol v porovnaní s rokom 2009 o 358 (6,03 %) osôb. V porovnaní s rokom 2006 ide v číselnom vyjadrení o nárast o 354 (16,6 %) osôb avšak v percentuálnom vyjadrení o pokles o 0,7 %.</t>
    </r>
  </si>
  <si>
    <r>
      <t>Pri trestoch odňatia slobody s </t>
    </r>
    <r>
      <rPr>
        <b/>
        <sz val="10"/>
        <color indexed="8"/>
        <rFont val="Arial"/>
        <family val="2"/>
      </rPr>
      <t xml:space="preserve">podmienečným </t>
    </r>
    <r>
      <rPr>
        <sz val="10"/>
        <color indexed="8"/>
        <rFont val="Arial"/>
        <family val="2"/>
      </rPr>
      <t>odkladom výkonu trestu, v roku 2010 v číselnom vyjadrení klesol počet o 508 (2,5 %) osôb a v percentuálnom vyjadrení o 2,1 %. V porovnaní s rokom 2006 v číselnom vyjadrení vzrástol o 2 546 (14,4 %) osôb, avšak v percentuálnom vyjadrení klesol o 3,8 %.</t>
    </r>
  </si>
  <si>
    <r>
      <t xml:space="preserve">Pri </t>
    </r>
    <r>
      <rPr>
        <b/>
        <sz val="10"/>
        <color indexed="8"/>
        <rFont val="Arial"/>
        <family val="2"/>
      </rPr>
      <t xml:space="preserve">peňažných </t>
    </r>
    <r>
      <rPr>
        <sz val="10"/>
        <color indexed="8"/>
        <rFont val="Arial"/>
        <family val="2"/>
      </rPr>
      <t>trestoch v roku 2010 v porovnaní s rokom 2009 v číselnom vyjadrení došlo k poklesu počtu uložených trestov o 78 (4,6 %) a v percentuálnom vyjadrení k poklesu o 0,3 %. V porovnaní s rokom 2006 je to v číselnom vyjadrení nárast peňažných trestov o 310 (23,5 %) a nárast v percentuálnom vyjadrení o 0,1 %.</t>
    </r>
  </si>
  <si>
    <r>
      <t xml:space="preserve">Pri </t>
    </r>
    <r>
      <rPr>
        <b/>
        <sz val="10"/>
        <color indexed="8"/>
        <rFont val="Arial"/>
        <family val="2"/>
      </rPr>
      <t xml:space="preserve">iných samostatných </t>
    </r>
    <r>
      <rPr>
        <sz val="10"/>
        <color indexed="8"/>
        <rFont val="Arial"/>
        <family val="2"/>
      </rPr>
      <t>trestoch v roku 2010 v číselnom vyjadrení bolo uložených o 507 (26,4 %) viac ako v roku 2009 a v percentuálnom vyjadrení viac o 1,6 %. V porovnaní s rokom 2006 je to v číselnom vyjadrení viac o 1 601 (194,1 %) a v percentuálnom vyjadrení viac o 4,6 %.</t>
    </r>
  </si>
  <si>
    <t>Aj v roku 2010 súdy rozhodovali podľa Tr. zákona č. 300/2005 Z. z. v platnom znení a ešte aj podľa Tr. zákona č. 140/1961 Zb. v znení neskorších predpisov. Aj štatistika v kategórii vybrané trestné činy preto bola vedená podľa obidvoch zákonov.</t>
  </si>
  <si>
    <t>Podľa Trestného zákona č. 300/2005 Z. z. v platnom znení, za majetkové trestné činy (§ 212 - krádež, § 213 - sprenevera, § 221 - podvod) bolo právoplatne odsúdených 9 057 páchateľov, za trestné činy proti životu a zdraviu (§ 155, § 156 – ublíženie na zdraví, § 147, § 148 – zabitie) bolo právoplatne odsúdených 1 325 páchateľov, za trestný čin lúpeže (§ 188) bolo právoplatne odsúdených 547 osôb, za trestné činy so sexuálnym motívom (§ 199 - znásilnenie, § 200 - sexuálne násilie, § 201, § 202 – sexuálne zneužívanie, § 203 – súlož medzi príbuznými) bolo právoplatne odsúdených 235 páchateľov, za trestný čin vraždy (§ 144 – úkladná vražda, § 145 – vražda) bolo právoplatne odsúdených 45 páchateľov.</t>
  </si>
  <si>
    <t>Podľa Trestného zákona č. 140/1961Zb.v znení neskorších predpisov, za trestné činy majetkové (§ 247- krádež, § 248 – sprenevera, § 250 – podvod) bolo právoplatne odsúdených 473 páchateľov, za trestné činy proti životu a zdraviu (§ 221, § 222, § 225) bolo právoplatne odsúdených 105 páchateľov, za trestný čin lúpeže (§ 234) bolo právoplatne odsúdených 67 osôb, za trestné činy so sexuálnym motívom (§ 241 – znásilnenie, § 243 – sexuálne zneužívanie, § 243 – súlož medzi príbuznými) bolo právoplatne odsúdených 16 páchateľov. Za trestný čin vraždy (§ 219) bolo právoplatne odsúdených 15 páchateľov.</t>
  </si>
  <si>
    <r>
      <t xml:space="preserve">Za </t>
    </r>
    <r>
      <rPr>
        <b/>
        <sz val="10"/>
        <color indexed="8"/>
        <rFont val="Arial"/>
        <family val="2"/>
      </rPr>
      <t xml:space="preserve">iné </t>
    </r>
    <r>
      <rPr>
        <sz val="10"/>
        <color indexed="8"/>
        <rFont val="Arial"/>
        <family val="2"/>
      </rPr>
      <t>trestné činy v roku 2010 bol percentuálny podiel na počte právoplatne odsúdených páchateľov 49,86 %.</t>
    </r>
  </si>
  <si>
    <r>
      <t xml:space="preserve">V roku 2010 celkom za vybrané trestné činy majetkové </t>
    </r>
    <r>
      <rPr>
        <sz val="10"/>
        <color indexed="8"/>
        <rFont val="Arial"/>
        <family val="2"/>
      </rPr>
      <t>bolo právoplatne odsúdených 9530 osôb čo je 30,57 % páchateľov.</t>
    </r>
  </si>
  <si>
    <r>
      <t xml:space="preserve">Za vybrané trestné činy proti životu a zdraviu </t>
    </r>
    <r>
      <rPr>
        <sz val="10"/>
        <color indexed="8"/>
        <rFont val="Arial"/>
        <family val="2"/>
      </rPr>
      <t>bolo právoplatne odsúdených 1430 osôb čo je 4,59 % páchateľov.</t>
    </r>
  </si>
  <si>
    <r>
      <t xml:space="preserve">Za trestný čin lúpeže </t>
    </r>
    <r>
      <rPr>
        <sz val="10"/>
        <color indexed="8"/>
        <rFont val="Arial"/>
        <family val="2"/>
      </rPr>
      <t>bolo právoplatne odsúdených 614 osôb čo je 1,97 % páchateľov.</t>
    </r>
  </si>
  <si>
    <r>
      <t xml:space="preserve">Za trestné činy so sexuálnym motívom </t>
    </r>
    <r>
      <rPr>
        <sz val="10"/>
        <color indexed="8"/>
        <rFont val="Arial"/>
        <family val="2"/>
      </rPr>
      <t>bolo právoplatne odsúdených 251 osôb, čo je 0,81 %.</t>
    </r>
  </si>
  <si>
    <r>
      <t xml:space="preserve">Za trestný čin vraždy </t>
    </r>
    <r>
      <rPr>
        <sz val="10"/>
        <color indexed="8"/>
        <rFont val="Arial"/>
        <family val="2"/>
      </rPr>
      <t>bolo právoplatne odsúdených 60 osôb, čo je 0,19 %.</t>
    </r>
  </si>
  <si>
    <r>
      <t xml:space="preserve">Pri porovnaní s rokom 2010 pri </t>
    </r>
    <r>
      <rPr>
        <b/>
        <sz val="10"/>
        <color indexed="8"/>
        <rFont val="Arial"/>
        <family val="2"/>
      </rPr>
      <t xml:space="preserve">majetkových trestných činoch </t>
    </r>
    <r>
      <rPr>
        <sz val="10"/>
        <color indexed="8"/>
        <rFont val="Arial"/>
        <family val="2"/>
      </rPr>
      <t>došlo k nárastu v číselnom vyjadrení o 503 odsúdených v percentuálnom o nárast o 1,41 %. V porovnaní s rokom 2006 došlo k nárastu v číselnom vyjadrení o 2 076 osôb, v percentuálnom vyjadrení k nárastu o 1,63 %.</t>
    </r>
  </si>
  <si>
    <r>
      <t xml:space="preserve">Pri </t>
    </r>
    <r>
      <rPr>
        <b/>
        <sz val="10"/>
        <color indexed="8"/>
        <rFont val="Arial"/>
        <family val="2"/>
      </rPr>
      <t xml:space="preserve">trestných činoch proti životu a zdraviu </t>
    </r>
    <r>
      <rPr>
        <sz val="10"/>
        <color indexed="8"/>
        <rFont val="Arial"/>
        <family val="2"/>
      </rPr>
      <t>v číselnom vyjadrení v porovnaní s rokom 2009 došlo k poklesu počtu odsúdených osôb o 59 a v percentuálnom vyjadrení o 0,22 %. V porovnaní s rokom 2006 v tejto kategórii vybraných trestných činov v číselnom vyjadrení došlo k poklesu o 5 osôb a v percentuálnom vyjadrení k poklesu o 0,98 %.</t>
    </r>
  </si>
  <si>
    <r>
      <t xml:space="preserve">Pri </t>
    </r>
    <r>
      <rPr>
        <b/>
        <sz val="10"/>
        <color indexed="8"/>
        <rFont val="Arial"/>
        <family val="2"/>
      </rPr>
      <t xml:space="preserve">trestnom čine lúpeže </t>
    </r>
    <r>
      <rPr>
        <sz val="10"/>
        <color indexed="8"/>
        <rFont val="Arial"/>
        <family val="2"/>
      </rPr>
      <t>v porovnaní s rokom 2009 v číselnom vyjadrení bol zaznamenaný pokles o 26 osôb a v percentuálnom vyjadrení o 0,10 %. V porovnaní s rokom 2006 je to v číselnom vyjadrení nárast o 139 osôb a v percentuálnom vyjadrení o 0,13 %.</t>
    </r>
  </si>
  <si>
    <r>
      <t xml:space="preserve">Za </t>
    </r>
    <r>
      <rPr>
        <b/>
        <sz val="10"/>
        <color indexed="8"/>
        <rFont val="Arial"/>
        <family val="2"/>
      </rPr>
      <t xml:space="preserve">trestné činy so sexuálnym motívom </t>
    </r>
    <r>
      <rPr>
        <sz val="10"/>
        <color indexed="8"/>
        <rFont val="Arial"/>
        <family val="2"/>
      </rPr>
      <t>v porovnaní s rokom 2009 je to v číselnom vyjadrení o 14 odsúdených menej a v percentuálnom vyjadrení menej o 0,08 %.</t>
    </r>
  </si>
  <si>
    <r>
      <t xml:space="preserve">Za </t>
    </r>
    <r>
      <rPr>
        <b/>
        <sz val="10"/>
        <color indexed="8"/>
        <rFont val="Arial"/>
        <family val="2"/>
      </rPr>
      <t xml:space="preserve">trestný čin vraždy </t>
    </r>
    <r>
      <rPr>
        <sz val="10"/>
        <color indexed="8"/>
        <rFont val="Arial"/>
        <family val="2"/>
      </rPr>
      <t>v porovnaní s rokom 2009 v číselnom vyjadrení došlo k nárastu o 14 odsúdených, v percentuálnom vyjadrení je to vyrovnaný podiel za obidva roky – 0,19 %. V porovnaní s rokom 2006 v číselnom vyjadrení je zaznamenaný nárast o 12 odsúdených, ale percentuálne je zasa vyrovnaný podiel na celkovom počte právoplatne odsúdených – 0,19 %.</t>
    </r>
  </si>
  <si>
    <r>
      <t xml:space="preserve">Za </t>
    </r>
    <r>
      <rPr>
        <b/>
        <sz val="10"/>
        <color indexed="8"/>
        <rFont val="Arial"/>
        <family val="2"/>
      </rPr>
      <t xml:space="preserve">iné trestné činy </t>
    </r>
    <r>
      <rPr>
        <sz val="10"/>
        <color indexed="8"/>
        <rFont val="Arial"/>
        <family val="2"/>
      </rPr>
      <t>v porovnaní s rokom 2009 je značný pokles percentuálneho podielu páchateľov až o 13,02 %. V porovnaní s rokom 2006 je tento pokles percentuálneho podielu o 12,85 %.</t>
    </r>
  </si>
  <si>
    <r>
      <t xml:space="preserve">Z vyššie uvedených údajov je zrejmé, že </t>
    </r>
    <r>
      <rPr>
        <b/>
        <sz val="10"/>
        <color indexed="8"/>
        <rFont val="Arial"/>
        <family val="2"/>
      </rPr>
      <t xml:space="preserve">nárast počtu </t>
    </r>
    <r>
      <rPr>
        <sz val="10"/>
        <color indexed="8"/>
        <rFont val="Arial"/>
        <family val="2"/>
      </rPr>
      <t>právoplatne odsúdených páchateľov bol štatisticky zistený pri majetkových trestných činoch a pri trestnom čine vraždy.</t>
    </r>
  </si>
  <si>
    <r>
      <t xml:space="preserve">Naopak </t>
    </r>
    <r>
      <rPr>
        <b/>
        <sz val="10"/>
        <color indexed="8"/>
        <rFont val="Arial"/>
        <family val="2"/>
      </rPr>
      <t xml:space="preserve">pokles počtu </t>
    </r>
    <r>
      <rPr>
        <sz val="10"/>
        <color indexed="8"/>
        <rFont val="Arial"/>
        <family val="2"/>
      </rPr>
      <t>právoplatne odsúdených osôb bol štatisticky zaznamenaný pri trestných činoch proti životu a zdraviu, pri trestnom čine lúpeže a pri trestných činoch so sexuálnym motívom. Tieto údaje však nemusia byť reálnym odrazom kriminality. Ide o trestné činy pri ktorých už roky možno hovoriť o latentnej trestnej činnosti. Najmä pri trestných činoch so sexuálnym motívom veľakrát sú objektmi trestnej činnosti osoby, ktoré sú buď odkázané na páchateľa alebo sú priamo v jeho starostlivosti (mentálne retardované deti, súrodenci, manželka, družka atd‘.), ktoré nie sú schopné samostatného konania alebo im v tom bráni pocit presvedčenia, že konanie páchateľa zavinili, pocit hanby, strach pred odsúdením okolia, presvedčenie, že im nikto nemôže pomôcť. Môžu to byť aj osoby materiálne závislé od páchateľa (manželka, družka, rodičia, súrodenci, deti atd‘.). Nezriedka sa poškodení obávajú oznámiť konanie páchateľa z obavy, že by mohol splniť svoje hrozby o fyzickej ujme prípadne o likvidácii poškodeného a jeho blízkych.</t>
    </r>
  </si>
  <si>
    <r>
      <t xml:space="preserve">V roku 2010 súdy Slovenskej republiky uložili 59 právoplatne odsúdeným osobám </t>
    </r>
    <r>
      <rPr>
        <b/>
        <sz val="10"/>
        <color indexed="8"/>
        <rFont val="Arial"/>
        <family val="2"/>
      </rPr>
      <t xml:space="preserve">trest domáceho väzenia, </t>
    </r>
    <r>
      <rPr>
        <sz val="10"/>
        <color indexed="8"/>
        <rFont val="Arial"/>
        <family val="2"/>
      </rPr>
      <t xml:space="preserve">1 352 právoplatne odsúdeným osobám </t>
    </r>
    <r>
      <rPr>
        <b/>
        <sz val="10"/>
        <color indexed="8"/>
        <rFont val="Arial"/>
        <family val="2"/>
      </rPr>
      <t xml:space="preserve">trest povinnej práce </t>
    </r>
    <r>
      <rPr>
        <sz val="10"/>
        <color indexed="8"/>
        <rFont val="Arial"/>
        <family val="2"/>
      </rPr>
      <t xml:space="preserve">a vrátane Špecializovaného trestného súdu (ďalej ŠTS), ktorý schválil 76 dohôd o vine a treste, súdy schválili </t>
    </r>
    <r>
      <rPr>
        <b/>
        <sz val="10"/>
        <color indexed="8"/>
        <rFont val="Arial"/>
        <family val="2"/>
      </rPr>
      <t xml:space="preserve">celkom </t>
    </r>
    <r>
      <rPr>
        <sz val="10"/>
        <color indexed="8"/>
        <rFont val="Arial"/>
        <family val="2"/>
      </rPr>
      <t xml:space="preserve">7 091 </t>
    </r>
    <r>
      <rPr>
        <b/>
        <sz val="10"/>
        <color indexed="8"/>
        <rFont val="Arial"/>
        <family val="2"/>
      </rPr>
      <t>dohôd o vine a treste.</t>
    </r>
  </si>
  <si>
    <t>V porovnaní s rokom 2009 bolo uložených o 8 trestov domáceho väzenia viac, v porovnaní s rokom 2006 viac o 53 trestov domáceho väzenia. V porovnaní s rokom 2009 bolo uložených o 522 trestov povinnej práce viac a v porovnaní s rokom 2006 o 1 310 trestov viac. V porovnaní s rokom 2009 súdy v roku 2010 schválili o 235 dohôd o vine a treste viac. V porovnaní s rokom 2006, schválili o 5 258 viac dohôd o vine a treste.</t>
  </si>
  <si>
    <r>
      <t xml:space="preserve">V roku 2010 podľa § 285 platného Trestného poriadku súdy vrátane ŠTS, ktorý rozhodol vo vzťahu k 10 osobám, </t>
    </r>
    <r>
      <rPr>
        <b/>
        <sz val="10"/>
        <color indexed="8"/>
        <rFont val="Arial"/>
        <family val="2"/>
      </rPr>
      <t xml:space="preserve">oslobodili </t>
    </r>
    <r>
      <rPr>
        <sz val="10"/>
        <color indexed="8"/>
        <rFont val="Arial"/>
        <family val="2"/>
      </rPr>
      <t xml:space="preserve">celkom 1 468 osôb, podľa § 226 Trestného poriadku - zákon č. 141/1961 Zb. v znení neskorších predpisov, vrátane ŠTS, ktorý rozhodol vo vzťahu k 14 osobám, právoplatne oslobodili 459 osôb. </t>
    </r>
    <r>
      <rPr>
        <b/>
        <sz val="10"/>
        <color indexed="8"/>
        <rFont val="Arial"/>
        <family val="2"/>
      </rPr>
      <t>Súdy Slovenskej republiky tak v roku 2010 právoplatne oslobodili celkom 1 927 osôb</t>
    </r>
    <r>
      <rPr>
        <sz val="10"/>
        <color indexed="8"/>
        <rFont val="Arial"/>
        <family val="2"/>
      </rPr>
      <t>. V porovnaní s rokom 2009, kedy bolo právoplatne oslobodených 1 721 osôb je to nárast o 206 osôb. Pri porovnaní s rokom 2006 kedy súdy právoplatne oslobodili 1 509 osôb je to nárast oslobodených osôb o 418 osôb.</t>
    </r>
  </si>
  <si>
    <r>
      <t xml:space="preserve">Súdy Slovenskej republiky v roku 2010 podľa § 216 platného Trestného poriadku </t>
    </r>
    <r>
      <rPr>
        <b/>
        <sz val="10"/>
        <color indexed="8"/>
        <rFont val="Arial"/>
        <family val="2"/>
      </rPr>
      <t xml:space="preserve">podmienečne zastavili trestné stíhanie </t>
    </r>
    <r>
      <rPr>
        <sz val="10"/>
        <color indexed="8"/>
        <rFont val="Arial"/>
        <family val="2"/>
      </rPr>
      <t>331 osobám, podľa § 307 Trestného poriadku - zák. č. 141/1961 Zb. v znení neskorších predpisov 139 osobám.</t>
    </r>
  </si>
  <si>
    <r>
      <t xml:space="preserve">V roku 2010 tak </t>
    </r>
    <r>
      <rPr>
        <b/>
        <sz val="10"/>
        <color indexed="8"/>
        <rFont val="Arial"/>
        <family val="2"/>
      </rPr>
      <t xml:space="preserve">súdy Slovenskej republiky celkovo podmienečne zastavili trestné stíhanie 470 osobám. </t>
    </r>
    <r>
      <rPr>
        <sz val="10"/>
        <color indexed="8"/>
        <rFont val="Arial"/>
        <family val="2"/>
      </rPr>
      <t>V porovnaní s rokom kedy súdy podmienečne zastavili trestné stíhanie 625 osobám ide o pokles počtu o 155 (24,58 %) osôb. V porovnaní s rokom 2006 kedy súdy podmienečne zastavili trestné stíhanie 1 406 osobám je to pokles až o 936 (66,57 %) osôb.</t>
    </r>
  </si>
  <si>
    <r>
      <t xml:space="preserve">K právoplatnému </t>
    </r>
    <r>
      <rPr>
        <b/>
        <sz val="10"/>
        <color indexed="8"/>
        <rFont val="Arial"/>
        <family val="2"/>
      </rPr>
      <t xml:space="preserve">zastaveniu trestného stíhania </t>
    </r>
    <r>
      <rPr>
        <sz val="10"/>
        <color indexed="8"/>
        <rFont val="Arial"/>
        <family val="2"/>
      </rPr>
      <t>v roku 2010 podľa § 281 platného Trestného poriadku došlo vo vzťahu k 355 osobám. Podľa § 223 Trestného poriadku - zák. č. 141/1961 Zb. v znení neskorších predpisov, k zastaveniu trestného stíhania došlo vo vzťahu k 151 osobám.</t>
    </r>
  </si>
  <si>
    <r>
      <t xml:space="preserve">Súdy Slovenskej republiky celkovo zastavili trestné stíhanie vo vzťahu k 506 osobám. </t>
    </r>
    <r>
      <rPr>
        <sz val="10"/>
        <color indexed="8"/>
        <rFont val="Arial"/>
        <family val="2"/>
      </rPr>
      <t>V porovnaní s rokom 2009 je to o menej o 85 (14,38 %) osôb, v porovnaní s rokom 2006 je to menej o 11 (2,13 %) osôb.</t>
    </r>
  </si>
  <si>
    <r>
      <t xml:space="preserve">V roku 2010 súdy Slovenskej republiky podľa § 280 platného Trestného poriadku </t>
    </r>
    <r>
      <rPr>
        <b/>
        <sz val="10"/>
        <color indexed="8"/>
        <rFont val="Arial"/>
        <family val="2"/>
      </rPr>
      <t xml:space="preserve">postúpili inému orgánu </t>
    </r>
    <r>
      <rPr>
        <sz val="10"/>
        <color indexed="8"/>
        <rFont val="Arial"/>
        <family val="2"/>
      </rPr>
      <t xml:space="preserve">veci týkajúce 166 osôb, podľa § 222 Trestného poriadku - zák. č. 141/1961 Zb. v znení neskorších predpisov veci týkajúce sa 3 osôb. </t>
    </r>
    <r>
      <rPr>
        <b/>
        <sz val="10"/>
        <color indexed="8"/>
        <rFont val="Arial"/>
        <family val="2"/>
      </rPr>
      <t xml:space="preserve">Celkovo súdy právoplatne postúpili inému orgánu veci týkajúce sa 169 osôb. </t>
    </r>
    <r>
      <rPr>
        <sz val="10"/>
        <color indexed="8"/>
        <rFont val="Arial"/>
        <family val="2"/>
      </rPr>
      <t>Pri porovnaní s rokom 2009 je to o 27 (19,01 %) viac osôb, v porovnaní s rokom 2006 je to však o 76 (31,02 %) osôb menej.</t>
    </r>
  </si>
  <si>
    <r>
      <t xml:space="preserve">Zmier a následné zastavenie trestného stíhania </t>
    </r>
    <r>
      <rPr>
        <sz val="10"/>
        <color indexed="8"/>
        <rFont val="Arial"/>
        <family val="2"/>
      </rPr>
      <t>sa v roku 2010 týkalo 158 osôb. V porovnaní s rokom 2009 ide o pokles o 23 (12,71 %) osôb.</t>
    </r>
  </si>
  <si>
    <t>V porovnaní s rokom 2006 o nárast 108 (216,00 %) osôb.</t>
  </si>
  <si>
    <r>
      <t xml:space="preserve">V roku 2010 z celkového počtu 31 179 právoplatne odsúdených páchateľov, pod </t>
    </r>
    <r>
      <rPr>
        <b/>
        <sz val="10"/>
        <color indexed="8"/>
        <rFont val="Arial"/>
        <family val="2"/>
      </rPr>
      <t xml:space="preserve">vplyvom alkoholu </t>
    </r>
    <r>
      <rPr>
        <sz val="10"/>
        <color indexed="8"/>
        <rFont val="Arial"/>
        <family val="2"/>
      </rPr>
      <t>spáchalo trestný čin 2 537 odsúdených čo je 8,1 %. V porovnaní s rokom 2009 je to pokles o 469 (1,6 %) osôb. V porovnaní s rokom 2006 v číselnom vyjadrení nárast o 130 osôb ale v percentuálnom vyjadrení pokles o 1,2 %.</t>
    </r>
  </si>
  <si>
    <r>
      <t xml:space="preserve">V osobitne sledovaných kategóriách odsúdených - </t>
    </r>
    <r>
      <rPr>
        <b/>
        <sz val="10"/>
        <color indexed="8"/>
        <rFont val="Arial"/>
        <family val="2"/>
      </rPr>
      <t xml:space="preserve">ženy </t>
    </r>
    <r>
      <rPr>
        <sz val="10"/>
        <color indexed="8"/>
        <rFont val="Arial"/>
        <family val="2"/>
      </rPr>
      <t xml:space="preserve">ide o 90 odsúdených t. j. 3,5 %, čo je v porovnaní s rokom 2009 v číselnom vyjadrení pokles o 1 osobu, avšak v percentuálnom nárast o 0,5 %. V porovnaní s rokom 2006 ide o nárast v číselnom vyjadrení o 1 osobu, avšak v percentuálnom vyjadrení o pokles 0,2 %. V kategórii </t>
    </r>
    <r>
      <rPr>
        <b/>
        <sz val="10"/>
        <color indexed="8"/>
        <rFont val="Arial"/>
        <family val="2"/>
      </rPr>
      <t xml:space="preserve">mladiství </t>
    </r>
    <r>
      <rPr>
        <sz val="10"/>
        <color indexed="8"/>
        <rFont val="Arial"/>
        <family val="2"/>
      </rPr>
      <t>v roku 2010 pod vplyvom alkoholu spáchalo trestný čin 66 osôb, čo je 2,6 %. V porovnaní s rokom 2009 je to v číselnom vyjadrení o 5 osôb menej avšak v percentuálnom vyjadrení o 0,2 % viac. Pri porovnaní s rokom 2006 je to v číselnom vyjadrení nárast o 24 osôb a percentuálne nárast o 0,9 %.</t>
    </r>
  </si>
  <si>
    <r>
      <t xml:space="preserve">V roku 2010 pre páchanie trestnej činnosti pod </t>
    </r>
    <r>
      <rPr>
        <b/>
        <sz val="10"/>
        <color indexed="8"/>
        <rFont val="Arial"/>
        <family val="2"/>
      </rPr>
      <t xml:space="preserve">vplyvom návykovej látky </t>
    </r>
    <r>
      <rPr>
        <sz val="10"/>
        <color indexed="8"/>
        <rFont val="Arial"/>
        <family val="2"/>
      </rPr>
      <t>(drog), bolo právoplatne odsúdených 269 osôb čo je 0,86 %. V porovnaní s rokom 2009 je to v číselnom vyjadrení pokles o 114 osôb v percentuálnom vyjadrení pokles o 0,38 %. V porovnaní s rokom 2006 v číselnom vyjadrení je to o 52 osôb menej a v percentuálnom vyjadrení o 0,39 % menej.</t>
    </r>
  </si>
  <si>
    <r>
      <t xml:space="preserve">V roku 2010 súdy Slovenskej republiky </t>
    </r>
    <r>
      <rPr>
        <b/>
        <sz val="10"/>
        <color indexed="8"/>
        <rFont val="Arial"/>
        <family val="2"/>
      </rPr>
      <t xml:space="preserve">právoplatne </t>
    </r>
    <r>
      <rPr>
        <sz val="10"/>
        <color indexed="8"/>
        <rFont val="Arial"/>
        <family val="2"/>
      </rPr>
      <t>uložili celkom 1 142 ochranných opatrení. Je to o 20 (1,72 %) opatrení menej ako v roku 2009 a o 326 (39,95 %) ochranných opatrení viac ako v roku 2006.</t>
    </r>
  </si>
  <si>
    <r>
      <t xml:space="preserve">Protialkoholických (PAL) </t>
    </r>
    <r>
      <rPr>
        <sz val="10"/>
        <color indexed="8"/>
        <rFont val="Arial"/>
        <family val="2"/>
      </rPr>
      <t>ústavných liečení bolo právoplatne uložených 280, ambulantných liečení 297. V porovnaní s rokom 2009 bolo ústavných liečení uložených menej o 3 (1,06 %) a ambulantných menej o 12 (3,88 %). V porovnaní s rokom 2006 súdy uložili ústavných liečení viac o 39 (16,18 %), ambulantných viac o 66 (28,57 %).</t>
    </r>
  </si>
  <si>
    <r>
      <t xml:space="preserve">Protitoxikomanických (PTL) </t>
    </r>
    <r>
      <rPr>
        <sz val="10"/>
        <color indexed="8"/>
        <rFont val="Arial"/>
        <family val="2"/>
      </rPr>
      <t>ústavných liečení v roku 2010 bolo právoplatne uložených 151, ambulantných 165. V porovnaní s rokom 2009 bolo uložených ústavných liečení viac o 2 (1,34 %) a ambulantných viac o 4 (2,48 %) liečení. V porovnaní s rokom 2006 súdy v roku 2010 uložili o 65 (75,58 %) ústavných liečení viac a o 70 (73,68 %) ambulantných liečení viac.</t>
    </r>
  </si>
  <si>
    <r>
      <t xml:space="preserve">Psychiatrické </t>
    </r>
    <r>
      <rPr>
        <sz val="10"/>
        <color indexed="8"/>
        <rFont val="Arial"/>
        <family val="2"/>
      </rPr>
      <t>ústavné liečenie bolo v roku 2010 uložené 40 osobám a ambulantné 65 osobám. V porovnaní s rokom 2009 ústavných liečení bolo uložených menej o 8 (16,67 %) ambulantných liečení menej o 20 (23,53 %). Pri porovnaní s rokom 2006 je to nárast ústavných liečení o 10 (33,33 %) a v ambulantných liečeniach nárast o 3 (4,84 %) liečenia.</t>
    </r>
  </si>
  <si>
    <r>
      <t xml:space="preserve">Sexuologické </t>
    </r>
    <r>
      <rPr>
        <sz val="10"/>
        <color indexed="8"/>
        <rFont val="Arial"/>
        <family val="2"/>
      </rPr>
      <t>liečenie v roku 2010 súdy ústavnou formou uložili 11 právoplatne odsúdeným a ambulantnou formou 18 odsúdeným. V porovnaní s rokom 2009 došlo k poklesu počtu ústavných liečení o 8 (42,11 %) a nárastu ambulantných liečení o 10 (125,00 %). V porovnaní s rokom 2006 ústavných liečení bolo uložených v roku 2010 viac o 2 (22,22 %) a ambulantných viac o 11 (157,14 %).</t>
    </r>
  </si>
  <si>
    <r>
      <t xml:space="preserve">Ochrannú výchovu </t>
    </r>
    <r>
      <rPr>
        <sz val="10"/>
        <color indexed="8"/>
        <rFont val="Arial"/>
        <family val="2"/>
      </rPr>
      <t>v roku 2010 súdy uložili 8 osobám, čo je o 5 (38,46 %) osôb menej ako v roku 2009 a o 2 (20,00 %) osoby menej ako v roku 2006.</t>
    </r>
  </si>
  <si>
    <r>
      <t xml:space="preserve">Ochranný dohľad </t>
    </r>
    <r>
      <rPr>
        <sz val="10"/>
        <color indexed="8"/>
        <rFont val="Arial"/>
        <family val="2"/>
      </rPr>
      <t>bol v roku 2010 uložený 107 osobám, z toho ŠTS uložil ochranný dohľad 1 odsúdenému. Je to o 20 (22,99 %) opatrení viac ako v roku 2009 a o 62 (137,78 %) opatrení viac ako v roku 2006.</t>
    </r>
  </si>
  <si>
    <r>
      <t xml:space="preserve">Ani v roku 2010 nedošlo k poklesu počtu </t>
    </r>
    <r>
      <rPr>
        <b/>
        <sz val="10"/>
        <color indexed="8"/>
        <rFont val="Arial"/>
        <family val="2"/>
      </rPr>
      <t>nerealizovaných ochranných liečení.</t>
    </r>
  </si>
  <si>
    <r>
      <t xml:space="preserve">K 31. decembru 2009 bolo krajskými súdmi vykázaných 1 373 nerealizovaných liečení. V roku 2010 vykázal po prvý raz 4 nerealizované ochranné liečenia ŠTS. </t>
    </r>
    <r>
      <rPr>
        <b/>
        <sz val="10"/>
        <color indexed="8"/>
        <rFont val="Arial"/>
        <family val="2"/>
      </rPr>
      <t xml:space="preserve">Celkovo </t>
    </r>
    <r>
      <rPr>
        <sz val="10"/>
        <color indexed="8"/>
        <rFont val="Arial"/>
        <family val="2"/>
      </rPr>
      <t>aj so započítaním nerealizovaných liečení vykázaných Špecializovaným trestným súdom je v roku 2010 nerealizovaných 1 377 liečení.</t>
    </r>
  </si>
  <si>
    <t>V porovnaní s rokom 2009 je to nárast o 198 liečení a v porovnaní s rokom 2006 nárast až o 407 nerealizovaných liečení.</t>
  </si>
  <si>
    <r>
      <t xml:space="preserve">Protialkoholických </t>
    </r>
    <r>
      <rPr>
        <b/>
        <sz val="10"/>
        <color indexed="8"/>
        <rFont val="Arial"/>
        <family val="2"/>
      </rPr>
      <t xml:space="preserve">(PAL) </t>
    </r>
    <r>
      <rPr>
        <sz val="10"/>
        <color indexed="8"/>
        <rFont val="Arial"/>
        <family val="2"/>
      </rPr>
      <t xml:space="preserve">liečení bolo ku koncu roka vykázaných 589 nerealizovaných liečení (1 nerealizované liečenie vykázal ŠTS). V porovnaní s rokom 2009 (540) je to nárast o 49 (9,07 %) nerealizovaných liečení a v porovnaní s rokom 2006 (458) je to nárast o 131 (28,60 %) nerealizovaných liečení. Pre </t>
    </r>
    <r>
      <rPr>
        <b/>
        <sz val="10"/>
        <color indexed="8"/>
        <rFont val="Arial"/>
        <family val="2"/>
      </rPr>
      <t xml:space="preserve">nedostatok kapacít </t>
    </r>
    <r>
      <rPr>
        <sz val="10"/>
        <color indexed="8"/>
        <rFont val="Arial"/>
        <family val="2"/>
      </rPr>
      <t xml:space="preserve">v roku 2010 nebolo realizovaných 152 liečení (vrátane 1 liečenia uloženého ŠTS), čo je o 3 (1,94 %) liečenia menej ako v roku 2009 a o 62 (68,89 %) liečení viac ako v roku 2006. Pre </t>
    </r>
    <r>
      <rPr>
        <b/>
        <sz val="10"/>
        <color indexed="8"/>
        <rFont val="Arial"/>
        <family val="2"/>
      </rPr>
      <t xml:space="preserve">neznámy pobyt </t>
    </r>
    <r>
      <rPr>
        <sz val="10"/>
        <color indexed="8"/>
        <rFont val="Arial"/>
        <family val="2"/>
      </rPr>
      <t>v roku 2010 nebolo realizovaných 82 liečení, čo je pri porovnaní s rokom 2009 pokles o 2 (2,38 %) a v porovnaní s rokom 2006 pokles až o 18 (18,00 %) liečení.</t>
    </r>
  </si>
  <si>
    <r>
      <t>V roku 2010 došlo k značnému nárastu nerealizovaných liečení z </t>
    </r>
    <r>
      <rPr>
        <b/>
        <sz val="10"/>
        <color indexed="8"/>
        <rFont val="Arial"/>
        <family val="2"/>
      </rPr>
      <t xml:space="preserve">iného dôvodu. </t>
    </r>
    <r>
      <rPr>
        <sz val="10"/>
        <color indexed="8"/>
        <rFont val="Arial"/>
        <family val="2"/>
      </rPr>
      <t>V tejto kategórii bolo vykázaných 355 nerealizovaných liečení (vrátane 1 liečenia uloženého ŠTS) čo je v porovnaní s rokom 2009 nárast o 54 (17,94 %) liečení a v porovnaní s rokom 2006 až o 87 (32,46 %) nerealizovaných liečení.</t>
    </r>
  </si>
  <si>
    <r>
      <t xml:space="preserve">Z protitoxikomanických </t>
    </r>
    <r>
      <rPr>
        <b/>
        <sz val="10"/>
        <color indexed="8"/>
        <rFont val="Arial"/>
        <family val="2"/>
      </rPr>
      <t xml:space="preserve">(PTL) </t>
    </r>
    <r>
      <rPr>
        <sz val="10"/>
        <color indexed="8"/>
        <rFont val="Arial"/>
        <family val="2"/>
      </rPr>
      <t xml:space="preserve">liečení nebolo v roku 2010 realizovaných 558 liečení. V porovnaní s rokom 2009 (463) ide o nárast o 95 (20,52 %) liečení, v porovnaní s rokom 2006 je to nárast o 182 (48,40 %) nerealizovaných liečení. Pre </t>
    </r>
    <r>
      <rPr>
        <b/>
        <sz val="10"/>
        <color indexed="8"/>
        <rFont val="Arial"/>
        <family val="2"/>
      </rPr>
      <t xml:space="preserve">nedostatok kapacít </t>
    </r>
    <r>
      <rPr>
        <sz val="10"/>
        <color indexed="8"/>
        <rFont val="Arial"/>
        <family val="2"/>
      </rPr>
      <t xml:space="preserve">v roku 2010 nebolo realizovaných 166 liečení čo je o 7 (4,40 %) liečení menej ako v roku 2009 a o 71 (74,74 %) liečení viac ako v roku 2006. </t>
    </r>
    <r>
      <rPr>
        <b/>
        <sz val="10"/>
        <color indexed="8"/>
        <rFont val="Arial"/>
        <family val="2"/>
      </rPr>
      <t xml:space="preserve">Neznámy pobyt </t>
    </r>
    <r>
      <rPr>
        <sz val="10"/>
        <color indexed="8"/>
        <rFont val="Arial"/>
        <family val="2"/>
      </rPr>
      <t>bol v roku 2010 dôvodom 102 nerealizovaných liečení, čo je v porovnaní s rokom 2009 pokles o 36 (26,09 %) liečení a v porovnaní s rokom 2006 pokles o 5 (4,67 %) liečení.</t>
    </r>
  </si>
  <si>
    <r>
      <t xml:space="preserve">Pre </t>
    </r>
    <r>
      <rPr>
        <b/>
        <sz val="10"/>
        <color indexed="8"/>
        <rFont val="Arial"/>
        <family val="2"/>
      </rPr>
      <t xml:space="preserve">iný dôvod </t>
    </r>
    <r>
      <rPr>
        <sz val="10"/>
        <color indexed="8"/>
        <rFont val="Arial"/>
        <family val="2"/>
      </rPr>
      <t>v roku 2010 nebolo realizovaných 290 liečení (vrátane 2 liečení uložených ŠTS) čo je v porovnaní s rokom 2009 nárast o 124 (74,70 %) liečení a v porovnaní s rokom 2006 nárast o 116 (66,67 %).</t>
    </r>
  </si>
  <si>
    <t>Aj v roku 2010 krajom s najvyšším počtom nerealizovaných liečení je znovu Bratislavský kraj s počtom 368 liečení. V porovnaní s rokom 2009 došlo k nárastu o 59 (19,09 %) nerealizovaných liečení a v porovnaní s rokom 2006 o 46 (14,29 %) nerealizovaných liečení. Krajom s najnižším počtom nerealizovaných liečení je aj v roku 2010 Žilinský kraj. Aj v tomto kraji však pri porovnaní s rokom 2009 došlo k nárast o 3 (8,82 %) nerealizované liečenia.</t>
  </si>
  <si>
    <t>V porovnaní s rokom 2006 je to pokles o 13 (26,00 %) nerealizovaných liečení.</t>
  </si>
  <si>
    <r>
      <t xml:space="preserve">K 31. decembru 2010 na </t>
    </r>
    <r>
      <rPr>
        <b/>
        <sz val="10"/>
        <color indexed="8"/>
        <rFont val="Arial"/>
        <family val="2"/>
      </rPr>
      <t xml:space="preserve">výkon trestu odňatia slobody </t>
    </r>
    <r>
      <rPr>
        <sz val="10"/>
        <color indexed="8"/>
        <rFont val="Arial"/>
        <family val="2"/>
      </rPr>
      <t>nenastúpilo 2 747 právoplatne odsúdených osôb, z toho 10 odsúdených vykázal ŠTS.</t>
    </r>
  </si>
  <si>
    <t>V porovnaní s rokom 2009 je to nárast o 277 (11,21 %) právoplatne odsúdených a v porovnaní s rokom 2006 o 695 (33,87 %) právoplatne odsúdených osôb.</t>
  </si>
  <si>
    <r>
      <t xml:space="preserve">Odsúdených, ktorí na </t>
    </r>
    <r>
      <rPr>
        <b/>
        <sz val="10"/>
        <color indexed="8"/>
        <rFont val="Arial"/>
        <family val="2"/>
      </rPr>
      <t xml:space="preserve">výkon trestu odňatia slobody nenastúpili, hoci od jeho uloženia uplynulo viac ako 3 mesiace </t>
    </r>
    <r>
      <rPr>
        <sz val="10"/>
        <color indexed="8"/>
        <rFont val="Arial"/>
        <family val="2"/>
      </rPr>
      <t>v roku 2010 bolo 2 051, z toho ŠTS vykázal 7 právoplatne odsúdených. V porovnaní s rokom 2009 je to nárast o 188 (10,09 %) právoplatne odsúdených a v porovnaní s rokom 2006 je to nárast o 549 (36,55 %) právoplatne odsúdených osôb.</t>
    </r>
  </si>
  <si>
    <r>
      <t xml:space="preserve">Zo </t>
    </r>
    <r>
      <rPr>
        <b/>
        <sz val="10"/>
        <color indexed="8"/>
        <rFont val="Arial"/>
        <family val="2"/>
      </rPr>
      <t xml:space="preserve">zákonných dôvodov </t>
    </r>
    <r>
      <rPr>
        <sz val="10"/>
        <color indexed="8"/>
        <rFont val="Arial"/>
        <family val="2"/>
      </rPr>
      <t xml:space="preserve">(povolený odklad výkonu trestu odňatia slobody podľa § 409, § 410 Tr. por.) na výkon trestu </t>
    </r>
    <r>
      <rPr>
        <b/>
        <sz val="10"/>
        <color indexed="8"/>
        <rFont val="Arial"/>
        <family val="2"/>
      </rPr>
      <t xml:space="preserve">rovnako </t>
    </r>
    <r>
      <rPr>
        <sz val="10"/>
        <color indexed="8"/>
        <rFont val="Arial"/>
        <family val="2"/>
      </rPr>
      <t>ako v roku 2009 nenastúpilo 55 právoplatne odsúdených osôb. V porovnaní s rokom 2006 je to pokles o 24 právoplatne odsúdených osôb. Táto kategória nenastúpených trestov tak ako v predošlých rokoch pri porovnaní s celkovým počtom nenastúpených trestov vykazuje minimálny počet odsúdených, ktorí nenastúpili výkon trestu.</t>
    </r>
  </si>
  <si>
    <r>
      <t xml:space="preserve">Pre </t>
    </r>
    <r>
      <rPr>
        <b/>
        <sz val="10"/>
        <color indexed="8"/>
        <rFont val="Arial"/>
        <family val="2"/>
      </rPr>
      <t xml:space="preserve">neznámy pobyt </t>
    </r>
    <r>
      <rPr>
        <sz val="10"/>
        <color indexed="8"/>
        <rFont val="Arial"/>
        <family val="2"/>
      </rPr>
      <t>na výkon trestu nestupilo 761 právoplatne odsúdených, z toho ŠTS vykázal 5 právoplatne odsúdených. V porovnaní s rokom 2009 počet odsúdených, ktorí z tohto dôvodu nenastúpili na výkon trestu poklesol o 11 (1,42 %). V porovnaní s rokom 2006 poklesol počet odsúdených o 126 (19,84 %).</t>
    </r>
  </si>
  <si>
    <r>
      <t xml:space="preserve">Znovu ako v predošlých rokoch, najvyšší počet nenastúpených trestov odňatia slobody vykazuje ukazovateľ </t>
    </r>
    <r>
      <rPr>
        <b/>
        <sz val="10"/>
        <color indexed="8"/>
        <rFont val="Arial"/>
        <family val="2"/>
      </rPr>
      <t xml:space="preserve">iná príčina. </t>
    </r>
    <r>
      <rPr>
        <sz val="10"/>
        <color indexed="8"/>
        <rFont val="Arial"/>
        <family val="2"/>
      </rPr>
      <t>V roku 2010 z tohto dôvodu na výkon trestu nenastúpilo 1 235 odsúdených, z toho vykázal 2 odsúdených ŠTS. Pri porovnaní s rokom 2009 je to ďalší nárast o 199 (19,21 %) právoplatne odsúdených. V porovnaní s rokom 2006 je to nárast o 447 (56,73 %) právoplatne odsúdených osôb.</t>
    </r>
  </si>
  <si>
    <t>Znovu ako v predchádzajúcich rokoch počet odsúdených, ktorí na výkon trestu odňatia slobody nenastúpili zo zákonných dôvodov, je takmer zanedbateľný, pri porovnaní s ukazovateľom iná príčina. Za jednu z príčin možno označiť aj nedostatočnú dôslednosť súdov v rámci vykonávacieho konania v tzv. porozsudkovej agende. Súdy vyzvú odsúdeného na nástup výkonu trestu ale pokiaľ v určenej lehote nenastúpi (aj bez ospravedlnenia), týždne niekedy aj mesiace nedodržanie lehoty na nástup výkonu trestu tolerujú bez toho, aby zisťovali jeho príčinu a podnikli potrebné opatrenia. Sekcia trestného práva sa aj v roku 2010 pomerne často stretla s tým, že súdy akceptujú skutočnosť, že odsúdený si podal žiadosť o milosť akoby išlo o zákonný dôvod, v rámci ktorého odsúdený nemusí trest odňatia slobody nastúpiť. Z takého nenastúpenia výkonu trestu nevyvodia žiadne dôsledky prakticky až do rozhodnutia prezidenta republiky, ktorý v prevažnej väčšine žiadosti o milosť nevyhovie). Nezriedka sa potom stáva, že odsúdený nastúpi, resp. býva predvedený na výkon trestu odňatia slobody políciou na základe príkazu súdu, aj po niekoľkých rokoch od právoplatnosti súdneho rozhodnutia. Tým sa podstatne znižuje význam uloženého trestu, ktorý by bol rozhodne účinnejšie pôsobil (aj s prihliadnutím na generálnu prevencie) na verejnosť, ak by ho odsúdený začal vykonávať ihneď po právoplatnosti súdneho rozhodnutia.</t>
  </si>
  <si>
    <t>Zvyšovanie počtu odsúdených, ktorí z tohto dôvodu nenastúpili na výkon trestu odňatia slobody, pretrváva už viac rokov. Nárast je zrejmý aj z porovnania s prvým rokom hodnoteného obdobia. Naďalej teda prioritou ostáva aktivita súdov v spolupráci s políciou pri znižovaní počtov nenastúpených trestov odňatia slobody.</t>
  </si>
  <si>
    <t xml:space="preserve">K zamietnutiu odvolania alebo k jeho späťvzatiu došlo u 2 282 osôb čo je 49,58 %. Rozsudok súdu I. stupňa bol zrušený a vec bola vrátená na nové konanie vo vzťahu k   1 106 osobám čo je 24,03 %. Odvolací súd zmenil výrok o vine 29 osobám, čo je 0,63 %. Odvolacím súdom bol trest sprísnený 154 osobám čo je 3,35 % a zmiernený 454 osobám čo je 9,86 %. V odvolacom konaní bolo oslobodených 157 osôb čo je 3,41 % a inak skončených bolo 421 osôb čo je 9,15 % odsúdených. </t>
  </si>
  <si>
    <t>Okresné súdy Slovenskej republiky z celkového počtu 30 887 odsúdených osôb, v časovom horizonte do 1 mesiaca od nápadu do právoplatnosti rozhodnutia vybavili        9 646 osôb, čo je 31,23 %. V porovnaní s rokom 2009 je to nárast počtu vybavených osôb o 1 145 osôb, čo je nárast o 3,57 % (2009 - 27,66 %). V porovnaní s rokom 2006 o 4 195 osôb, čo je nárast o 9,90 % (2006 - 21,33 %).</t>
  </si>
  <si>
    <r>
      <t xml:space="preserve"> </t>
    </r>
    <r>
      <rPr>
        <i/>
        <sz val="9"/>
        <rFont val="Arial"/>
        <family val="2"/>
      </rPr>
      <t>+ pozri vysvetlivky, bod 2</t>
    </r>
  </si>
  <si>
    <t xml:space="preserve"> ++ pozri vysvetlivky, bod 3</t>
  </si>
  <si>
    <t xml:space="preserve"> + pozri vysvetlivky, bod 2</t>
  </si>
  <si>
    <t>+pozri vysvetlivky, bod 2</t>
  </si>
  <si>
    <t>++ pozri vysvetlivky, bod 3</t>
  </si>
  <si>
    <t>+ pozri vysvetlivku, bod 4</t>
  </si>
  <si>
    <t>++ pozri vysvetlivky, bod 5</t>
  </si>
  <si>
    <t>+ pozri vysvetlivky, bod 5</t>
  </si>
  <si>
    <t>+ pozri vysvetlivky, bod 3</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</si>
</sst>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quot;Yes&quot;;&quot;Yes&quot;;&quot;No&quot;"/>
    <numFmt numFmtId="173" formatCode="&quot;True&quot;;&quot;True&quot;;&quot;False&quot;"/>
    <numFmt numFmtId="174" formatCode="&quot;On&quot;;&quot;On&quot;;&quot;Off&quot;"/>
    <numFmt numFmtId="175" formatCode="000\ 00"/>
    <numFmt numFmtId="176" formatCode="#,##0.0"/>
    <numFmt numFmtId="177" formatCode="0.0"/>
    <numFmt numFmtId="178" formatCode="0.0%"/>
    <numFmt numFmtId="179" formatCode="#,##0.000"/>
    <numFmt numFmtId="180" formatCode="0.000"/>
  </numFmts>
  <fonts count="71">
    <font>
      <sz val="10"/>
      <name val="Arial"/>
      <family val="0"/>
    </font>
    <font>
      <sz val="10"/>
      <name val="Times New Roman"/>
      <family val="1"/>
    </font>
    <font>
      <b/>
      <sz val="10"/>
      <name val="Times New Roman"/>
      <family val="1"/>
    </font>
    <font>
      <b/>
      <sz val="10"/>
      <name val="Arial"/>
      <family val="2"/>
    </font>
    <font>
      <u val="single"/>
      <sz val="10"/>
      <color indexed="12"/>
      <name val="Arial"/>
      <family val="2"/>
    </font>
    <font>
      <u val="single"/>
      <sz val="10"/>
      <color indexed="36"/>
      <name val="Arial"/>
      <family val="2"/>
    </font>
    <font>
      <sz val="8"/>
      <name val="Arial"/>
      <family val="2"/>
    </font>
    <font>
      <sz val="9"/>
      <name val="Arial"/>
      <family val="2"/>
    </font>
    <font>
      <b/>
      <sz val="9"/>
      <name val="Arial"/>
      <family val="2"/>
    </font>
    <font>
      <b/>
      <sz val="10"/>
      <name val="Arial ce"/>
      <family val="0"/>
    </font>
    <font>
      <sz val="10"/>
      <name val="Arial CE"/>
      <family val="0"/>
    </font>
    <font>
      <sz val="10"/>
      <color indexed="10"/>
      <name val="Arial"/>
      <family val="2"/>
    </font>
    <font>
      <b/>
      <i/>
      <sz val="10"/>
      <name val="Arial"/>
      <family val="2"/>
    </font>
    <font>
      <sz val="10"/>
      <color indexed="8"/>
      <name val="Arial"/>
      <family val="2"/>
    </font>
    <font>
      <b/>
      <sz val="10"/>
      <color indexed="57"/>
      <name val="Arial"/>
      <family val="2"/>
    </font>
    <font>
      <i/>
      <sz val="10"/>
      <name val="Arial"/>
      <family val="2"/>
    </font>
    <font>
      <sz val="17.5"/>
      <color indexed="8"/>
      <name val="Arial CE"/>
      <family val="0"/>
    </font>
    <font>
      <b/>
      <sz val="8"/>
      <color indexed="8"/>
      <name val="Arial CE"/>
      <family val="0"/>
    </font>
    <font>
      <b/>
      <sz val="9"/>
      <name val="Arial CE"/>
      <family val="0"/>
    </font>
    <font>
      <sz val="10"/>
      <color indexed="8"/>
      <name val="Arial CE"/>
      <family val="0"/>
    </font>
    <font>
      <b/>
      <sz val="10"/>
      <color indexed="8"/>
      <name val="Arial"/>
      <family val="2"/>
    </font>
    <font>
      <sz val="10"/>
      <color indexed="8"/>
      <name val="Calibri"/>
      <family val="2"/>
    </font>
    <font>
      <b/>
      <sz val="10"/>
      <color indexed="8"/>
      <name val="Calibri"/>
      <family val="2"/>
    </font>
    <font>
      <sz val="6.9"/>
      <color indexed="8"/>
      <name val="Arial"/>
      <family val="2"/>
    </font>
    <font>
      <sz val="7.75"/>
      <color indexed="8"/>
      <name val="Calibri"/>
      <family val="2"/>
    </font>
    <font>
      <sz val="10"/>
      <color indexed="9"/>
      <name val="Calibri"/>
      <family val="2"/>
    </font>
    <font>
      <sz val="10"/>
      <color indexed="17"/>
      <name val="Calibri"/>
      <family val="2"/>
    </font>
    <font>
      <b/>
      <sz val="10"/>
      <color indexed="9"/>
      <name val="Calibri"/>
      <family val="2"/>
    </font>
    <font>
      <b/>
      <sz val="15"/>
      <color indexed="56"/>
      <name val="Calibri"/>
      <family val="2"/>
    </font>
    <font>
      <b/>
      <sz val="13"/>
      <color indexed="56"/>
      <name val="Calibri"/>
      <family val="2"/>
    </font>
    <font>
      <b/>
      <sz val="11"/>
      <color indexed="56"/>
      <name val="Calibri"/>
      <family val="2"/>
    </font>
    <font>
      <sz val="10"/>
      <color indexed="60"/>
      <name val="Calibri"/>
      <family val="2"/>
    </font>
    <font>
      <sz val="10"/>
      <color indexed="52"/>
      <name val="Calibri"/>
      <family val="2"/>
    </font>
    <font>
      <sz val="10"/>
      <color indexed="10"/>
      <name val="Calibri"/>
      <family val="2"/>
    </font>
    <font>
      <b/>
      <sz val="18"/>
      <color indexed="56"/>
      <name val="Cambria"/>
      <family val="2"/>
    </font>
    <font>
      <sz val="10"/>
      <color indexed="62"/>
      <name val="Calibri"/>
      <family val="2"/>
    </font>
    <font>
      <b/>
      <sz val="10"/>
      <color indexed="52"/>
      <name val="Calibri"/>
      <family val="2"/>
    </font>
    <font>
      <b/>
      <sz val="10"/>
      <color indexed="63"/>
      <name val="Calibri"/>
      <family val="2"/>
    </font>
    <font>
      <i/>
      <sz val="10"/>
      <color indexed="23"/>
      <name val="Calibri"/>
      <family val="2"/>
    </font>
    <font>
      <sz val="10"/>
      <color indexed="20"/>
      <name val="Calibri"/>
      <family val="2"/>
    </font>
    <font>
      <b/>
      <sz val="9"/>
      <color indexed="9"/>
      <name val="Arial"/>
      <family val="2"/>
    </font>
    <font>
      <b/>
      <sz val="10"/>
      <color indexed="9"/>
      <name val="Arial"/>
      <family val="2"/>
    </font>
    <font>
      <sz val="9"/>
      <color indexed="8"/>
      <name val="Arial"/>
      <family val="2"/>
    </font>
    <font>
      <i/>
      <sz val="9"/>
      <name val="Arial"/>
      <family val="2"/>
    </font>
    <font>
      <b/>
      <sz val="14"/>
      <color indexed="8"/>
      <name val="Arial CE"/>
      <family val="0"/>
    </font>
    <font>
      <b/>
      <sz val="14"/>
      <color indexed="8"/>
      <name val="Arial"/>
      <family val="2"/>
    </font>
    <font>
      <b/>
      <sz val="14"/>
      <color indexed="8"/>
      <name val="Calibri"/>
      <family val="2"/>
    </font>
    <font>
      <b/>
      <sz val="16"/>
      <color indexed="8"/>
      <name val="Calibri"/>
      <family val="2"/>
    </font>
    <font>
      <sz val="10"/>
      <color theme="1"/>
      <name val="Calibri"/>
      <family val="2"/>
    </font>
    <font>
      <sz val="10"/>
      <color theme="0"/>
      <name val="Calibri"/>
      <family val="2"/>
    </font>
    <font>
      <sz val="10"/>
      <color rgb="FF006100"/>
      <name val="Calibri"/>
      <family val="2"/>
    </font>
    <font>
      <b/>
      <sz val="10"/>
      <color theme="0"/>
      <name val="Calibri"/>
      <family val="2"/>
    </font>
    <font>
      <b/>
      <sz val="15"/>
      <color theme="3"/>
      <name val="Calibri"/>
      <family val="2"/>
    </font>
    <font>
      <b/>
      <sz val="13"/>
      <color theme="3"/>
      <name val="Calibri"/>
      <family val="2"/>
    </font>
    <font>
      <b/>
      <sz val="11"/>
      <color theme="3"/>
      <name val="Calibri"/>
      <family val="2"/>
    </font>
    <font>
      <sz val="10"/>
      <color rgb="FF9C6500"/>
      <name val="Calibri"/>
      <family val="2"/>
    </font>
    <font>
      <sz val="10"/>
      <color rgb="FFFA7D00"/>
      <name val="Calibri"/>
      <family val="2"/>
    </font>
    <font>
      <b/>
      <sz val="10"/>
      <color theme="1"/>
      <name val="Calibri"/>
      <family val="2"/>
    </font>
    <font>
      <sz val="10"/>
      <color rgb="FFFF0000"/>
      <name val="Calibri"/>
      <family val="2"/>
    </font>
    <font>
      <b/>
      <sz val="18"/>
      <color theme="3"/>
      <name val="Cambria"/>
      <family val="2"/>
    </font>
    <font>
      <sz val="10"/>
      <color rgb="FF3F3F76"/>
      <name val="Calibri"/>
      <family val="2"/>
    </font>
    <font>
      <b/>
      <sz val="10"/>
      <color rgb="FFFA7D00"/>
      <name val="Calibri"/>
      <family val="2"/>
    </font>
    <font>
      <b/>
      <sz val="10"/>
      <color rgb="FF3F3F3F"/>
      <name val="Calibri"/>
      <family val="2"/>
    </font>
    <font>
      <i/>
      <sz val="10"/>
      <color rgb="FF7F7F7F"/>
      <name val="Calibri"/>
      <family val="2"/>
    </font>
    <font>
      <sz val="10"/>
      <color rgb="FF9C0006"/>
      <name val="Calibri"/>
      <family val="2"/>
    </font>
    <font>
      <b/>
      <sz val="9"/>
      <color theme="0"/>
      <name val="Arial"/>
      <family val="2"/>
    </font>
    <font>
      <b/>
      <sz val="10"/>
      <color theme="0"/>
      <name val="Arial"/>
      <family val="2"/>
    </font>
    <font>
      <sz val="10"/>
      <color rgb="FFFF0000"/>
      <name val="Arial"/>
      <family val="2"/>
    </font>
    <font>
      <b/>
      <sz val="10"/>
      <color theme="1"/>
      <name val="Arial"/>
      <family val="2"/>
    </font>
    <font>
      <sz val="10"/>
      <color theme="1"/>
      <name val="Arial"/>
      <family val="2"/>
    </font>
    <font>
      <sz val="9"/>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lightGray"/>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1" tint="0.49998000264167786"/>
        <bgColor indexed="64"/>
      </patternFill>
    </fill>
    <fill>
      <patternFill patternType="solid">
        <fgColor theme="0" tint="-0.24997000396251678"/>
        <bgColor indexed="64"/>
      </patternFill>
    </fill>
    <fill>
      <patternFill patternType="solid">
        <fgColor rgb="FFFFFFFF"/>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color indexed="63"/>
      </top>
      <bottom style="thin"/>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double"/>
    </border>
    <border>
      <left style="thin"/>
      <right style="double"/>
      <top style="thin"/>
      <bottom style="double"/>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double"/>
      <right style="thin"/>
      <top style="thin"/>
      <bottom style="thin"/>
    </border>
    <border>
      <left style="double"/>
      <right style="thin"/>
      <top style="thin"/>
      <bottom style="double"/>
    </border>
    <border>
      <left>
        <color indexed="63"/>
      </left>
      <right>
        <color indexed="63"/>
      </right>
      <top style="double"/>
      <bottom>
        <color indexed="63"/>
      </bottom>
    </border>
    <border>
      <left style="thin"/>
      <right style="thin"/>
      <top style="thin"/>
      <bottom style="thin"/>
    </border>
    <border>
      <left style="double"/>
      <right style="thin"/>
      <top>
        <color indexed="63"/>
      </top>
      <bottom style="thin"/>
    </border>
    <border>
      <left style="double"/>
      <right style="double"/>
      <top style="double"/>
      <bottom style="thin"/>
    </border>
    <border>
      <left style="double"/>
      <right style="double"/>
      <top style="thin"/>
      <bottom style="thin"/>
    </border>
    <border>
      <left style="double"/>
      <right style="double"/>
      <top style="thin"/>
      <bottom>
        <color indexed="63"/>
      </bottom>
    </border>
    <border>
      <left style="thin"/>
      <right style="thin"/>
      <top style="thin"/>
      <bottom>
        <color indexed="63"/>
      </bottom>
    </border>
    <border>
      <left style="double"/>
      <right style="double"/>
      <top style="double"/>
      <bottom style="double"/>
    </border>
    <border>
      <left>
        <color indexed="63"/>
      </left>
      <right style="thin"/>
      <top style="double"/>
      <bottom style="double"/>
    </border>
    <border>
      <left style="thin"/>
      <right style="double"/>
      <top style="double"/>
      <bottom style="double"/>
    </border>
    <border>
      <left style="thin"/>
      <right style="double"/>
      <top>
        <color indexed="63"/>
      </top>
      <bottom style="thin"/>
    </border>
    <border>
      <left style="double"/>
      <right style="thin"/>
      <top style="double"/>
      <bottom style="double"/>
    </border>
    <border>
      <left style="thin"/>
      <right style="thin"/>
      <top style="double"/>
      <bottom style="double"/>
    </border>
    <border>
      <left>
        <color indexed="63"/>
      </left>
      <right>
        <color indexed="63"/>
      </right>
      <top style="double"/>
      <bottom style="double"/>
    </border>
    <border>
      <left style="thin"/>
      <right>
        <color indexed="63"/>
      </right>
      <top style="double"/>
      <bottom style="double"/>
    </border>
    <border>
      <left style="thin"/>
      <right style="double"/>
      <top style="thin"/>
      <bottom>
        <color indexed="63"/>
      </bottom>
    </border>
    <border>
      <left style="thin"/>
      <right style="double"/>
      <top style="thin"/>
      <bottom style="thin"/>
    </border>
    <border>
      <left style="double"/>
      <right>
        <color indexed="63"/>
      </right>
      <top>
        <color indexed="63"/>
      </top>
      <bottom>
        <color indexed="63"/>
      </bottom>
    </border>
    <border>
      <left style="thin"/>
      <right style="thin"/>
      <top style="double"/>
      <bottom>
        <color indexed="63"/>
      </bottom>
    </border>
    <border>
      <left>
        <color indexed="63"/>
      </left>
      <right style="thin"/>
      <top>
        <color indexed="63"/>
      </top>
      <bottom>
        <color indexed="63"/>
      </bottom>
    </border>
    <border>
      <left style="thin"/>
      <right style="thin"/>
      <top style="double"/>
      <bottom style="thin"/>
    </border>
    <border>
      <left style="thin"/>
      <right style="thin"/>
      <top>
        <color indexed="63"/>
      </top>
      <bottom>
        <color indexed="63"/>
      </bottom>
    </border>
    <border>
      <left style="double"/>
      <right style="double"/>
      <top>
        <color indexed="63"/>
      </top>
      <bottom style="thin"/>
    </border>
    <border>
      <left style="thin"/>
      <right style="double"/>
      <top style="double"/>
      <bottom style="thin"/>
    </border>
    <border>
      <left style="double"/>
      <right style="thin"/>
      <top>
        <color indexed="63"/>
      </top>
      <bottom>
        <color indexed="63"/>
      </bottom>
    </border>
    <border>
      <left>
        <color indexed="63"/>
      </left>
      <right style="thin"/>
      <top>
        <color indexed="63"/>
      </top>
      <bottom style="double"/>
    </border>
    <border>
      <left style="double"/>
      <right>
        <color indexed="63"/>
      </right>
      <top style="thin"/>
      <bottom>
        <color indexed="63"/>
      </bottom>
    </border>
    <border>
      <left style="double"/>
      <right style="double"/>
      <top style="thin"/>
      <bottom style="double"/>
    </border>
    <border>
      <left>
        <color indexed="63"/>
      </left>
      <right style="double"/>
      <top style="thin"/>
      <bottom style="double"/>
    </border>
    <border>
      <left style="thin"/>
      <right style="thin"/>
      <top>
        <color indexed="63"/>
      </top>
      <bottom style="double"/>
    </border>
    <border>
      <left style="double"/>
      <right style="double"/>
      <top>
        <color indexed="63"/>
      </top>
      <bottom style="double"/>
    </border>
    <border>
      <left>
        <color indexed="63"/>
      </left>
      <right style="thin"/>
      <top style="thin"/>
      <bottom style="double"/>
    </border>
    <border>
      <left style="double"/>
      <right style="thin"/>
      <top>
        <color indexed="63"/>
      </top>
      <bottom style="double"/>
    </border>
    <border>
      <left>
        <color indexed="63"/>
      </left>
      <right style="double"/>
      <top style="thin"/>
      <bottom>
        <color indexed="63"/>
      </bottom>
    </border>
    <border>
      <left>
        <color indexed="63"/>
      </left>
      <right style="thin"/>
      <top style="double"/>
      <bottom style="thin"/>
    </border>
    <border>
      <left style="double"/>
      <right style="double"/>
      <top style="double"/>
      <bottom>
        <color indexed="63"/>
      </bottom>
    </border>
    <border>
      <left>
        <color indexed="63"/>
      </left>
      <right>
        <color indexed="63"/>
      </right>
      <top>
        <color indexed="63"/>
      </top>
      <bottom style="double"/>
    </border>
    <border>
      <left style="thin"/>
      <right style="double"/>
      <top>
        <color indexed="63"/>
      </top>
      <bottom>
        <color indexed="63"/>
      </bottom>
    </border>
    <border>
      <left style="thin"/>
      <right style="double"/>
      <top style="double"/>
      <bottom>
        <color indexed="63"/>
      </bottom>
    </border>
    <border>
      <left style="double"/>
      <right style="double"/>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double"/>
      <top>
        <color indexed="63"/>
      </top>
      <bottom style="double"/>
    </border>
    <border>
      <left style="double"/>
      <right style="thin"/>
      <top style="thin"/>
      <bottom>
        <color indexed="63"/>
      </bottom>
    </border>
    <border>
      <left style="double"/>
      <right style="thin"/>
      <top style="double"/>
      <bottom style="thin"/>
    </border>
    <border>
      <left style="thin"/>
      <right style="double"/>
      <top>
        <color indexed="63"/>
      </top>
      <bottom style="double"/>
    </border>
    <border>
      <left style="thin"/>
      <right>
        <color indexed="63"/>
      </right>
      <top style="thin"/>
      <bottom style="thin"/>
    </border>
    <border>
      <left style="thin"/>
      <right>
        <color indexed="63"/>
      </right>
      <top>
        <color indexed="63"/>
      </top>
      <bottom>
        <color indexed="63"/>
      </bottom>
    </border>
    <border>
      <left>
        <color indexed="63"/>
      </left>
      <right style="thin"/>
      <top style="double"/>
      <bottom>
        <color indexed="63"/>
      </bottom>
    </border>
    <border>
      <left style="thin"/>
      <right>
        <color indexed="63"/>
      </right>
      <top style="thin"/>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thin"/>
    </border>
    <border>
      <left style="thin"/>
      <right>
        <color indexed="63"/>
      </right>
      <top>
        <color indexed="63"/>
      </top>
      <bottom style="thin"/>
    </border>
    <border>
      <left>
        <color indexed="63"/>
      </left>
      <right>
        <color indexed="63"/>
      </right>
      <top>
        <color indexed="63"/>
      </top>
      <bottom style="thin"/>
    </border>
    <border>
      <left style="double"/>
      <right>
        <color indexed="63"/>
      </right>
      <top style="double"/>
      <bottom style="double"/>
    </border>
    <border>
      <left style="thin"/>
      <right>
        <color indexed="63"/>
      </right>
      <top style="double"/>
      <bottom>
        <color indexed="63"/>
      </bottom>
    </border>
    <border>
      <left style="thin"/>
      <right>
        <color indexed="63"/>
      </right>
      <top style="double"/>
      <bottom style="thin"/>
    </border>
    <border>
      <left>
        <color indexed="63"/>
      </left>
      <right style="double"/>
      <top style="thin"/>
      <bottom style="thin"/>
    </border>
    <border>
      <left>
        <color indexed="63"/>
      </left>
      <right style="double"/>
      <top>
        <color indexed="63"/>
      </top>
      <bottom>
        <color indexed="63"/>
      </bottom>
    </border>
    <border>
      <left>
        <color indexed="63"/>
      </left>
      <right>
        <color indexed="63"/>
      </right>
      <top style="double"/>
      <bottom style="thin"/>
    </border>
    <border>
      <left style="thin"/>
      <right>
        <color indexed="63"/>
      </right>
      <top>
        <color indexed="63"/>
      </top>
      <bottom style="double"/>
    </border>
    <border>
      <left>
        <color indexed="63"/>
      </left>
      <right style="double"/>
      <top style="double"/>
      <bottom style="double"/>
    </border>
    <border>
      <left>
        <color indexed="63"/>
      </left>
      <right style="double"/>
      <top style="double"/>
      <bottom style="thin"/>
    </border>
    <border>
      <left style="medium">
        <color theme="0"/>
      </left>
      <right style="medium">
        <color theme="0"/>
      </right>
      <top style="medium">
        <color theme="0"/>
      </top>
      <bottom style="medium">
        <color theme="0"/>
      </bottom>
    </border>
    <border>
      <left style="double"/>
      <right style="thin"/>
      <top style="double"/>
      <bottom>
        <color indexed="63"/>
      </bottom>
    </border>
    <border>
      <left style="double"/>
      <right/>
      <top/>
      <bottom style="double"/>
    </border>
    <border>
      <left style="double"/>
      <right>
        <color indexed="63"/>
      </right>
      <top>
        <color indexed="63"/>
      </top>
      <bottom style="thin"/>
    </border>
    <border>
      <left style="double"/>
      <right>
        <color indexed="63"/>
      </right>
      <top style="double"/>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20" borderId="0" applyNumberFormat="0" applyBorder="0" applyAlignment="0" applyProtection="0"/>
    <xf numFmtId="0" fontId="4" fillId="0" borderId="0" applyNumberFormat="0" applyFill="0" applyBorder="0" applyAlignment="0" applyProtection="0"/>
    <xf numFmtId="0" fontId="51"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0" fontId="3" fillId="0" borderId="0">
      <alignment horizontal="center" vertical="top"/>
      <protection/>
    </xf>
    <xf numFmtId="0" fontId="55" fillId="22" borderId="0" applyNumberFormat="0" applyBorder="0" applyAlignment="0" applyProtection="0"/>
    <xf numFmtId="0" fontId="0" fillId="0" borderId="0">
      <alignment/>
      <protection/>
    </xf>
    <xf numFmtId="0" fontId="48" fillId="0" borderId="0">
      <alignment/>
      <protection/>
    </xf>
    <xf numFmtId="0" fontId="13" fillId="0" borderId="0">
      <alignment/>
      <protection/>
    </xf>
    <xf numFmtId="9" fontId="0" fillId="0" borderId="0" applyFont="0" applyFill="0" applyBorder="0" applyAlignment="0" applyProtection="0"/>
    <xf numFmtId="0" fontId="5" fillId="0" borderId="0" applyNumberFormat="0" applyFill="0" applyBorder="0" applyAlignment="0" applyProtection="0"/>
    <xf numFmtId="0" fontId="0" fillId="23" borderId="5" applyNumberFormat="0" applyFont="0" applyAlignment="0" applyProtection="0"/>
    <xf numFmtId="0" fontId="56" fillId="0" borderId="6" applyNumberFormat="0" applyFill="0" applyAlignment="0" applyProtection="0"/>
    <xf numFmtId="0" fontId="57" fillId="0" borderId="7" applyNumberFormat="0" applyFill="0" applyAlignment="0" applyProtection="0"/>
    <xf numFmtId="0" fontId="0" fillId="24" borderId="0">
      <alignment/>
      <protection/>
    </xf>
    <xf numFmtId="0" fontId="58" fillId="0" borderId="0" applyNumberFormat="0" applyFill="0" applyBorder="0" applyAlignment="0" applyProtection="0"/>
    <xf numFmtId="0" fontId="59" fillId="0" borderId="0" applyNumberFormat="0" applyFill="0" applyBorder="0" applyAlignment="0" applyProtection="0"/>
    <xf numFmtId="3" fontId="0" fillId="0" borderId="8" applyBorder="0">
      <alignment horizontal="right" vertical="center" wrapText="1" indent="1"/>
      <protection/>
    </xf>
    <xf numFmtId="0" fontId="60" fillId="25" borderId="9" applyNumberFormat="0" applyAlignment="0" applyProtection="0"/>
    <xf numFmtId="0" fontId="61" fillId="26" borderId="9" applyNumberFormat="0" applyAlignment="0" applyProtection="0"/>
    <xf numFmtId="0" fontId="62" fillId="26" borderId="10" applyNumberFormat="0" applyAlignment="0" applyProtection="0"/>
    <xf numFmtId="0" fontId="63" fillId="0" borderId="0" applyNumberFormat="0" applyFill="0" applyBorder="0" applyAlignment="0" applyProtection="0"/>
    <xf numFmtId="0" fontId="64"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cellStyleXfs>
  <cellXfs count="958">
    <xf numFmtId="0" fontId="0" fillId="0" borderId="0" xfId="0" applyAlignment="1">
      <alignment/>
    </xf>
    <xf numFmtId="0" fontId="0" fillId="0" borderId="0" xfId="0" applyAlignment="1">
      <alignment horizontal="center"/>
    </xf>
    <xf numFmtId="0" fontId="2" fillId="0" borderId="0" xfId="0" applyFont="1" applyAlignment="1">
      <alignment/>
    </xf>
    <xf numFmtId="0" fontId="0" fillId="0" borderId="0" xfId="0" applyBorder="1" applyAlignment="1">
      <alignment/>
    </xf>
    <xf numFmtId="0" fontId="2" fillId="0" borderId="0" xfId="0" applyFont="1" applyBorder="1" applyAlignment="1">
      <alignment wrapText="1"/>
    </xf>
    <xf numFmtId="3" fontId="1" fillId="0" borderId="0" xfId="0" applyNumberFormat="1" applyFont="1" applyBorder="1" applyAlignment="1">
      <alignment horizontal="center" vertical="center" wrapText="1"/>
    </xf>
    <xf numFmtId="0" fontId="0" fillId="0" borderId="0" xfId="0" applyFont="1" applyAlignment="1">
      <alignment/>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3" fillId="0" borderId="0" xfId="0" applyFont="1" applyBorder="1" applyAlignment="1">
      <alignment/>
    </xf>
    <xf numFmtId="0" fontId="3" fillId="0" borderId="0" xfId="0" applyFont="1" applyBorder="1" applyAlignment="1">
      <alignment wrapText="1"/>
    </xf>
    <xf numFmtId="0" fontId="3" fillId="0" borderId="16"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7" xfId="0" applyFont="1" applyFill="1" applyBorder="1" applyAlignment="1">
      <alignment horizontal="center" vertical="center" wrapText="1"/>
    </xf>
    <xf numFmtId="0" fontId="3" fillId="0" borderId="18" xfId="0" applyFont="1" applyBorder="1" applyAlignment="1">
      <alignment/>
    </xf>
    <xf numFmtId="49" fontId="0" fillId="0" borderId="0" xfId="0" applyNumberFormat="1" applyFont="1" applyBorder="1" applyAlignment="1">
      <alignment vertical="top"/>
    </xf>
    <xf numFmtId="49" fontId="0" fillId="0" borderId="0" xfId="0" applyNumberFormat="1" applyFont="1" applyBorder="1" applyAlignment="1">
      <alignment/>
    </xf>
    <xf numFmtId="0" fontId="0" fillId="0" borderId="17" xfId="0" applyFont="1" applyBorder="1" applyAlignment="1">
      <alignment horizontal="center" vertical="center" wrapText="1"/>
    </xf>
    <xf numFmtId="3" fontId="0" fillId="0" borderId="19" xfId="0" applyNumberFormat="1" applyFont="1" applyBorder="1" applyAlignment="1">
      <alignment horizontal="right" vertical="center" wrapText="1" indent="1"/>
    </xf>
    <xf numFmtId="0" fontId="0" fillId="0" borderId="19" xfId="0" applyFont="1" applyBorder="1" applyAlignment="1">
      <alignment horizontal="right" vertical="center" wrapText="1" indent="1"/>
    </xf>
    <xf numFmtId="0" fontId="0"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49" fontId="7" fillId="0" borderId="0" xfId="0" applyNumberFormat="1" applyFont="1" applyBorder="1" applyAlignment="1">
      <alignment vertical="center"/>
    </xf>
    <xf numFmtId="0" fontId="0" fillId="0" borderId="0" xfId="0" applyAlignment="1">
      <alignment vertical="center"/>
    </xf>
    <xf numFmtId="49" fontId="7" fillId="0" borderId="0" xfId="0" applyNumberFormat="1" applyFont="1" applyBorder="1" applyAlignment="1">
      <alignment vertical="center" wrapText="1"/>
    </xf>
    <xf numFmtId="49" fontId="7" fillId="0" borderId="0" xfId="0" applyNumberFormat="1" applyFont="1" applyBorder="1" applyAlignment="1">
      <alignment/>
    </xf>
    <xf numFmtId="0" fontId="3" fillId="0" borderId="16" xfId="0" applyFont="1" applyFill="1" applyBorder="1" applyAlignment="1">
      <alignment horizontal="center" vertical="center" wrapText="1"/>
    </xf>
    <xf numFmtId="0" fontId="0" fillId="0" borderId="13" xfId="0" applyFont="1" applyBorder="1" applyAlignment="1">
      <alignment horizontal="right" vertical="center" wrapText="1" inden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3" fontId="0" fillId="0" borderId="8" xfId="0" applyNumberFormat="1" applyFont="1" applyBorder="1" applyAlignment="1">
      <alignment horizontal="right" vertical="center" wrapText="1" indent="2"/>
    </xf>
    <xf numFmtId="3" fontId="0" fillId="0" borderId="13" xfId="0" applyNumberFormat="1" applyFont="1" applyBorder="1" applyAlignment="1">
      <alignment horizontal="right" vertical="center" wrapText="1" indent="2"/>
    </xf>
    <xf numFmtId="3" fontId="0" fillId="0" borderId="0" xfId="0" applyNumberFormat="1" applyAlignment="1">
      <alignment/>
    </xf>
    <xf numFmtId="3" fontId="0" fillId="0" borderId="14" xfId="0" applyNumberFormat="1" applyFont="1" applyBorder="1" applyAlignment="1">
      <alignment horizontal="right" vertical="center" wrapText="1" indent="2"/>
    </xf>
    <xf numFmtId="3" fontId="0" fillId="0" borderId="19" xfId="0" applyNumberFormat="1" applyFont="1" applyBorder="1" applyAlignment="1">
      <alignment horizontal="right" vertical="center" wrapText="1" indent="2"/>
    </xf>
    <xf numFmtId="3" fontId="0" fillId="0" borderId="15" xfId="0" applyNumberFormat="1" applyFont="1" applyBorder="1" applyAlignment="1">
      <alignment horizontal="right" vertical="center" wrapText="1" indent="2"/>
    </xf>
    <xf numFmtId="3" fontId="0" fillId="0" borderId="24" xfId="0" applyNumberFormat="1" applyFont="1" applyBorder="1" applyAlignment="1">
      <alignment horizontal="right" vertical="center" wrapText="1" indent="2"/>
    </xf>
    <xf numFmtId="0" fontId="3" fillId="0" borderId="25" xfId="0" applyFont="1" applyBorder="1" applyAlignment="1">
      <alignment horizontal="center" vertical="center" wrapText="1"/>
    </xf>
    <xf numFmtId="3" fontId="3" fillId="0" borderId="26" xfId="0" applyNumberFormat="1" applyFont="1" applyBorder="1" applyAlignment="1">
      <alignment horizontal="right" vertical="center" wrapText="1" indent="2"/>
    </xf>
    <xf numFmtId="3" fontId="3" fillId="0" borderId="27" xfId="0" applyNumberFormat="1" applyFont="1" applyBorder="1" applyAlignment="1">
      <alignment horizontal="right" vertical="center" wrapText="1" indent="2"/>
    </xf>
    <xf numFmtId="0" fontId="3" fillId="0" borderId="0" xfId="0" applyFont="1" applyBorder="1" applyAlignment="1">
      <alignment horizontal="center" vertical="center" wrapText="1"/>
    </xf>
    <xf numFmtId="3" fontId="3" fillId="0" borderId="0" xfId="0" applyNumberFormat="1" applyFont="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8" xfId="0" applyFont="1" applyBorder="1" applyAlignment="1">
      <alignment horizontal="right" vertical="center" wrapText="1" indent="2"/>
    </xf>
    <xf numFmtId="0" fontId="0" fillId="0" borderId="8" xfId="0" applyFont="1" applyBorder="1" applyAlignment="1">
      <alignment horizontal="right" vertical="center" wrapText="1" indent="1"/>
    </xf>
    <xf numFmtId="2" fontId="0" fillId="0" borderId="13" xfId="0" applyNumberFormat="1" applyFont="1" applyBorder="1" applyAlignment="1">
      <alignment horizontal="center" vertical="center" wrapText="1"/>
    </xf>
    <xf numFmtId="2" fontId="0" fillId="0" borderId="28" xfId="0" applyNumberFormat="1" applyFont="1" applyBorder="1" applyAlignment="1">
      <alignment horizontal="center" vertical="center" wrapText="1"/>
    </xf>
    <xf numFmtId="2" fontId="0" fillId="0" borderId="0" xfId="0" applyNumberFormat="1" applyAlignment="1">
      <alignment/>
    </xf>
    <xf numFmtId="0" fontId="0" fillId="0" borderId="14" xfId="0" applyFont="1" applyBorder="1" applyAlignment="1">
      <alignment horizontal="right" vertical="center" wrapText="1" indent="1"/>
    </xf>
    <xf numFmtId="0" fontId="0" fillId="0" borderId="15" xfId="0" applyFont="1" applyBorder="1" applyAlignment="1">
      <alignment horizontal="right" vertical="center" wrapText="1" indent="1"/>
    </xf>
    <xf numFmtId="3" fontId="3" fillId="0" borderId="29" xfId="0" applyNumberFormat="1" applyFont="1" applyBorder="1" applyAlignment="1">
      <alignment horizontal="right" vertical="center" wrapText="1" indent="2"/>
    </xf>
    <xf numFmtId="3" fontId="3" fillId="0" borderId="30" xfId="0" applyNumberFormat="1" applyFont="1" applyBorder="1" applyAlignment="1">
      <alignment horizontal="right" vertical="center" wrapText="1" indent="1"/>
    </xf>
    <xf numFmtId="2" fontId="3" fillId="0" borderId="31" xfId="49" applyNumberFormat="1" applyFont="1" applyBorder="1" applyAlignment="1">
      <alignment horizontal="center" vertical="center" wrapText="1"/>
    </xf>
    <xf numFmtId="3" fontId="3" fillId="0" borderId="26" xfId="0" applyNumberFormat="1" applyFont="1" applyBorder="1" applyAlignment="1">
      <alignment horizontal="center" vertical="center" wrapText="1"/>
    </xf>
    <xf numFmtId="2" fontId="3" fillId="0" borderId="32" xfId="0" applyNumberFormat="1" applyFont="1" applyBorder="1" applyAlignment="1">
      <alignment horizontal="center" vertical="center" wrapText="1"/>
    </xf>
    <xf numFmtId="3" fontId="3" fillId="0" borderId="30" xfId="0" applyNumberFormat="1" applyFont="1" applyBorder="1" applyAlignment="1">
      <alignment horizontal="center" vertical="center" wrapText="1"/>
    </xf>
    <xf numFmtId="2" fontId="3" fillId="0" borderId="27" xfId="0" applyNumberFormat="1" applyFont="1" applyBorder="1" applyAlignment="1">
      <alignment horizontal="center" vertical="center" wrapText="1"/>
    </xf>
    <xf numFmtId="1" fontId="0" fillId="0" borderId="0" xfId="0" applyNumberFormat="1" applyAlignment="1">
      <alignment/>
    </xf>
    <xf numFmtId="0" fontId="0" fillId="0" borderId="19"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0" fontId="0" fillId="0" borderId="24"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0" xfId="0" applyFill="1" applyAlignment="1">
      <alignment/>
    </xf>
    <xf numFmtId="2" fontId="0" fillId="0" borderId="34" xfId="0" applyNumberFormat="1" applyFont="1" applyFill="1" applyBorder="1" applyAlignment="1">
      <alignment horizontal="center" vertical="center" wrapText="1"/>
    </xf>
    <xf numFmtId="0" fontId="0" fillId="0" borderId="0" xfId="0" applyAlignment="1">
      <alignment horizontal="center" vertical="center"/>
    </xf>
    <xf numFmtId="0" fontId="0" fillId="0" borderId="35" xfId="0" applyBorder="1" applyAlignment="1">
      <alignment horizontal="center" vertical="center"/>
    </xf>
    <xf numFmtId="176" fontId="0" fillId="0" borderId="36" xfId="0" applyNumberFormat="1" applyFont="1" applyBorder="1" applyAlignment="1">
      <alignment horizontal="center" vertical="center" wrapText="1"/>
    </xf>
    <xf numFmtId="0" fontId="0" fillId="0" borderId="37" xfId="0" applyFont="1" applyBorder="1" applyAlignment="1">
      <alignment horizontal="center" vertical="center" wrapText="1"/>
    </xf>
    <xf numFmtId="0" fontId="0" fillId="0" borderId="0" xfId="0" applyBorder="1" applyAlignment="1">
      <alignment horizontal="center" vertical="center"/>
    </xf>
    <xf numFmtId="0" fontId="0" fillId="0" borderId="14" xfId="0" applyFont="1" applyBorder="1" applyAlignment="1">
      <alignment horizontal="right" vertical="center" wrapText="1" indent="2"/>
    </xf>
    <xf numFmtId="176" fontId="0" fillId="0" borderId="19" xfId="0" applyNumberFormat="1" applyFont="1" applyBorder="1" applyAlignment="1">
      <alignment horizontal="center" vertical="center" wrapText="1"/>
    </xf>
    <xf numFmtId="0" fontId="0" fillId="0" borderId="19" xfId="0" applyFont="1" applyBorder="1" applyAlignment="1">
      <alignment horizontal="right" vertical="center" wrapText="1" indent="2"/>
    </xf>
    <xf numFmtId="176" fontId="0" fillId="0" borderId="34" xfId="0" applyNumberFormat="1" applyFont="1" applyBorder="1" applyAlignment="1">
      <alignment horizontal="center" vertical="center" wrapText="1"/>
    </xf>
    <xf numFmtId="176" fontId="3" fillId="0" borderId="30" xfId="0" applyNumberFormat="1" applyFont="1" applyBorder="1" applyAlignment="1">
      <alignment horizontal="center" vertical="center" wrapText="1"/>
    </xf>
    <xf numFmtId="0" fontId="0" fillId="0" borderId="0" xfId="0" applyFont="1" applyAlignment="1">
      <alignment horizontal="center" vertical="center"/>
    </xf>
    <xf numFmtId="0" fontId="0" fillId="0" borderId="24" xfId="0" applyFont="1" applyBorder="1" applyAlignment="1">
      <alignment horizontal="right" vertical="center" wrapText="1" indent="1"/>
    </xf>
    <xf numFmtId="176" fontId="0" fillId="0" borderId="38" xfId="0" applyNumberFormat="1" applyFont="1" applyBorder="1" applyAlignment="1">
      <alignment horizontal="center" vertical="center" wrapText="1"/>
    </xf>
    <xf numFmtId="176" fontId="0" fillId="0" borderId="39" xfId="0" applyNumberFormat="1" applyFont="1" applyBorder="1" applyAlignment="1">
      <alignment horizontal="center" vertical="center" wrapText="1"/>
    </xf>
    <xf numFmtId="3" fontId="0" fillId="0" borderId="37" xfId="0" applyNumberFormat="1" applyFont="1" applyBorder="1" applyAlignment="1">
      <alignment horizontal="right" vertical="center" wrapText="1" indent="2"/>
    </xf>
    <xf numFmtId="177" fontId="0" fillId="0" borderId="36" xfId="0" applyNumberFormat="1" applyFont="1" applyBorder="1" applyAlignment="1">
      <alignment horizontal="center" vertical="center" wrapText="1"/>
    </xf>
    <xf numFmtId="0" fontId="0" fillId="0" borderId="39" xfId="0" applyFont="1" applyBorder="1" applyAlignment="1">
      <alignment horizontal="center" vertical="center" wrapText="1"/>
    </xf>
    <xf numFmtId="177" fontId="0" fillId="0" borderId="19" xfId="0" applyNumberFormat="1" applyFont="1" applyBorder="1" applyAlignment="1">
      <alignment horizontal="center" vertical="center" wrapText="1"/>
    </xf>
    <xf numFmtId="0" fontId="0" fillId="0" borderId="0" xfId="0" applyAlignment="1">
      <alignment/>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176" fontId="0" fillId="0" borderId="41" xfId="0" applyNumberFormat="1" applyFont="1" applyBorder="1" applyAlignment="1">
      <alignment horizontal="center" vertical="center" wrapText="1"/>
    </xf>
    <xf numFmtId="0" fontId="0" fillId="0" borderId="18" xfId="0" applyBorder="1" applyAlignment="1">
      <alignment horizontal="center" vertical="center"/>
    </xf>
    <xf numFmtId="176" fontId="0" fillId="0" borderId="24" xfId="0" applyNumberFormat="1" applyFont="1" applyBorder="1" applyAlignment="1">
      <alignment horizontal="center" vertical="center" wrapText="1"/>
    </xf>
    <xf numFmtId="176" fontId="0" fillId="0" borderId="11" xfId="0" applyNumberFormat="1" applyFont="1" applyBorder="1" applyAlignment="1">
      <alignment horizontal="center" vertical="center" wrapText="1"/>
    </xf>
    <xf numFmtId="0" fontId="0" fillId="0" borderId="38" xfId="0" applyFont="1" applyBorder="1" applyAlignment="1">
      <alignment horizontal="right" vertical="center" wrapText="1" indent="1"/>
    </xf>
    <xf numFmtId="0" fontId="0" fillId="0" borderId="42" xfId="0" applyFont="1" applyFill="1" applyBorder="1" applyAlignment="1">
      <alignment horizontal="center" vertical="center" wrapText="1"/>
    </xf>
    <xf numFmtId="0" fontId="0" fillId="0" borderId="38" xfId="0" applyFont="1" applyBorder="1" applyAlignment="1">
      <alignment horizontal="right" vertical="center" wrapText="1" indent="2"/>
    </xf>
    <xf numFmtId="0" fontId="0" fillId="0" borderId="16" xfId="0" applyBorder="1" applyAlignment="1">
      <alignment horizontal="center" vertical="center"/>
    </xf>
    <xf numFmtId="3" fontId="3" fillId="0" borderId="30" xfId="0" applyNumberFormat="1" applyFont="1" applyBorder="1" applyAlignment="1">
      <alignment horizontal="right" vertical="center" wrapText="1" indent="2"/>
    </xf>
    <xf numFmtId="0" fontId="0" fillId="0" borderId="0" xfId="0" applyFont="1" applyBorder="1" applyAlignment="1">
      <alignment/>
    </xf>
    <xf numFmtId="176" fontId="3" fillId="0" borderId="32" xfId="0" applyNumberFormat="1" applyFont="1" applyBorder="1" applyAlignment="1">
      <alignment horizontal="center" vertical="center" wrapText="1"/>
    </xf>
    <xf numFmtId="3" fontId="0" fillId="0" borderId="8" xfId="0" applyNumberFormat="1" applyFont="1" applyBorder="1" applyAlignment="1">
      <alignment horizontal="right" vertical="center" wrapText="1" indent="1"/>
    </xf>
    <xf numFmtId="3" fontId="3" fillId="0" borderId="43" xfId="0" applyNumberFormat="1" applyFont="1" applyBorder="1" applyAlignment="1">
      <alignment horizontal="right" vertical="center" wrapText="1" indent="1"/>
    </xf>
    <xf numFmtId="0" fontId="0" fillId="0" borderId="18" xfId="0" applyFont="1" applyBorder="1" applyAlignment="1">
      <alignment/>
    </xf>
    <xf numFmtId="49" fontId="0" fillId="0" borderId="18" xfId="0" applyNumberFormat="1" applyFont="1" applyBorder="1" applyAlignment="1">
      <alignment/>
    </xf>
    <xf numFmtId="0" fontId="0" fillId="0" borderId="0" xfId="0" applyFont="1" applyAlignment="1">
      <alignment/>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0" fillId="0" borderId="46" xfId="0" applyFont="1" applyBorder="1" applyAlignment="1">
      <alignment horizontal="center" vertical="center" wrapText="1"/>
    </xf>
    <xf numFmtId="3" fontId="0" fillId="0" borderId="13" xfId="0" applyNumberFormat="1" applyFont="1" applyBorder="1" applyAlignment="1">
      <alignment horizontal="center" vertical="center" wrapText="1"/>
    </xf>
    <xf numFmtId="176" fontId="0" fillId="0" borderId="13" xfId="0" applyNumberFormat="1" applyFont="1" applyBorder="1" applyAlignment="1">
      <alignment horizontal="center" vertical="center" wrapText="1"/>
    </xf>
    <xf numFmtId="3" fontId="0" fillId="0" borderId="19" xfId="0" applyNumberFormat="1" applyFont="1" applyBorder="1" applyAlignment="1">
      <alignment horizontal="center" vertical="center" wrapText="1"/>
    </xf>
    <xf numFmtId="0" fontId="0" fillId="0" borderId="11" xfId="0" applyFont="1" applyBorder="1" applyAlignment="1">
      <alignment horizontal="right" vertical="center" wrapText="1" indent="1"/>
    </xf>
    <xf numFmtId="3" fontId="0" fillId="0" borderId="47" xfId="0" applyNumberFormat="1" applyFont="1" applyBorder="1" applyAlignment="1">
      <alignment horizontal="center" vertical="center" wrapText="1"/>
    </xf>
    <xf numFmtId="0" fontId="3" fillId="0" borderId="48"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9" xfId="0" applyFont="1" applyBorder="1" applyAlignment="1">
      <alignment horizontal="center" vertical="center" wrapText="1"/>
    </xf>
    <xf numFmtId="3" fontId="3" fillId="0" borderId="43" xfId="0" applyNumberFormat="1" applyFont="1" applyBorder="1" applyAlignment="1">
      <alignment horizontal="center" vertical="center" wrapText="1"/>
    </xf>
    <xf numFmtId="0" fontId="0" fillId="0" borderId="35" xfId="0" applyBorder="1" applyAlignment="1">
      <alignment/>
    </xf>
    <xf numFmtId="3" fontId="3" fillId="0" borderId="30" xfId="0" applyNumberFormat="1" applyFont="1" applyFill="1" applyBorder="1" applyAlignment="1">
      <alignment horizontal="right" vertical="center" wrapText="1" indent="1"/>
    </xf>
    <xf numFmtId="3" fontId="3" fillId="0" borderId="30" xfId="0" applyNumberFormat="1" applyFont="1" applyFill="1" applyBorder="1" applyAlignment="1">
      <alignment horizontal="center" vertical="center" wrapText="1"/>
    </xf>
    <xf numFmtId="176" fontId="0" fillId="0" borderId="12" xfId="0" applyNumberFormat="1" applyFont="1" applyBorder="1" applyAlignment="1">
      <alignment horizontal="center"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1" fillId="0" borderId="0" xfId="0" applyFont="1" applyAlignment="1">
      <alignment/>
    </xf>
    <xf numFmtId="3" fontId="10" fillId="0" borderId="8" xfId="0" applyNumberFormat="1" applyFont="1" applyBorder="1" applyAlignment="1">
      <alignment horizontal="right" vertical="center" wrapText="1" indent="2"/>
    </xf>
    <xf numFmtId="3" fontId="10" fillId="0" borderId="19" xfId="0" applyNumberFormat="1" applyFont="1" applyBorder="1" applyAlignment="1">
      <alignment horizontal="right" vertical="center" wrapText="1" indent="2"/>
    </xf>
    <xf numFmtId="0" fontId="9" fillId="0" borderId="25" xfId="0" applyFont="1" applyBorder="1" applyAlignment="1">
      <alignment horizontal="center" vertical="center" wrapText="1"/>
    </xf>
    <xf numFmtId="3" fontId="9" fillId="0" borderId="26" xfId="0" applyNumberFormat="1" applyFont="1" applyBorder="1" applyAlignment="1">
      <alignment horizontal="right" vertical="center" wrapText="1" indent="2"/>
    </xf>
    <xf numFmtId="4" fontId="9" fillId="0" borderId="30" xfId="0" applyNumberFormat="1" applyFont="1" applyBorder="1" applyAlignment="1">
      <alignment horizontal="center" vertical="center" wrapText="1"/>
    </xf>
    <xf numFmtId="0" fontId="0" fillId="0" borderId="18" xfId="0" applyBorder="1" applyAlignment="1">
      <alignment/>
    </xf>
    <xf numFmtId="3" fontId="0" fillId="0" borderId="16" xfId="0" applyNumberFormat="1" applyFont="1" applyBorder="1" applyAlignment="1">
      <alignment horizontal="right" vertical="center" wrapText="1" indent="2"/>
    </xf>
    <xf numFmtId="0" fontId="11" fillId="0" borderId="0" xfId="0" applyFont="1" applyAlignment="1">
      <alignment horizontal="center" vertical="center" wrapText="1"/>
    </xf>
    <xf numFmtId="0" fontId="0" fillId="0" borderId="0" xfId="0" applyFill="1" applyBorder="1" applyAlignment="1">
      <alignment/>
    </xf>
    <xf numFmtId="0" fontId="3" fillId="0" borderId="50"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11" xfId="0" applyBorder="1" applyAlignment="1">
      <alignment horizontal="center" vertical="center" wrapText="1"/>
    </xf>
    <xf numFmtId="3" fontId="3" fillId="0" borderId="47" xfId="0" applyNumberFormat="1" applyFont="1" applyBorder="1" applyAlignment="1">
      <alignment horizontal="right" vertical="center" wrapText="1" indent="1"/>
    </xf>
    <xf numFmtId="0" fontId="3" fillId="0" borderId="20" xfId="0" applyFont="1" applyFill="1" applyBorder="1" applyAlignment="1">
      <alignment horizontal="center" vertical="center" wrapText="1"/>
    </xf>
    <xf numFmtId="3" fontId="0" fillId="0" borderId="8" xfId="0" applyNumberFormat="1" applyFont="1" applyFill="1" applyBorder="1" applyAlignment="1">
      <alignment horizontal="right" vertical="center" wrapText="1" indent="2"/>
    </xf>
    <xf numFmtId="3" fontId="0" fillId="0" borderId="14" xfId="0" applyNumberFormat="1" applyFont="1" applyFill="1" applyBorder="1" applyAlignment="1">
      <alignment horizontal="right" vertical="center" wrapText="1" indent="2"/>
    </xf>
    <xf numFmtId="176" fontId="3" fillId="0" borderId="19" xfId="0" applyNumberFormat="1" applyFont="1" applyBorder="1" applyAlignment="1">
      <alignment horizontal="center" vertical="center" wrapText="1"/>
    </xf>
    <xf numFmtId="176" fontId="3" fillId="0" borderId="13" xfId="0" applyNumberFormat="1" applyFont="1" applyBorder="1" applyAlignment="1">
      <alignment horizontal="center" vertical="center" wrapText="1"/>
    </xf>
    <xf numFmtId="176" fontId="3" fillId="0" borderId="34" xfId="0" applyNumberFormat="1" applyFont="1" applyBorder="1" applyAlignment="1">
      <alignment horizontal="center" vertical="center" wrapText="1"/>
    </xf>
    <xf numFmtId="4" fontId="3" fillId="0" borderId="28" xfId="0" applyNumberFormat="1" applyFont="1" applyBorder="1" applyAlignment="1">
      <alignment horizontal="center" vertical="center" wrapText="1"/>
    </xf>
    <xf numFmtId="4" fontId="3" fillId="0" borderId="34" xfId="0" applyNumberFormat="1" applyFont="1" applyBorder="1" applyAlignment="1">
      <alignment horizontal="center" vertical="center" wrapText="1"/>
    </xf>
    <xf numFmtId="0" fontId="3" fillId="0" borderId="0" xfId="0" applyFont="1" applyAlignment="1">
      <alignment/>
    </xf>
    <xf numFmtId="3" fontId="7" fillId="0" borderId="0" xfId="0" applyNumberFormat="1" applyFont="1" applyBorder="1" applyAlignment="1">
      <alignment vertical="center" wrapText="1"/>
    </xf>
    <xf numFmtId="3" fontId="7" fillId="0" borderId="0" xfId="0" applyNumberFormat="1" applyFont="1" applyAlignment="1">
      <alignment vertical="center" wrapText="1"/>
    </xf>
    <xf numFmtId="3" fontId="7" fillId="0" borderId="0" xfId="0" applyNumberFormat="1" applyFont="1" applyFill="1" applyAlignment="1">
      <alignment vertical="center" wrapText="1"/>
    </xf>
    <xf numFmtId="3" fontId="7" fillId="0" borderId="0" xfId="0" applyNumberFormat="1" applyFont="1" applyAlignment="1">
      <alignment/>
    </xf>
    <xf numFmtId="0" fontId="0" fillId="0" borderId="51" xfId="0" applyFont="1" applyBorder="1" applyAlignment="1">
      <alignment horizontal="center" vertical="center" wrapText="1"/>
    </xf>
    <xf numFmtId="0" fontId="0" fillId="0" borderId="19" xfId="0" applyFont="1" applyFill="1" applyBorder="1" applyAlignment="1">
      <alignment horizontal="center" vertical="center" wrapText="1"/>
    </xf>
    <xf numFmtId="3" fontId="3" fillId="0" borderId="27" xfId="0" applyNumberFormat="1" applyFont="1" applyBorder="1" applyAlignment="1">
      <alignment horizontal="right" vertical="center" wrapText="1" indent="1"/>
    </xf>
    <xf numFmtId="0" fontId="13" fillId="0" borderId="19" xfId="48" applyFont="1" applyFill="1" applyBorder="1" applyAlignment="1">
      <alignment horizontal="center" wrapText="1"/>
      <protection/>
    </xf>
    <xf numFmtId="0" fontId="13" fillId="0" borderId="24" xfId="48" applyFont="1" applyFill="1" applyBorder="1" applyAlignment="1">
      <alignment horizontal="center" wrapText="1"/>
      <protection/>
    </xf>
    <xf numFmtId="3" fontId="0" fillId="0" borderId="0" xfId="0" applyNumberFormat="1" applyAlignment="1">
      <alignment horizontal="center" vertical="center"/>
    </xf>
    <xf numFmtId="0" fontId="0" fillId="0" borderId="52" xfId="0" applyFont="1" applyBorder="1" applyAlignment="1">
      <alignment horizontal="right" vertical="center" wrapText="1" indent="1"/>
    </xf>
    <xf numFmtId="0" fontId="0" fillId="0" borderId="47" xfId="0" applyFont="1" applyBorder="1" applyAlignment="1">
      <alignment horizontal="center" vertical="center" wrapText="1"/>
    </xf>
    <xf numFmtId="0" fontId="0" fillId="0" borderId="39" xfId="0" applyFont="1" applyFill="1" applyBorder="1" applyAlignment="1">
      <alignment horizontal="center" vertical="center" wrapText="1"/>
    </xf>
    <xf numFmtId="0" fontId="3" fillId="0" borderId="53" xfId="0" applyFont="1" applyBorder="1" applyAlignment="1">
      <alignment horizontal="center" vertical="center" wrapText="1"/>
    </xf>
    <xf numFmtId="4" fontId="0" fillId="0" borderId="0" xfId="0" applyNumberFormat="1" applyFont="1" applyFill="1" applyBorder="1" applyAlignment="1">
      <alignment horizontal="center" vertical="center" wrapText="1"/>
    </xf>
    <xf numFmtId="4" fontId="14" fillId="0" borderId="0" xfId="0" applyNumberFormat="1" applyFont="1" applyAlignment="1">
      <alignment/>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1" xfId="0" applyFont="1" applyBorder="1" applyAlignment="1">
      <alignment horizontal="right" vertical="center" wrapText="1" indent="3"/>
    </xf>
    <xf numFmtId="4" fontId="8" fillId="0" borderId="31" xfId="0" applyNumberFormat="1" applyFont="1" applyBorder="1" applyAlignment="1">
      <alignment horizontal="center" vertical="center" wrapText="1"/>
    </xf>
    <xf numFmtId="4" fontId="8" fillId="0" borderId="54" xfId="0" applyNumberFormat="1" applyFont="1" applyFill="1" applyBorder="1" applyAlignment="1">
      <alignment horizontal="center" vertical="center" wrapText="1"/>
    </xf>
    <xf numFmtId="0" fontId="0" fillId="0" borderId="0" xfId="0" applyAlignment="1">
      <alignment horizontal="justify" vertical="top" wrapText="1"/>
    </xf>
    <xf numFmtId="176" fontId="3" fillId="0" borderId="28" xfId="0" applyNumberFormat="1" applyFont="1" applyBorder="1" applyAlignment="1">
      <alignment horizontal="center" vertical="center" wrapText="1"/>
    </xf>
    <xf numFmtId="0" fontId="0" fillId="0" borderId="20" xfId="0" applyFont="1" applyFill="1" applyBorder="1" applyAlignment="1">
      <alignment horizontal="center" vertical="center" wrapText="1"/>
    </xf>
    <xf numFmtId="0" fontId="3" fillId="0" borderId="17" xfId="0" applyFont="1" applyBorder="1" applyAlignment="1">
      <alignment horizontal="center" vertical="center"/>
    </xf>
    <xf numFmtId="176" fontId="0" fillId="0" borderId="0" xfId="0" applyNumberFormat="1" applyAlignment="1">
      <alignment/>
    </xf>
    <xf numFmtId="3" fontId="8" fillId="0" borderId="0" xfId="0" applyNumberFormat="1" applyFont="1" applyAlignment="1">
      <alignment/>
    </xf>
    <xf numFmtId="4" fontId="3" fillId="0" borderId="12" xfId="0" applyNumberFormat="1" applyFont="1" applyBorder="1" applyAlignment="1">
      <alignment horizontal="center" vertical="center" wrapText="1"/>
    </xf>
    <xf numFmtId="0" fontId="0" fillId="0" borderId="24" xfId="0" applyNumberFormat="1" applyFont="1" applyBorder="1" applyAlignment="1">
      <alignment horizontal="right" vertical="center" wrapText="1" indent="2"/>
    </xf>
    <xf numFmtId="3" fontId="3" fillId="0" borderId="32" xfId="0" applyNumberFormat="1" applyFont="1" applyBorder="1" applyAlignment="1">
      <alignment horizontal="right" vertical="center" wrapText="1" indent="2"/>
    </xf>
    <xf numFmtId="3" fontId="0" fillId="0" borderId="38" xfId="0" applyNumberFormat="1" applyFont="1" applyBorder="1" applyAlignment="1">
      <alignment horizontal="right" vertical="center" wrapText="1" indent="2"/>
    </xf>
    <xf numFmtId="0" fontId="13" fillId="0" borderId="19" xfId="48" applyBorder="1" applyAlignment="1">
      <alignment horizontal="center" vertical="center" wrapText="1"/>
      <protection/>
    </xf>
    <xf numFmtId="0" fontId="13" fillId="0" borderId="19" xfId="48" applyFont="1" applyFill="1" applyBorder="1" applyAlignment="1">
      <alignment horizontal="center" vertical="center" wrapText="1"/>
      <protection/>
    </xf>
    <xf numFmtId="3" fontId="0" fillId="0" borderId="28" xfId="0" applyNumberFormat="1" applyFont="1" applyBorder="1" applyAlignment="1">
      <alignment horizontal="center" vertical="center" wrapText="1"/>
    </xf>
    <xf numFmtId="3" fontId="0" fillId="0" borderId="55" xfId="0" applyNumberFormat="1" applyFont="1" applyBorder="1" applyAlignment="1">
      <alignment horizontal="center" vertical="center" wrapText="1"/>
    </xf>
    <xf numFmtId="3" fontId="3" fillId="0" borderId="27" xfId="0" applyNumberFormat="1" applyFont="1" applyBorder="1" applyAlignment="1">
      <alignment horizontal="center" vertical="center" wrapText="1"/>
    </xf>
    <xf numFmtId="3" fontId="3" fillId="0" borderId="56" xfId="0" applyNumberFormat="1" applyFont="1" applyBorder="1" applyAlignment="1">
      <alignment horizontal="center" vertical="center" wrapText="1"/>
    </xf>
    <xf numFmtId="4" fontId="0" fillId="0" borderId="34" xfId="0" applyNumberFormat="1" applyFont="1" applyFill="1" applyBorder="1" applyAlignment="1">
      <alignment horizontal="center" vertical="center" wrapText="1"/>
    </xf>
    <xf numFmtId="3" fontId="3" fillId="0" borderId="29" xfId="0" applyNumberFormat="1" applyFont="1" applyBorder="1" applyAlignment="1">
      <alignment horizontal="center" vertical="center" wrapText="1"/>
    </xf>
    <xf numFmtId="3" fontId="3" fillId="0" borderId="11" xfId="0" applyNumberFormat="1" applyFont="1" applyBorder="1" applyAlignment="1">
      <alignment horizontal="center" vertical="center" wrapText="1"/>
    </xf>
    <xf numFmtId="3" fontId="3" fillId="0" borderId="29" xfId="0" applyNumberFormat="1" applyFont="1" applyFill="1" applyBorder="1" applyAlignment="1">
      <alignment horizontal="right" vertical="center" wrapText="1" indent="1"/>
    </xf>
    <xf numFmtId="3" fontId="3" fillId="0" borderId="26" xfId="0" applyNumberFormat="1" applyFont="1" applyBorder="1" applyAlignment="1">
      <alignment horizontal="right" vertical="center" wrapText="1" indent="1"/>
    </xf>
    <xf numFmtId="0" fontId="13" fillId="0" borderId="37" xfId="48" applyFont="1" applyFill="1" applyBorder="1" applyAlignment="1">
      <alignment horizontal="center" vertical="center" wrapText="1"/>
      <protection/>
    </xf>
    <xf numFmtId="0" fontId="13" fillId="0" borderId="37" xfId="48" applyBorder="1" applyAlignment="1">
      <alignment horizontal="center" vertical="center" wrapText="1"/>
      <protection/>
    </xf>
    <xf numFmtId="3" fontId="0" fillId="0" borderId="19" xfId="0" applyNumberFormat="1" applyFont="1" applyBorder="1" applyAlignment="1">
      <alignment horizontal="center" vertical="center"/>
    </xf>
    <xf numFmtId="3" fontId="0" fillId="0" borderId="34" xfId="0" applyNumberFormat="1" applyFont="1" applyBorder="1" applyAlignment="1">
      <alignment horizontal="center" vertical="center"/>
    </xf>
    <xf numFmtId="0" fontId="12" fillId="0" borderId="0" xfId="0" applyFont="1" applyAlignment="1">
      <alignment horizontal="justify" vertical="top" wrapText="1"/>
    </xf>
    <xf numFmtId="0" fontId="15" fillId="0" borderId="0" xfId="0" applyFont="1" applyAlignment="1">
      <alignment horizontal="justify" vertical="top" wrapText="1"/>
    </xf>
    <xf numFmtId="0" fontId="3" fillId="0" borderId="42" xfId="0" applyFont="1" applyFill="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8" fillId="0" borderId="0" xfId="0" applyFont="1" applyAlignment="1">
      <alignment horizontal="left" vertical="center" wrapText="1"/>
    </xf>
    <xf numFmtId="0" fontId="8" fillId="0" borderId="57" xfId="0" applyFont="1" applyBorder="1" applyAlignment="1">
      <alignment horizontal="center" vertical="center" wrapText="1"/>
    </xf>
    <xf numFmtId="0" fontId="8" fillId="0" borderId="0" xfId="0" applyFont="1" applyAlignment="1">
      <alignment horizontal="center" vertical="center" wrapText="1"/>
    </xf>
    <xf numFmtId="0" fontId="7" fillId="0" borderId="0" xfId="0" applyFont="1" applyAlignment="1">
      <alignment horizontal="center" vertical="center" wrapText="1"/>
    </xf>
    <xf numFmtId="0" fontId="7" fillId="0" borderId="0" xfId="0" applyFont="1" applyFill="1" applyAlignment="1">
      <alignment horizontal="center" vertical="center" wrapText="1"/>
    </xf>
    <xf numFmtId="3" fontId="0" fillId="0" borderId="0" xfId="0" applyNumberFormat="1" applyAlignment="1">
      <alignment/>
    </xf>
    <xf numFmtId="0" fontId="8" fillId="0" borderId="23" xfId="0" applyFont="1" applyBorder="1" applyAlignment="1">
      <alignment horizontal="center" vertical="center" wrapText="1"/>
    </xf>
    <xf numFmtId="0" fontId="18" fillId="0" borderId="57" xfId="0" applyFont="1" applyBorder="1" applyAlignment="1">
      <alignment horizontal="center" vertical="center" wrapText="1"/>
    </xf>
    <xf numFmtId="49" fontId="7" fillId="0" borderId="0" xfId="0" applyNumberFormat="1" applyFont="1" applyAlignment="1">
      <alignment horizontal="left" vertical="center" wrapText="1"/>
    </xf>
    <xf numFmtId="3" fontId="3" fillId="0" borderId="26" xfId="0" applyNumberFormat="1" applyFont="1" applyFill="1" applyBorder="1" applyAlignment="1">
      <alignment horizontal="right" vertical="center" wrapText="1" indent="2"/>
    </xf>
    <xf numFmtId="0" fontId="0" fillId="0" borderId="0" xfId="0" applyAlignment="1">
      <alignment horizontal="right" vertical="center" wrapText="1" indent="2"/>
    </xf>
    <xf numFmtId="3" fontId="0" fillId="0" borderId="0" xfId="0" applyNumberFormat="1" applyAlignment="1">
      <alignment horizontal="right" vertical="center" wrapText="1" indent="2"/>
    </xf>
    <xf numFmtId="3" fontId="10" fillId="0" borderId="14" xfId="0" applyNumberFormat="1" applyFont="1" applyBorder="1" applyAlignment="1">
      <alignment horizontal="right" vertical="center" wrapText="1" indent="2"/>
    </xf>
    <xf numFmtId="3" fontId="10" fillId="0" borderId="16" xfId="0" applyNumberFormat="1" applyFont="1" applyBorder="1" applyAlignment="1">
      <alignment horizontal="right" vertical="center" wrapText="1" indent="2"/>
    </xf>
    <xf numFmtId="3" fontId="0" fillId="0" borderId="15" xfId="0" applyNumberFormat="1" applyFont="1" applyBorder="1" applyAlignment="1">
      <alignment horizontal="right" vertical="center" wrapText="1" indent="1"/>
    </xf>
    <xf numFmtId="0" fontId="0" fillId="0" borderId="0" xfId="0" applyAlignment="1">
      <alignment horizontal="right" vertical="center" wrapText="1" indent="1"/>
    </xf>
    <xf numFmtId="176" fontId="0" fillId="0" borderId="0" xfId="0" applyNumberFormat="1" applyAlignment="1">
      <alignment horizontal="right" vertical="center" wrapText="1" indent="1"/>
    </xf>
    <xf numFmtId="3" fontId="0" fillId="0" borderId="37" xfId="57" applyBorder="1">
      <alignment horizontal="right" vertical="center" wrapText="1" indent="1"/>
      <protection/>
    </xf>
    <xf numFmtId="3" fontId="0" fillId="0" borderId="47" xfId="57" applyBorder="1">
      <alignment horizontal="right" vertical="center" wrapText="1" indent="1"/>
      <protection/>
    </xf>
    <xf numFmtId="3" fontId="0" fillId="0" borderId="0" xfId="57" applyBorder="1">
      <alignment horizontal="right" vertical="center" wrapText="1" indent="1"/>
      <protection/>
    </xf>
    <xf numFmtId="3" fontId="0" fillId="0" borderId="49" xfId="57" applyBorder="1">
      <alignment horizontal="right" vertical="center" wrapText="1" indent="1"/>
      <protection/>
    </xf>
    <xf numFmtId="3" fontId="0" fillId="0" borderId="8" xfId="57" applyBorder="1">
      <alignment horizontal="right" vertical="center" wrapText="1" indent="1"/>
      <protection/>
    </xf>
    <xf numFmtId="3" fontId="0" fillId="0" borderId="14" xfId="57" applyBorder="1">
      <alignment horizontal="right" vertical="center" wrapText="1" indent="1"/>
      <protection/>
    </xf>
    <xf numFmtId="3" fontId="3" fillId="0" borderId="43" xfId="57" applyFont="1" applyBorder="1">
      <alignment horizontal="right" vertical="center" wrapText="1" indent="1"/>
      <protection/>
    </xf>
    <xf numFmtId="3" fontId="3" fillId="0" borderId="0" xfId="57" applyFont="1" applyBorder="1">
      <alignment horizontal="right" vertical="center" wrapText="1" indent="1"/>
      <protection/>
    </xf>
    <xf numFmtId="3" fontId="3" fillId="0" borderId="26" xfId="57" applyFont="1" applyBorder="1">
      <alignment horizontal="right" vertical="center" wrapText="1" indent="1"/>
      <protection/>
    </xf>
    <xf numFmtId="3" fontId="3" fillId="0" borderId="0" xfId="0" applyNumberFormat="1" applyFont="1" applyBorder="1" applyAlignment="1">
      <alignment horizontal="right" vertical="center" wrapText="1" indent="1"/>
    </xf>
    <xf numFmtId="176" fontId="3" fillId="0" borderId="0" xfId="0" applyNumberFormat="1" applyFont="1" applyBorder="1" applyAlignment="1">
      <alignment horizontal="center" vertical="center" wrapText="1"/>
    </xf>
    <xf numFmtId="3" fontId="3" fillId="0" borderId="0" xfId="0" applyNumberFormat="1" applyFont="1" applyFill="1" applyBorder="1" applyAlignment="1">
      <alignment horizontal="right" vertical="center" wrapText="1" indent="1"/>
    </xf>
    <xf numFmtId="3"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right" vertical="center" wrapText="1" indent="2"/>
    </xf>
    <xf numFmtId="3" fontId="0" fillId="0" borderId="58" xfId="0" applyNumberFormat="1" applyFont="1" applyBorder="1" applyAlignment="1">
      <alignment horizontal="right" vertical="center" wrapText="1" indent="1"/>
    </xf>
    <xf numFmtId="3" fontId="0" fillId="0" borderId="59" xfId="0" applyNumberFormat="1" applyFont="1" applyBorder="1" applyAlignment="1">
      <alignment horizontal="right" vertical="center" wrapText="1" indent="1"/>
    </xf>
    <xf numFmtId="0" fontId="0" fillId="0" borderId="60" xfId="0" applyFont="1" applyBorder="1" applyAlignment="1">
      <alignment horizontal="right" vertical="center" wrapText="1" indent="1"/>
    </xf>
    <xf numFmtId="3" fontId="0" fillId="0" borderId="58" xfId="57" applyBorder="1">
      <alignment horizontal="right" vertical="center" wrapText="1" indent="1"/>
      <protection/>
    </xf>
    <xf numFmtId="3" fontId="0" fillId="0" borderId="61" xfId="57" applyBorder="1">
      <alignment horizontal="right" vertical="center" wrapText="1" indent="1"/>
      <protection/>
    </xf>
    <xf numFmtId="3" fontId="3" fillId="0" borderId="19" xfId="0" applyNumberFormat="1" applyFont="1" applyBorder="1" applyAlignment="1">
      <alignment horizontal="center" vertical="center" wrapText="1"/>
    </xf>
    <xf numFmtId="176" fontId="0" fillId="0" borderId="28" xfId="0" applyNumberFormat="1" applyFont="1" applyBorder="1" applyAlignment="1">
      <alignment horizontal="center" vertical="center" wrapText="1"/>
    </xf>
    <xf numFmtId="3" fontId="3" fillId="0" borderId="19" xfId="0" applyNumberFormat="1" applyFont="1" applyFill="1" applyBorder="1" applyAlignment="1">
      <alignment horizontal="center" vertical="center" wrapText="1"/>
    </xf>
    <xf numFmtId="3" fontId="3" fillId="0" borderId="62" xfId="0" applyNumberFormat="1" applyFont="1" applyBorder="1" applyAlignment="1">
      <alignment horizontal="center" vertical="center" wrapText="1"/>
    </xf>
    <xf numFmtId="3" fontId="0" fillId="0" borderId="39" xfId="0" applyNumberFormat="1" applyFont="1" applyBorder="1" applyAlignment="1">
      <alignment horizontal="right" vertical="center" wrapText="1" indent="2"/>
    </xf>
    <xf numFmtId="3" fontId="10" fillId="0" borderId="38" xfId="0" applyNumberFormat="1" applyFont="1" applyBorder="1" applyAlignment="1">
      <alignment horizontal="right" vertical="center" wrapText="1" indent="2"/>
    </xf>
    <xf numFmtId="0" fontId="3" fillId="0" borderId="49" xfId="0" applyFont="1" applyBorder="1" applyAlignment="1">
      <alignment horizontal="center" vertical="center" wrapText="1"/>
    </xf>
    <xf numFmtId="0" fontId="0" fillId="0" borderId="0" xfId="46">
      <alignment/>
      <protection/>
    </xf>
    <xf numFmtId="0" fontId="0" fillId="0" borderId="11" xfId="46" applyFont="1" applyBorder="1" applyAlignment="1">
      <alignment horizontal="center" vertical="center" wrapText="1"/>
      <protection/>
    </xf>
    <xf numFmtId="0" fontId="0" fillId="0" borderId="12" xfId="46" applyFont="1" applyBorder="1" applyAlignment="1">
      <alignment horizontal="center" vertical="center" wrapText="1"/>
      <protection/>
    </xf>
    <xf numFmtId="0" fontId="0" fillId="0" borderId="16" xfId="46" applyFont="1" applyBorder="1" applyAlignment="1">
      <alignment horizontal="center" vertical="center" wrapText="1"/>
      <protection/>
    </xf>
    <xf numFmtId="3" fontId="0" fillId="0" borderId="19" xfId="46" applyNumberFormat="1" applyFont="1" applyBorder="1" applyAlignment="1">
      <alignment horizontal="right" vertical="center" wrapText="1" indent="1"/>
      <protection/>
    </xf>
    <xf numFmtId="4" fontId="0" fillId="0" borderId="19" xfId="46" applyNumberFormat="1" applyFont="1" applyBorder="1" applyAlignment="1">
      <alignment horizontal="center" vertical="center" wrapText="1"/>
      <protection/>
    </xf>
    <xf numFmtId="4" fontId="0" fillId="0" borderId="34" xfId="46" applyNumberFormat="1" applyFont="1" applyBorder="1" applyAlignment="1">
      <alignment horizontal="center" vertical="center" wrapText="1"/>
      <protection/>
    </xf>
    <xf numFmtId="0" fontId="0" fillId="0" borderId="19" xfId="46" applyBorder="1" applyAlignment="1">
      <alignment horizontal="right" vertical="center" indent="1"/>
      <protection/>
    </xf>
    <xf numFmtId="3" fontId="0" fillId="0" borderId="19" xfId="46" applyNumberFormat="1" applyBorder="1" applyAlignment="1">
      <alignment horizontal="right" vertical="center" indent="1"/>
      <protection/>
    </xf>
    <xf numFmtId="0" fontId="0" fillId="0" borderId="63" xfId="46" applyFont="1" applyBorder="1" applyAlignment="1">
      <alignment horizontal="center" vertical="center" wrapText="1"/>
      <protection/>
    </xf>
    <xf numFmtId="3" fontId="0" fillId="0" borderId="24" xfId="46" applyNumberFormat="1" applyFont="1" applyBorder="1" applyAlignment="1">
      <alignment horizontal="right" vertical="center" wrapText="1" indent="1"/>
      <protection/>
    </xf>
    <xf numFmtId="4" fontId="0" fillId="0" borderId="24" xfId="46" applyNumberFormat="1" applyFont="1" applyBorder="1" applyAlignment="1">
      <alignment horizontal="center" vertical="center" wrapText="1"/>
      <protection/>
    </xf>
    <xf numFmtId="4" fontId="0" fillId="0" borderId="33" xfId="46" applyNumberFormat="1" applyFont="1" applyBorder="1" applyAlignment="1">
      <alignment horizontal="center" vertical="center" wrapText="1"/>
      <protection/>
    </xf>
    <xf numFmtId="0" fontId="0" fillId="0" borderId="42" xfId="46" applyFont="1" applyBorder="1" applyAlignment="1">
      <alignment horizontal="center" vertical="center" wrapText="1"/>
      <protection/>
    </xf>
    <xf numFmtId="3" fontId="0" fillId="0" borderId="39" xfId="46" applyNumberFormat="1" applyFont="1" applyBorder="1" applyAlignment="1">
      <alignment horizontal="right" vertical="center" wrapText="1" indent="1"/>
      <protection/>
    </xf>
    <xf numFmtId="4" fontId="0" fillId="0" borderId="39" xfId="46" applyNumberFormat="1" applyFont="1" applyBorder="1" applyAlignment="1">
      <alignment horizontal="center" vertical="center" wrapText="1"/>
      <protection/>
    </xf>
    <xf numFmtId="4" fontId="0" fillId="0" borderId="55" xfId="46" applyNumberFormat="1" applyFont="1" applyBorder="1" applyAlignment="1">
      <alignment horizontal="center" vertical="center" wrapText="1"/>
      <protection/>
    </xf>
    <xf numFmtId="0" fontId="3" fillId="0" borderId="64" xfId="46" applyFont="1" applyBorder="1" applyAlignment="1">
      <alignment horizontal="center" vertical="center" wrapText="1"/>
      <protection/>
    </xf>
    <xf numFmtId="3" fontId="3" fillId="0" borderId="38" xfId="46" applyNumberFormat="1" applyFont="1" applyBorder="1" applyAlignment="1">
      <alignment horizontal="right" vertical="center" wrapText="1" indent="1"/>
      <protection/>
    </xf>
    <xf numFmtId="4" fontId="3" fillId="0" borderId="38" xfId="46" applyNumberFormat="1" applyFont="1" applyBorder="1" applyAlignment="1">
      <alignment horizontal="center" vertical="center" wrapText="1"/>
      <protection/>
    </xf>
    <xf numFmtId="4" fontId="3" fillId="0" borderId="41" xfId="46" applyNumberFormat="1" applyFont="1" applyBorder="1" applyAlignment="1">
      <alignment horizontal="center" vertical="center" wrapText="1"/>
      <protection/>
    </xf>
    <xf numFmtId="0" fontId="3" fillId="0" borderId="16" xfId="46" applyFont="1" applyFill="1" applyBorder="1" applyAlignment="1">
      <alignment horizontal="center" vertical="center" wrapText="1"/>
      <protection/>
    </xf>
    <xf numFmtId="3" fontId="3" fillId="0" borderId="19" xfId="46" applyNumberFormat="1" applyFont="1" applyBorder="1" applyAlignment="1">
      <alignment horizontal="right" vertical="center" wrapText="1" indent="1"/>
      <protection/>
    </xf>
    <xf numFmtId="4" fontId="3" fillId="0" borderId="19" xfId="46" applyNumberFormat="1" applyFont="1" applyBorder="1" applyAlignment="1">
      <alignment horizontal="center" vertical="center" wrapText="1"/>
      <protection/>
    </xf>
    <xf numFmtId="4" fontId="3" fillId="0" borderId="34" xfId="46" applyNumberFormat="1" applyFont="1" applyBorder="1" applyAlignment="1">
      <alignment horizontal="center" vertical="center" wrapText="1"/>
      <protection/>
    </xf>
    <xf numFmtId="0" fontId="3" fillId="0" borderId="50" xfId="46" applyFont="1" applyFill="1" applyBorder="1" applyAlignment="1">
      <alignment horizontal="center" vertical="center" wrapText="1"/>
      <protection/>
    </xf>
    <xf numFmtId="3" fontId="3" fillId="0" borderId="47" xfId="46" applyNumberFormat="1" applyFont="1" applyBorder="1" applyAlignment="1">
      <alignment horizontal="right" vertical="center" wrapText="1" indent="1"/>
      <protection/>
    </xf>
    <xf numFmtId="4" fontId="3" fillId="0" borderId="54" xfId="46" applyNumberFormat="1" applyFont="1" applyBorder="1" applyAlignment="1">
      <alignment horizontal="center" vertical="center" wrapText="1"/>
      <protection/>
    </xf>
    <xf numFmtId="4" fontId="3" fillId="0" borderId="62" xfId="46" applyNumberFormat="1" applyFont="1" applyBorder="1" applyAlignment="1">
      <alignment horizontal="center" vertical="center" wrapText="1"/>
      <protection/>
    </xf>
    <xf numFmtId="3" fontId="0" fillId="0" borderId="0" xfId="46" applyNumberFormat="1">
      <alignment/>
      <protection/>
    </xf>
    <xf numFmtId="0" fontId="0" fillId="0" borderId="0" xfId="46" applyBorder="1">
      <alignment/>
      <protection/>
    </xf>
    <xf numFmtId="0" fontId="0" fillId="0" borderId="24" xfId="46" applyFont="1" applyBorder="1" applyAlignment="1">
      <alignment horizontal="center" vertical="center" wrapText="1"/>
      <protection/>
    </xf>
    <xf numFmtId="0" fontId="0" fillId="0" borderId="64" xfId="46" applyFont="1" applyFill="1" applyBorder="1" applyAlignment="1">
      <alignment horizontal="center" vertical="center" wrapText="1"/>
      <protection/>
    </xf>
    <xf numFmtId="3" fontId="0" fillId="0" borderId="38" xfId="46" applyNumberFormat="1" applyFont="1" applyBorder="1" applyAlignment="1">
      <alignment horizontal="right" vertical="center" wrapText="1" indent="1"/>
      <protection/>
    </xf>
    <xf numFmtId="4" fontId="0" fillId="0" borderId="38" xfId="46" applyNumberFormat="1" applyFont="1" applyBorder="1" applyAlignment="1">
      <alignment horizontal="center" vertical="center" wrapText="1"/>
      <protection/>
    </xf>
    <xf numFmtId="3" fontId="0" fillId="0" borderId="14" xfId="46" applyNumberFormat="1" applyFont="1" applyBorder="1" applyAlignment="1">
      <alignment horizontal="right" vertical="center" wrapText="1" indent="1"/>
      <protection/>
    </xf>
    <xf numFmtId="0" fontId="0" fillId="0" borderId="16" xfId="46" applyFont="1" applyFill="1" applyBorder="1" applyAlignment="1">
      <alignment horizontal="center" vertical="center" wrapText="1"/>
      <protection/>
    </xf>
    <xf numFmtId="0" fontId="0" fillId="0" borderId="0" xfId="46" applyFont="1">
      <alignment/>
      <protection/>
    </xf>
    <xf numFmtId="0" fontId="0" fillId="0" borderId="50" xfId="46" applyFont="1" applyFill="1" applyBorder="1" applyAlignment="1">
      <alignment horizontal="center" vertical="center" wrapText="1"/>
      <protection/>
    </xf>
    <xf numFmtId="3" fontId="0" fillId="0" borderId="47" xfId="46" applyNumberFormat="1" applyFont="1" applyBorder="1" applyAlignment="1">
      <alignment horizontal="right" vertical="center" wrapText="1" indent="1"/>
      <protection/>
    </xf>
    <xf numFmtId="4" fontId="0" fillId="0" borderId="47" xfId="46" applyNumberFormat="1" applyFont="1" applyBorder="1" applyAlignment="1">
      <alignment horizontal="center" vertical="center" wrapText="1"/>
      <protection/>
    </xf>
    <xf numFmtId="3" fontId="0" fillId="0" borderId="43" xfId="46" applyNumberFormat="1" applyFont="1" applyBorder="1" applyAlignment="1">
      <alignment horizontal="right" vertical="center" wrapText="1" indent="1"/>
      <protection/>
    </xf>
    <xf numFmtId="4" fontId="0" fillId="0" borderId="65" xfId="46" applyNumberFormat="1" applyFont="1" applyBorder="1" applyAlignment="1">
      <alignment horizontal="center" vertical="center" wrapText="1"/>
      <protection/>
    </xf>
    <xf numFmtId="0" fontId="0" fillId="0" borderId="64" xfId="46" applyFont="1" applyBorder="1" applyAlignment="1">
      <alignment horizontal="center" vertical="center" wrapText="1"/>
      <protection/>
    </xf>
    <xf numFmtId="3" fontId="0" fillId="0" borderId="19" xfId="46" applyNumberFormat="1" applyBorder="1" applyAlignment="1">
      <alignment horizontal="right" vertical="center" wrapText="1" indent="1"/>
      <protection/>
    </xf>
    <xf numFmtId="0" fontId="0" fillId="0" borderId="16" xfId="46" applyBorder="1" applyAlignment="1">
      <alignment horizontal="center" vertical="center" wrapText="1"/>
      <protection/>
    </xf>
    <xf numFmtId="0" fontId="0" fillId="0" borderId="19" xfId="46" applyBorder="1" applyAlignment="1">
      <alignment horizontal="right" vertical="center" wrapText="1" indent="1"/>
      <protection/>
    </xf>
    <xf numFmtId="0" fontId="0" fillId="0" borderId="0" xfId="46" applyAlignment="1">
      <alignment horizontal="center" vertical="center" wrapText="1"/>
      <protection/>
    </xf>
    <xf numFmtId="0" fontId="0" fillId="0" borderId="20" xfId="46" applyFont="1" applyBorder="1" applyAlignment="1">
      <alignment horizontal="center" vertical="center" wrapText="1"/>
      <protection/>
    </xf>
    <xf numFmtId="3" fontId="0" fillId="0" borderId="13" xfId="46" applyNumberFormat="1" applyFont="1" applyBorder="1" applyAlignment="1">
      <alignment horizontal="right" vertical="center" wrapText="1" indent="1"/>
      <protection/>
    </xf>
    <xf numFmtId="4" fontId="0" fillId="0" borderId="13" xfId="46" applyNumberFormat="1" applyFont="1" applyBorder="1" applyAlignment="1">
      <alignment horizontal="center" vertical="center" wrapText="1"/>
      <protection/>
    </xf>
    <xf numFmtId="4" fontId="0" fillId="0" borderId="28" xfId="46" applyNumberFormat="1" applyFont="1" applyBorder="1" applyAlignment="1">
      <alignment horizontal="center" vertical="center" wrapText="1"/>
      <protection/>
    </xf>
    <xf numFmtId="0" fontId="3" fillId="0" borderId="48" xfId="0" applyFont="1" applyFill="1" applyBorder="1" applyAlignment="1">
      <alignment horizontal="center" vertical="center" wrapText="1"/>
    </xf>
    <xf numFmtId="0" fontId="0" fillId="0" borderId="64" xfId="0" applyFont="1" applyFill="1" applyBorder="1" applyAlignment="1">
      <alignment horizontal="center" vertical="center" wrapText="1"/>
    </xf>
    <xf numFmtId="2" fontId="0" fillId="0" borderId="65" xfId="0" applyNumberFormat="1" applyFont="1" applyFill="1" applyBorder="1" applyAlignment="1">
      <alignment horizontal="center" vertical="center" wrapText="1"/>
    </xf>
    <xf numFmtId="0" fontId="0" fillId="0" borderId="19" xfId="0" applyFill="1" applyBorder="1" applyAlignment="1">
      <alignment horizontal="center" vertical="center" wrapText="1"/>
    </xf>
    <xf numFmtId="3" fontId="0" fillId="0" borderId="19" xfId="0" applyNumberFormat="1" applyFont="1" applyFill="1" applyBorder="1" applyAlignment="1">
      <alignment horizontal="center" vertical="center" wrapText="1"/>
    </xf>
    <xf numFmtId="0" fontId="0" fillId="0" borderId="66" xfId="0" applyFill="1" applyBorder="1" applyAlignment="1">
      <alignment horizontal="center" vertical="center" wrapText="1"/>
    </xf>
    <xf numFmtId="3" fontId="0" fillId="0" borderId="47"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0" fillId="0" borderId="11" xfId="0" applyNumberFormat="1" applyFont="1" applyFill="1" applyBorder="1" applyAlignment="1">
      <alignment horizontal="center" vertical="center" wrapText="1"/>
    </xf>
    <xf numFmtId="3" fontId="0" fillId="0" borderId="14" xfId="0" applyNumberFormat="1" applyFill="1" applyBorder="1" applyAlignment="1">
      <alignment horizontal="center" vertical="center" wrapText="1"/>
    </xf>
    <xf numFmtId="3" fontId="0" fillId="0" borderId="19" xfId="0" applyNumberFormat="1" applyFill="1" applyBorder="1" applyAlignment="1">
      <alignment horizontal="center" vertical="center" wrapText="1"/>
    </xf>
    <xf numFmtId="0" fontId="0" fillId="0" borderId="64" xfId="0" applyFont="1" applyBorder="1" applyAlignment="1">
      <alignment horizontal="center" vertical="center" wrapText="1"/>
    </xf>
    <xf numFmtId="0" fontId="0" fillId="0" borderId="63" xfId="0" applyFont="1" applyBorder="1" applyAlignment="1">
      <alignment horizontal="center" vertical="center" wrapText="1"/>
    </xf>
    <xf numFmtId="4" fontId="0" fillId="0" borderId="28" xfId="0" applyNumberFormat="1" applyFont="1" applyFill="1" applyBorder="1" applyAlignment="1">
      <alignment horizontal="center" vertical="center" wrapText="1"/>
    </xf>
    <xf numFmtId="3" fontId="0" fillId="0" borderId="66" xfId="0" applyNumberFormat="1" applyFont="1" applyBorder="1" applyAlignment="1">
      <alignment horizontal="center" vertical="center" wrapText="1"/>
    </xf>
    <xf numFmtId="3" fontId="0" fillId="0" borderId="67" xfId="0" applyNumberFormat="1" applyFont="1" applyFill="1" applyBorder="1" applyAlignment="1">
      <alignment horizontal="center" vertical="center" wrapText="1"/>
    </xf>
    <xf numFmtId="0" fontId="0" fillId="0" borderId="19" xfId="0" applyBorder="1" applyAlignment="1">
      <alignment horizontal="center" vertical="center"/>
    </xf>
    <xf numFmtId="4" fontId="0" fillId="0" borderId="12" xfId="0" applyNumberFormat="1" applyFont="1" applyBorder="1" applyAlignment="1">
      <alignment horizontal="center" vertical="center" wrapText="1"/>
    </xf>
    <xf numFmtId="0" fontId="3" fillId="0" borderId="54" xfId="0" applyFont="1" applyFill="1" applyBorder="1" applyAlignment="1">
      <alignment horizontal="center" vertical="center" wrapText="1"/>
    </xf>
    <xf numFmtId="4" fontId="3" fillId="0" borderId="28" xfId="0" applyNumberFormat="1" applyFont="1" applyFill="1" applyBorder="1" applyAlignment="1">
      <alignment horizontal="center" vertical="center" wrapText="1"/>
    </xf>
    <xf numFmtId="4" fontId="3" fillId="0" borderId="34" xfId="0" applyNumberFormat="1" applyFont="1" applyFill="1" applyBorder="1" applyAlignment="1">
      <alignment horizontal="center" vertical="center" wrapText="1"/>
    </xf>
    <xf numFmtId="4" fontId="3" fillId="0" borderId="12" xfId="0" applyNumberFormat="1" applyFont="1" applyFill="1" applyBorder="1" applyAlignment="1">
      <alignment horizontal="center" vertical="center" wrapText="1"/>
    </xf>
    <xf numFmtId="4" fontId="0" fillId="0" borderId="33" xfId="0" applyNumberFormat="1" applyFont="1" applyFill="1" applyBorder="1" applyAlignment="1">
      <alignment horizontal="center" vertical="center" wrapText="1"/>
    </xf>
    <xf numFmtId="0" fontId="0" fillId="0" borderId="0" xfId="0" applyFont="1" applyBorder="1" applyAlignment="1">
      <alignment horizontal="center" vertical="center"/>
    </xf>
    <xf numFmtId="0" fontId="0" fillId="0" borderId="34" xfId="0" applyFont="1" applyBorder="1" applyAlignment="1">
      <alignment horizontal="center" vertical="center" wrapText="1"/>
    </xf>
    <xf numFmtId="3" fontId="3" fillId="0" borderId="34" xfId="0" applyNumberFormat="1" applyFont="1" applyBorder="1" applyAlignment="1">
      <alignment horizontal="center" vertical="center" wrapText="1"/>
    </xf>
    <xf numFmtId="0" fontId="0" fillId="0" borderId="18" xfId="0" applyFont="1" applyBorder="1" applyAlignment="1">
      <alignment/>
    </xf>
    <xf numFmtId="0" fontId="0" fillId="0" borderId="17" xfId="0" applyBorder="1" applyAlignment="1">
      <alignment horizontal="center" vertical="center"/>
    </xf>
    <xf numFmtId="1" fontId="3" fillId="0" borderId="20" xfId="0" applyNumberFormat="1" applyFont="1" applyBorder="1" applyAlignment="1">
      <alignment horizontal="center" vertical="center" wrapText="1"/>
    </xf>
    <xf numFmtId="3" fontId="0" fillId="0" borderId="38" xfId="0" applyNumberFormat="1" applyFont="1" applyBorder="1" applyAlignment="1">
      <alignment horizontal="center" vertical="center" wrapText="1"/>
    </xf>
    <xf numFmtId="3" fontId="0" fillId="0" borderId="41" xfId="0" applyNumberFormat="1" applyFont="1" applyBorder="1" applyAlignment="1">
      <alignment horizontal="center" vertical="center" wrapText="1"/>
    </xf>
    <xf numFmtId="3" fontId="0" fillId="0" borderId="34" xfId="0" applyNumberFormat="1" applyFont="1" applyBorder="1" applyAlignment="1">
      <alignment horizontal="center" vertical="center" wrapText="1"/>
    </xf>
    <xf numFmtId="0" fontId="0" fillId="0" borderId="34" xfId="0" applyBorder="1" applyAlignment="1">
      <alignment horizontal="center" vertical="center"/>
    </xf>
    <xf numFmtId="3" fontId="3" fillId="0" borderId="13" xfId="0" applyNumberFormat="1" applyFont="1" applyBorder="1" applyAlignment="1">
      <alignment horizontal="center" vertical="center" wrapText="1"/>
    </xf>
    <xf numFmtId="3" fontId="3" fillId="0" borderId="28" xfId="0" applyNumberFormat="1" applyFont="1" applyBorder="1" applyAlignment="1">
      <alignment horizontal="center" vertical="center" wrapText="1"/>
    </xf>
    <xf numFmtId="3" fontId="0" fillId="0" borderId="19" xfId="0" applyNumberFormat="1" applyBorder="1" applyAlignment="1">
      <alignment horizontal="center" vertical="center" wrapText="1"/>
    </xf>
    <xf numFmtId="3" fontId="0" fillId="0" borderId="34" xfId="0" applyNumberFormat="1" applyBorder="1" applyAlignment="1">
      <alignment horizontal="center" vertical="center" wrapText="1"/>
    </xf>
    <xf numFmtId="3" fontId="0" fillId="0" borderId="38" xfId="0" applyNumberFormat="1" applyBorder="1" applyAlignment="1">
      <alignment horizontal="center" vertical="center"/>
    </xf>
    <xf numFmtId="3" fontId="0" fillId="0" borderId="41" xfId="0" applyNumberFormat="1" applyBorder="1" applyAlignment="1">
      <alignment horizontal="center" vertical="center"/>
    </xf>
    <xf numFmtId="3" fontId="0" fillId="0" borderId="19" xfId="0" applyNumberFormat="1" applyBorder="1" applyAlignment="1">
      <alignment horizontal="center" vertical="center"/>
    </xf>
    <xf numFmtId="3" fontId="0" fillId="0" borderId="34" xfId="0" applyNumberFormat="1" applyBorder="1" applyAlignment="1">
      <alignment horizontal="center" vertical="center"/>
    </xf>
    <xf numFmtId="0" fontId="3" fillId="0" borderId="50" xfId="0" applyFont="1" applyBorder="1" applyAlignment="1">
      <alignment horizontal="center" vertical="center"/>
    </xf>
    <xf numFmtId="0" fontId="0" fillId="0" borderId="38" xfId="0" applyBorder="1" applyAlignment="1">
      <alignment horizontal="center" vertical="center"/>
    </xf>
    <xf numFmtId="0" fontId="0" fillId="0" borderId="41" xfId="0" applyBorder="1" applyAlignment="1">
      <alignment horizontal="center" vertical="center"/>
    </xf>
    <xf numFmtId="3" fontId="3" fillId="0" borderId="13" xfId="0" applyNumberFormat="1" applyFont="1" applyBorder="1" applyAlignment="1">
      <alignment horizontal="center" vertical="center"/>
    </xf>
    <xf numFmtId="3" fontId="3" fillId="0" borderId="28" xfId="0" applyNumberFormat="1" applyFont="1" applyBorder="1" applyAlignment="1">
      <alignment horizontal="center" vertical="center"/>
    </xf>
    <xf numFmtId="3" fontId="3" fillId="0" borderId="19" xfId="0" applyNumberFormat="1" applyFont="1" applyBorder="1" applyAlignment="1">
      <alignment horizontal="center" vertical="center"/>
    </xf>
    <xf numFmtId="3" fontId="3" fillId="0" borderId="34" xfId="0" applyNumberFormat="1" applyFont="1" applyBorder="1" applyAlignment="1">
      <alignment horizontal="center" vertical="center"/>
    </xf>
    <xf numFmtId="176" fontId="7" fillId="0" borderId="0" xfId="0" applyNumberFormat="1" applyFont="1" applyAlignment="1">
      <alignment horizontal="center" vertical="center"/>
    </xf>
    <xf numFmtId="0" fontId="7" fillId="0" borderId="19" xfId="0" applyFont="1" applyBorder="1" applyAlignment="1">
      <alignment/>
    </xf>
    <xf numFmtId="3" fontId="7" fillId="0" borderId="19" xfId="0" applyNumberFormat="1" applyFont="1" applyBorder="1" applyAlignment="1">
      <alignment vertical="center" wrapText="1"/>
    </xf>
    <xf numFmtId="176" fontId="7" fillId="0" borderId="19" xfId="0" applyNumberFormat="1" applyFont="1" applyBorder="1" applyAlignment="1">
      <alignment horizontal="center" vertical="center" wrapText="1"/>
    </xf>
    <xf numFmtId="3" fontId="7" fillId="0" borderId="19" xfId="0" applyNumberFormat="1" applyFont="1" applyFill="1" applyBorder="1" applyAlignment="1">
      <alignment vertical="center" wrapText="1"/>
    </xf>
    <xf numFmtId="3" fontId="0" fillId="0" borderId="0" xfId="57" applyBorder="1" applyAlignment="1">
      <alignment horizontal="center" vertical="center" wrapText="1"/>
      <protection/>
    </xf>
    <xf numFmtId="3" fontId="3" fillId="0" borderId="0" xfId="57" applyFont="1" applyBorder="1" applyAlignment="1">
      <alignment horizontal="center" vertical="center" wrapText="1"/>
      <protection/>
    </xf>
    <xf numFmtId="0" fontId="8" fillId="0" borderId="0" xfId="0" applyFont="1" applyBorder="1" applyAlignment="1">
      <alignment horizontal="center" vertical="center" wrapText="1"/>
    </xf>
    <xf numFmtId="0" fontId="0" fillId="0" borderId="0" xfId="0" applyBorder="1" applyAlignment="1">
      <alignment horizontal="center"/>
    </xf>
    <xf numFmtId="0" fontId="0" fillId="0" borderId="0" xfId="0" applyFont="1" applyBorder="1" applyAlignment="1">
      <alignment horizontal="center"/>
    </xf>
    <xf numFmtId="176" fontId="0" fillId="0" borderId="33" xfId="0" applyNumberFormat="1" applyFont="1" applyBorder="1" applyAlignment="1">
      <alignment horizontal="center" vertical="center" wrapText="1"/>
    </xf>
    <xf numFmtId="176" fontId="3" fillId="0" borderId="27" xfId="0" applyNumberFormat="1" applyFont="1" applyBorder="1" applyAlignment="1">
      <alignment horizontal="center" vertical="center" wrapText="1"/>
    </xf>
    <xf numFmtId="3" fontId="0" fillId="0" borderId="68" xfId="57" applyBorder="1" applyAlignment="1">
      <alignment horizontal="right" vertical="center" wrapText="1" indent="2"/>
      <protection/>
    </xf>
    <xf numFmtId="3" fontId="0" fillId="0" borderId="58" xfId="57" applyBorder="1" applyAlignment="1">
      <alignment horizontal="right" vertical="center" wrapText="1" indent="2"/>
      <protection/>
    </xf>
    <xf numFmtId="3" fontId="0" fillId="0" borderId="37" xfId="57" applyBorder="1" applyAlignment="1">
      <alignment horizontal="right" vertical="center" wrapText="1" indent="2"/>
      <protection/>
    </xf>
    <xf numFmtId="3" fontId="3" fillId="0" borderId="30" xfId="57" applyFont="1" applyBorder="1" applyAlignment="1">
      <alignment horizontal="right" vertical="center" wrapText="1" indent="2"/>
      <protection/>
    </xf>
    <xf numFmtId="3" fontId="0" fillId="0" borderId="66" xfId="0" applyNumberFormat="1" applyFont="1" applyBorder="1" applyAlignment="1">
      <alignment horizontal="right" vertical="center" wrapText="1" indent="2"/>
    </xf>
    <xf numFmtId="0" fontId="0" fillId="0" borderId="0" xfId="0" applyBorder="1" applyAlignment="1">
      <alignment horizontal="right" vertical="center" wrapText="1" indent="2"/>
    </xf>
    <xf numFmtId="0" fontId="0" fillId="0" borderId="0" xfId="0" applyBorder="1" applyAlignment="1">
      <alignment horizontal="right" vertical="center" wrapText="1" indent="1"/>
    </xf>
    <xf numFmtId="0" fontId="10" fillId="0" borderId="24"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60" xfId="0" applyFont="1" applyBorder="1" applyAlignment="1">
      <alignment horizontal="center" vertical="center" wrapText="1"/>
    </xf>
    <xf numFmtId="3" fontId="0" fillId="0" borderId="61" xfId="57" applyBorder="1" applyAlignment="1">
      <alignment horizontal="center" vertical="center" wrapText="1"/>
      <protection/>
    </xf>
    <xf numFmtId="3" fontId="0" fillId="0" borderId="12" xfId="57" applyBorder="1" applyAlignment="1">
      <alignment horizontal="center" vertical="center" wrapText="1"/>
      <protection/>
    </xf>
    <xf numFmtId="4" fontId="0" fillId="0" borderId="55" xfId="0" applyNumberFormat="1" applyFont="1" applyFill="1" applyBorder="1" applyAlignment="1">
      <alignment horizontal="center" vertical="center" wrapText="1"/>
    </xf>
    <xf numFmtId="176" fontId="3" fillId="0" borderId="36" xfId="0" applyNumberFormat="1" applyFont="1" applyBorder="1" applyAlignment="1">
      <alignment horizontal="center" vertical="center" wrapText="1"/>
    </xf>
    <xf numFmtId="0" fontId="0" fillId="0" borderId="60" xfId="0" applyFont="1" applyBorder="1" applyAlignment="1">
      <alignment horizontal="center" vertical="center" wrapText="1"/>
    </xf>
    <xf numFmtId="0" fontId="0" fillId="0" borderId="24" xfId="0" applyFont="1" applyFill="1" applyBorder="1" applyAlignment="1">
      <alignment horizontal="center" vertical="center" wrapText="1"/>
    </xf>
    <xf numFmtId="3" fontId="0" fillId="0" borderId="11" xfId="0" applyNumberFormat="1" applyFont="1" applyBorder="1" applyAlignment="1">
      <alignment horizontal="center" vertical="center" wrapText="1"/>
    </xf>
    <xf numFmtId="3" fontId="0" fillId="0" borderId="0" xfId="0" applyNumberFormat="1" applyFill="1" applyAlignment="1">
      <alignment horizontal="center" vertical="center" wrapText="1"/>
    </xf>
    <xf numFmtId="3" fontId="0" fillId="0" borderId="49" xfId="57" applyBorder="1" applyAlignment="1">
      <alignment horizontal="center" vertical="center" wrapText="1"/>
      <protection/>
    </xf>
    <xf numFmtId="0" fontId="7" fillId="0" borderId="0" xfId="0" applyFont="1" applyAlignment="1">
      <alignment/>
    </xf>
    <xf numFmtId="0" fontId="0" fillId="0" borderId="64"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3" fillId="0" borderId="17" xfId="0" applyFont="1" applyBorder="1" applyAlignment="1">
      <alignment horizontal="center" vertical="center" wrapText="1"/>
    </xf>
    <xf numFmtId="3" fontId="0" fillId="0" borderId="24" xfId="57" applyFont="1" applyBorder="1" applyAlignment="1">
      <alignment horizontal="center" vertical="center" wrapText="1"/>
      <protection/>
    </xf>
    <xf numFmtId="0" fontId="0" fillId="0" borderId="58" xfId="0" applyBorder="1" applyAlignment="1">
      <alignment horizontal="center" vertical="center" wrapText="1"/>
    </xf>
    <xf numFmtId="0" fontId="0" fillId="0" borderId="19" xfId="0" applyBorder="1" applyAlignment="1">
      <alignment horizontal="center" vertical="center" wrapText="1"/>
    </xf>
    <xf numFmtId="3" fontId="3" fillId="0" borderId="26" xfId="57" applyFont="1" applyBorder="1" applyAlignment="1">
      <alignment horizontal="right" vertical="center" wrapText="1" indent="2"/>
      <protection/>
    </xf>
    <xf numFmtId="0" fontId="0" fillId="0" borderId="69" xfId="0" applyFont="1" applyBorder="1" applyAlignment="1">
      <alignment horizontal="center" vertical="center" wrapText="1"/>
    </xf>
    <xf numFmtId="0" fontId="0" fillId="0" borderId="52" xfId="0" applyFont="1" applyBorder="1" applyAlignment="1">
      <alignment horizontal="right" vertical="center" wrapText="1" indent="4"/>
    </xf>
    <xf numFmtId="0" fontId="0" fillId="0" borderId="14" xfId="0" applyFont="1" applyBorder="1" applyAlignment="1">
      <alignment horizontal="right" vertical="center" wrapText="1" indent="4"/>
    </xf>
    <xf numFmtId="0" fontId="0" fillId="0" borderId="49" xfId="0" applyFont="1" applyBorder="1" applyAlignment="1">
      <alignment horizontal="right" vertical="center" wrapText="1" indent="4"/>
    </xf>
    <xf numFmtId="3" fontId="3" fillId="0" borderId="43" xfId="0" applyNumberFormat="1" applyFont="1" applyBorder="1" applyAlignment="1">
      <alignment horizontal="right" vertical="center" wrapText="1" indent="4"/>
    </xf>
    <xf numFmtId="0" fontId="0" fillId="0" borderId="52" xfId="0" applyFont="1" applyBorder="1" applyAlignment="1">
      <alignment horizontal="right" vertical="center" wrapText="1" indent="3"/>
    </xf>
    <xf numFmtId="0" fontId="0" fillId="0" borderId="14" xfId="0" applyFont="1" applyBorder="1" applyAlignment="1">
      <alignment horizontal="right" vertical="center" wrapText="1" indent="3"/>
    </xf>
    <xf numFmtId="0" fontId="0" fillId="0" borderId="49" xfId="0" applyFont="1" applyBorder="1" applyAlignment="1">
      <alignment horizontal="right" vertical="center" wrapText="1" indent="3"/>
    </xf>
    <xf numFmtId="3" fontId="3" fillId="0" borderId="43" xfId="0" applyNumberFormat="1" applyFont="1" applyBorder="1" applyAlignment="1">
      <alignment horizontal="right" vertical="center" wrapText="1" indent="3"/>
    </xf>
    <xf numFmtId="0" fontId="0" fillId="0" borderId="41" xfId="0" applyFont="1" applyBorder="1" applyAlignment="1">
      <alignment horizontal="right" vertical="center" wrapText="1" indent="4"/>
    </xf>
    <xf numFmtId="0" fontId="0" fillId="0" borderId="34" xfId="0" applyFont="1" applyBorder="1" applyAlignment="1">
      <alignment horizontal="right" vertical="center" wrapText="1" indent="4"/>
    </xf>
    <xf numFmtId="0" fontId="0" fillId="0" borderId="12" xfId="0" applyFont="1" applyBorder="1" applyAlignment="1">
      <alignment horizontal="right" vertical="center" wrapText="1" indent="4"/>
    </xf>
    <xf numFmtId="3" fontId="3" fillId="0" borderId="65" xfId="0" applyNumberFormat="1" applyFont="1" applyBorder="1" applyAlignment="1">
      <alignment horizontal="right" vertical="center" wrapText="1" indent="4"/>
    </xf>
    <xf numFmtId="0" fontId="3" fillId="0" borderId="14" xfId="0" applyFont="1" applyBorder="1" applyAlignment="1">
      <alignment horizontal="center" vertical="center" wrapText="1"/>
    </xf>
    <xf numFmtId="0" fontId="3" fillId="0" borderId="57" xfId="0" applyFont="1" applyBorder="1" applyAlignment="1">
      <alignment horizontal="center" vertical="center" wrapText="1"/>
    </xf>
    <xf numFmtId="3" fontId="0" fillId="0" borderId="19" xfId="57" applyBorder="1" applyAlignment="1">
      <alignment horizontal="center" vertical="center" wrapText="1"/>
      <protection/>
    </xf>
    <xf numFmtId="0" fontId="3" fillId="0" borderId="8" xfId="0" applyFont="1" applyBorder="1" applyAlignment="1">
      <alignment horizontal="center" vertical="center" wrapText="1"/>
    </xf>
    <xf numFmtId="3" fontId="0" fillId="0" borderId="13" xfId="0" applyNumberFormat="1" applyBorder="1" applyAlignment="1">
      <alignment horizontal="center" vertical="center" wrapText="1"/>
    </xf>
    <xf numFmtId="176" fontId="3" fillId="0" borderId="11" xfId="0" applyNumberFormat="1" applyFont="1" applyBorder="1" applyAlignment="1">
      <alignment horizontal="center" vertical="center" wrapText="1"/>
    </xf>
    <xf numFmtId="176" fontId="3" fillId="0" borderId="12" xfId="0" applyNumberFormat="1" applyFont="1" applyBorder="1" applyAlignment="1">
      <alignment horizontal="center" vertical="center" wrapText="1"/>
    </xf>
    <xf numFmtId="3" fontId="0" fillId="0" borderId="13" xfId="57" applyBorder="1" applyAlignment="1">
      <alignment horizontal="center" vertical="center" wrapText="1"/>
      <protection/>
    </xf>
    <xf numFmtId="3" fontId="0" fillId="0" borderId="19" xfId="57" applyFont="1" applyBorder="1" applyAlignment="1">
      <alignment horizontal="center" vertical="center" wrapText="1"/>
      <protection/>
    </xf>
    <xf numFmtId="3" fontId="3" fillId="0" borderId="11" xfId="0" applyNumberFormat="1" applyFont="1" applyBorder="1" applyAlignment="1">
      <alignment horizontal="center"/>
    </xf>
    <xf numFmtId="176" fontId="3" fillId="0" borderId="11" xfId="0" applyNumberFormat="1" applyFont="1" applyBorder="1" applyAlignment="1">
      <alignment horizontal="center"/>
    </xf>
    <xf numFmtId="176" fontId="3" fillId="0" borderId="12" xfId="0" applyNumberFormat="1" applyFont="1" applyBorder="1" applyAlignment="1">
      <alignment horizontal="center"/>
    </xf>
    <xf numFmtId="3" fontId="3" fillId="0" borderId="11" xfId="0" applyNumberFormat="1" applyFont="1" applyBorder="1" applyAlignment="1">
      <alignment horizontal="center" vertical="center"/>
    </xf>
    <xf numFmtId="176" fontId="3" fillId="0" borderId="11" xfId="0" applyNumberFormat="1" applyFont="1" applyBorder="1" applyAlignment="1">
      <alignment horizontal="center" vertical="center"/>
    </xf>
    <xf numFmtId="176" fontId="3" fillId="0" borderId="12" xfId="0" applyNumberFormat="1" applyFont="1" applyBorder="1" applyAlignment="1">
      <alignment horizontal="center" vertical="center"/>
    </xf>
    <xf numFmtId="0" fontId="0" fillId="0" borderId="70" xfId="0" applyFont="1" applyBorder="1" applyAlignment="1">
      <alignment horizontal="center" vertical="center" wrapText="1"/>
    </xf>
    <xf numFmtId="0" fontId="0" fillId="0" borderId="70" xfId="0" applyFont="1" applyFill="1" applyBorder="1" applyAlignment="1">
      <alignment horizontal="center" vertical="center" wrapText="1"/>
    </xf>
    <xf numFmtId="0" fontId="0" fillId="0" borderId="70" xfId="0" applyFont="1" applyFill="1" applyBorder="1" applyAlignment="1">
      <alignment horizontal="center" vertical="center"/>
    </xf>
    <xf numFmtId="0" fontId="0" fillId="0" borderId="44" xfId="0" applyFont="1" applyBorder="1" applyAlignment="1">
      <alignment horizontal="center" vertical="center" wrapText="1"/>
    </xf>
    <xf numFmtId="0" fontId="0" fillId="0" borderId="71" xfId="0" applyFont="1" applyBorder="1" applyAlignment="1">
      <alignment horizontal="center" vertical="center" wrapText="1"/>
    </xf>
    <xf numFmtId="176" fontId="0" fillId="0" borderId="56" xfId="0" applyNumberFormat="1" applyFont="1" applyBorder="1" applyAlignment="1">
      <alignment horizontal="center" vertical="center" wrapText="1"/>
    </xf>
    <xf numFmtId="0" fontId="0" fillId="0" borderId="72" xfId="0" applyFont="1" applyFill="1" applyBorder="1" applyAlignment="1">
      <alignment horizontal="center" vertical="center" wrapText="1"/>
    </xf>
    <xf numFmtId="3" fontId="0" fillId="0" borderId="39" xfId="0" applyNumberFormat="1" applyFont="1" applyBorder="1" applyAlignment="1">
      <alignment horizontal="center" vertical="center" wrapText="1"/>
    </xf>
    <xf numFmtId="3" fontId="0" fillId="0" borderId="11" xfId="57" applyFont="1" applyBorder="1" applyAlignment="1">
      <alignment horizontal="center" vertical="center" wrapText="1"/>
      <protection/>
    </xf>
    <xf numFmtId="0" fontId="0" fillId="0" borderId="67" xfId="0" applyFont="1" applyBorder="1" applyAlignment="1">
      <alignment horizontal="center" vertical="center" wrapText="1"/>
    </xf>
    <xf numFmtId="0" fontId="0" fillId="0" borderId="0" xfId="57" applyNumberFormat="1" applyBorder="1" applyAlignment="1">
      <alignment horizontal="center" vertical="center" wrapText="1"/>
      <protection/>
    </xf>
    <xf numFmtId="0" fontId="0" fillId="0" borderId="19" xfId="57" applyNumberFormat="1" applyBorder="1" applyAlignment="1">
      <alignment horizontal="center" vertical="center" wrapText="1"/>
      <protection/>
    </xf>
    <xf numFmtId="0" fontId="0" fillId="0" borderId="19" xfId="57" applyNumberFormat="1" applyFont="1" applyBorder="1" applyAlignment="1">
      <alignment horizontal="center" vertical="center" wrapText="1"/>
      <protection/>
    </xf>
    <xf numFmtId="0" fontId="0" fillId="0" borderId="38" xfId="0" applyBorder="1" applyAlignment="1">
      <alignment horizontal="center" vertical="center" wrapText="1"/>
    </xf>
    <xf numFmtId="0" fontId="0" fillId="0" borderId="38" xfId="57" applyNumberFormat="1" applyBorder="1" applyAlignment="1">
      <alignment horizontal="center" vertical="center" wrapText="1"/>
      <protection/>
    </xf>
    <xf numFmtId="3" fontId="3" fillId="0" borderId="47" xfId="0" applyNumberFormat="1" applyFont="1" applyBorder="1" applyAlignment="1">
      <alignment horizontal="center" vertical="center" wrapText="1"/>
    </xf>
    <xf numFmtId="3" fontId="0" fillId="0" borderId="12" xfId="0" applyNumberFormat="1" applyFont="1" applyBorder="1" applyAlignment="1">
      <alignment horizontal="center" vertical="center" wrapText="1"/>
    </xf>
    <xf numFmtId="0" fontId="0" fillId="0" borderId="49" xfId="57" applyNumberFormat="1" applyBorder="1" applyAlignment="1">
      <alignment horizontal="center" vertical="center" wrapText="1"/>
      <protection/>
    </xf>
    <xf numFmtId="0" fontId="8" fillId="0" borderId="53" xfId="0" applyFont="1" applyBorder="1" applyAlignment="1">
      <alignment horizontal="center" vertical="center" wrapText="1"/>
    </xf>
    <xf numFmtId="0" fontId="7" fillId="0" borderId="11" xfId="0" applyFont="1" applyBorder="1" applyAlignment="1">
      <alignment horizontal="center" vertical="center" wrapText="1"/>
    </xf>
    <xf numFmtId="3" fontId="7" fillId="0" borderId="8" xfId="0" applyNumberFormat="1" applyFont="1" applyFill="1" applyBorder="1" applyAlignment="1">
      <alignment horizontal="right" vertical="center" wrapText="1" indent="2"/>
    </xf>
    <xf numFmtId="3" fontId="7" fillId="0" borderId="13" xfId="0" applyNumberFormat="1" applyFont="1" applyFill="1" applyBorder="1" applyAlignment="1">
      <alignment horizontal="right" vertical="center" wrapText="1" indent="1"/>
    </xf>
    <xf numFmtId="3" fontId="7" fillId="0" borderId="13" xfId="0" applyNumberFormat="1" applyFont="1" applyBorder="1" applyAlignment="1">
      <alignment horizontal="right" vertical="center" wrapText="1" indent="1"/>
    </xf>
    <xf numFmtId="4" fontId="7" fillId="0" borderId="28" xfId="0" applyNumberFormat="1" applyFont="1" applyBorder="1" applyAlignment="1">
      <alignment horizontal="center" vertical="center" wrapText="1"/>
    </xf>
    <xf numFmtId="3" fontId="7" fillId="0" borderId="14" xfId="0" applyNumberFormat="1" applyFont="1" applyFill="1" applyBorder="1" applyAlignment="1">
      <alignment horizontal="right" vertical="center" wrapText="1" indent="1"/>
    </xf>
    <xf numFmtId="3" fontId="7" fillId="0" borderId="19" xfId="0" applyNumberFormat="1" applyFont="1" applyBorder="1" applyAlignment="1">
      <alignment horizontal="right" vertical="center" wrapText="1" indent="1"/>
    </xf>
    <xf numFmtId="4" fontId="7" fillId="0" borderId="19" xfId="0" applyNumberFormat="1" applyFont="1" applyBorder="1" applyAlignment="1">
      <alignment horizontal="center" vertical="center" wrapText="1"/>
    </xf>
    <xf numFmtId="3" fontId="7" fillId="0" borderId="11" xfId="0" applyNumberFormat="1" applyFont="1" applyFill="1" applyBorder="1" applyAlignment="1">
      <alignment horizontal="right" vertical="center" wrapText="1" indent="1"/>
    </xf>
    <xf numFmtId="3" fontId="7" fillId="0" borderId="24" xfId="0" applyNumberFormat="1" applyFont="1" applyBorder="1" applyAlignment="1">
      <alignment horizontal="right" vertical="center" wrapText="1" indent="1"/>
    </xf>
    <xf numFmtId="3" fontId="7" fillId="0" borderId="11" xfId="0" applyNumberFormat="1" applyFont="1" applyBorder="1" applyAlignment="1">
      <alignment horizontal="right" vertical="center" wrapText="1" indent="1"/>
    </xf>
    <xf numFmtId="3" fontId="8" fillId="0" borderId="43" xfId="0" applyNumberFormat="1" applyFont="1" applyFill="1" applyBorder="1" applyAlignment="1">
      <alignment horizontal="center" vertical="center" wrapText="1"/>
    </xf>
    <xf numFmtId="3" fontId="8" fillId="0" borderId="43" xfId="0" applyNumberFormat="1" applyFont="1" applyFill="1" applyBorder="1" applyAlignment="1">
      <alignment horizontal="right" vertical="center" wrapText="1" indent="1"/>
    </xf>
    <xf numFmtId="0" fontId="7" fillId="0" borderId="24" xfId="0" applyFont="1" applyBorder="1" applyAlignment="1">
      <alignment horizontal="center" vertical="center" wrapText="1"/>
    </xf>
    <xf numFmtId="3" fontId="7" fillId="0" borderId="19" xfId="0" applyNumberFormat="1" applyFont="1" applyBorder="1" applyAlignment="1">
      <alignment horizontal="center" vertical="center" wrapText="1"/>
    </xf>
    <xf numFmtId="4" fontId="7" fillId="0" borderId="66" xfId="0" applyNumberFormat="1" applyFont="1" applyBorder="1" applyAlignment="1">
      <alignment horizontal="center" vertical="center" wrapText="1"/>
    </xf>
    <xf numFmtId="4" fontId="7" fillId="0" borderId="34" xfId="0" applyNumberFormat="1" applyFont="1" applyFill="1" applyBorder="1" applyAlignment="1">
      <alignment horizontal="center" vertical="center" wrapText="1"/>
    </xf>
    <xf numFmtId="4" fontId="7" fillId="0" borderId="73" xfId="0" applyNumberFormat="1" applyFont="1" applyBorder="1" applyAlignment="1">
      <alignment horizontal="center" vertical="center" wrapText="1"/>
    </xf>
    <xf numFmtId="4" fontId="7" fillId="0" borderId="12" xfId="0" applyNumberFormat="1" applyFont="1" applyFill="1" applyBorder="1" applyAlignment="1">
      <alignment horizontal="center" vertical="center" wrapText="1"/>
    </xf>
    <xf numFmtId="0" fontId="8" fillId="0" borderId="30" xfId="0" applyFont="1" applyBorder="1" applyAlignment="1">
      <alignment horizontal="right" vertical="center" wrapText="1" indent="2"/>
    </xf>
    <xf numFmtId="0" fontId="8" fillId="0" borderId="30" xfId="0" applyFont="1" applyBorder="1" applyAlignment="1">
      <alignment horizontal="center" vertical="center" wrapText="1"/>
    </xf>
    <xf numFmtId="4" fontId="8" fillId="0" borderId="30" xfId="0" applyNumberFormat="1" applyFont="1" applyBorder="1" applyAlignment="1">
      <alignment horizontal="center" vertical="center" wrapText="1"/>
    </xf>
    <xf numFmtId="4" fontId="8" fillId="0" borderId="32" xfId="0" applyNumberFormat="1" applyFont="1" applyBorder="1" applyAlignment="1">
      <alignment horizontal="center" vertical="center" wrapText="1"/>
    </xf>
    <xf numFmtId="4" fontId="8" fillId="0" borderId="27" xfId="0" applyNumberFormat="1" applyFont="1" applyFill="1" applyBorder="1" applyAlignment="1">
      <alignment horizontal="center" vertical="center" wrapText="1"/>
    </xf>
    <xf numFmtId="3" fontId="8" fillId="0" borderId="29" xfId="0" applyNumberFormat="1" applyFont="1" applyBorder="1" applyAlignment="1">
      <alignment horizontal="center" vertical="center" wrapText="1"/>
    </xf>
    <xf numFmtId="3" fontId="8" fillId="0" borderId="11" xfId="0" applyNumberFormat="1" applyFont="1" applyBorder="1" applyAlignment="1">
      <alignment horizontal="center" vertical="center" wrapText="1"/>
    </xf>
    <xf numFmtId="4" fontId="8" fillId="0" borderId="11" xfId="0" applyNumberFormat="1" applyFont="1" applyBorder="1" applyAlignment="1">
      <alignment horizontal="center" vertical="center" wrapText="1"/>
    </xf>
    <xf numFmtId="2" fontId="8" fillId="0" borderId="12" xfId="0" applyNumberFormat="1" applyFont="1" applyBorder="1" applyAlignment="1">
      <alignment horizontal="center" vertical="center" wrapText="1"/>
    </xf>
    <xf numFmtId="0" fontId="8" fillId="0" borderId="30" xfId="0" applyFont="1" applyFill="1" applyBorder="1" applyAlignment="1">
      <alignment horizontal="center" vertical="center" wrapText="1"/>
    </xf>
    <xf numFmtId="3" fontId="7" fillId="0" borderId="37" xfId="0" applyNumberFormat="1" applyFont="1" applyFill="1" applyBorder="1" applyAlignment="1">
      <alignment horizontal="right" vertical="center" wrapText="1" indent="2"/>
    </xf>
    <xf numFmtId="3" fontId="8" fillId="0" borderId="30" xfId="0" applyNumberFormat="1" applyFont="1" applyFill="1" applyBorder="1" applyAlignment="1">
      <alignment horizontal="center" vertical="center" wrapText="1"/>
    </xf>
    <xf numFmtId="4" fontId="7" fillId="0" borderId="39" xfId="0" applyNumberFormat="1" applyFont="1" applyBorder="1" applyAlignment="1">
      <alignment horizontal="center" vertical="center" wrapText="1"/>
    </xf>
    <xf numFmtId="4" fontId="7" fillId="0" borderId="38" xfId="0" applyNumberFormat="1" applyFont="1" applyBorder="1" applyAlignment="1">
      <alignment horizontal="center" vertical="center" wrapText="1"/>
    </xf>
    <xf numFmtId="4" fontId="7" fillId="0" borderId="69" xfId="0" applyNumberFormat="1" applyFont="1" applyBorder="1" applyAlignment="1">
      <alignment horizontal="center" vertical="center" wrapText="1"/>
    </xf>
    <xf numFmtId="4" fontId="7" fillId="0" borderId="41" xfId="0" applyNumberFormat="1" applyFont="1" applyBorder="1" applyAlignment="1">
      <alignment horizontal="center" vertical="center" wrapText="1"/>
    </xf>
    <xf numFmtId="0" fontId="7" fillId="0" borderId="55" xfId="0" applyFont="1" applyBorder="1" applyAlignment="1">
      <alignment horizontal="center" vertical="center" wrapText="1"/>
    </xf>
    <xf numFmtId="3" fontId="8" fillId="0" borderId="29" xfId="0" applyNumberFormat="1" applyFont="1" applyFill="1" applyBorder="1" applyAlignment="1">
      <alignment horizontal="right" vertical="center" wrapText="1" indent="2"/>
    </xf>
    <xf numFmtId="3" fontId="7" fillId="0" borderId="73" xfId="0" applyNumberFormat="1" applyFont="1" applyFill="1" applyBorder="1" applyAlignment="1">
      <alignment horizontal="right" vertical="center" wrapText="1" indent="1"/>
    </xf>
    <xf numFmtId="3" fontId="7" fillId="0" borderId="66" xfId="0" applyNumberFormat="1" applyFont="1" applyFill="1" applyBorder="1" applyAlignment="1">
      <alignment horizontal="right" vertical="center" wrapText="1" indent="1"/>
    </xf>
    <xf numFmtId="4" fontId="7" fillId="0" borderId="36" xfId="0" applyNumberFormat="1" applyFont="1" applyFill="1" applyBorder="1" applyAlignment="1">
      <alignment horizontal="center" vertical="center" wrapText="1"/>
    </xf>
    <xf numFmtId="4" fontId="7" fillId="0" borderId="19" xfId="0" applyNumberFormat="1" applyFont="1" applyFill="1" applyBorder="1" applyAlignment="1">
      <alignment horizontal="center" vertical="center" wrapText="1"/>
    </xf>
    <xf numFmtId="4" fontId="7" fillId="0" borderId="39" xfId="0" applyNumberFormat="1" applyFont="1" applyFill="1" applyBorder="1" applyAlignment="1">
      <alignment horizontal="center" vertical="center" wrapText="1"/>
    </xf>
    <xf numFmtId="4" fontId="7" fillId="0" borderId="38" xfId="57" applyNumberFormat="1" applyFont="1" applyBorder="1" applyAlignment="1">
      <alignment horizontal="center" vertical="center" wrapText="1"/>
      <protection/>
    </xf>
    <xf numFmtId="4" fontId="7" fillId="0" borderId="19" xfId="57" applyNumberFormat="1" applyFont="1" applyBorder="1" applyAlignment="1">
      <alignment horizontal="center" vertical="center" wrapText="1"/>
      <protection/>
    </xf>
    <xf numFmtId="4" fontId="7" fillId="0" borderId="39" xfId="57" applyNumberFormat="1" applyFont="1" applyBorder="1" applyAlignment="1">
      <alignment horizontal="center" vertical="center" wrapText="1"/>
      <protection/>
    </xf>
    <xf numFmtId="4" fontId="8" fillId="0" borderId="30" xfId="57" applyNumberFormat="1" applyFont="1" applyBorder="1" applyAlignment="1">
      <alignment horizontal="center" vertical="center" wrapText="1"/>
      <protection/>
    </xf>
    <xf numFmtId="4" fontId="7" fillId="0" borderId="24" xfId="57" applyNumberFormat="1" applyFont="1" applyBorder="1" applyAlignment="1">
      <alignment horizontal="center" vertical="center" wrapText="1"/>
      <protection/>
    </xf>
    <xf numFmtId="0" fontId="7" fillId="0" borderId="24" xfId="0" applyFont="1" applyBorder="1" applyAlignment="1">
      <alignment horizontal="right" vertical="center" wrapText="1" indent="2"/>
    </xf>
    <xf numFmtId="3" fontId="7" fillId="0" borderId="19" xfId="0" applyNumberFormat="1" applyFont="1" applyBorder="1" applyAlignment="1">
      <alignment horizontal="right" vertical="center" wrapText="1" indent="2"/>
    </xf>
    <xf numFmtId="3" fontId="7" fillId="0" borderId="13" xfId="0" applyNumberFormat="1" applyFont="1" applyBorder="1" applyAlignment="1">
      <alignment horizontal="right" vertical="center" wrapText="1" indent="2"/>
    </xf>
    <xf numFmtId="0" fontId="8" fillId="0" borderId="29" xfId="0" applyFont="1" applyBorder="1" applyAlignment="1">
      <alignment horizontal="right" vertical="center" wrapText="1" indent="2"/>
    </xf>
    <xf numFmtId="0" fontId="7" fillId="0" borderId="8" xfId="0" applyFont="1" applyBorder="1" applyAlignment="1">
      <alignment horizontal="right" vertical="center" wrapText="1" indent="2"/>
    </xf>
    <xf numFmtId="0" fontId="7" fillId="0" borderId="37" xfId="0" applyFont="1" applyBorder="1" applyAlignment="1">
      <alignment horizontal="right" vertical="center" wrapText="1" indent="2"/>
    </xf>
    <xf numFmtId="4" fontId="7" fillId="0" borderId="55" xfId="0" applyNumberFormat="1" applyFont="1" applyBorder="1" applyAlignment="1">
      <alignment horizontal="center" vertical="center" wrapText="1"/>
    </xf>
    <xf numFmtId="0" fontId="0" fillId="0" borderId="58" xfId="0" applyFont="1" applyBorder="1" applyAlignment="1">
      <alignment horizontal="center" vertical="center" wrapText="1"/>
    </xf>
    <xf numFmtId="0" fontId="0" fillId="0" borderId="14" xfId="0" applyFont="1" applyBorder="1" applyAlignment="1">
      <alignment horizontal="center" vertical="center"/>
    </xf>
    <xf numFmtId="176" fontId="0" fillId="0" borderId="73" xfId="0" applyNumberFormat="1" applyBorder="1" applyAlignment="1">
      <alignment horizontal="center" vertical="center" wrapText="1"/>
    </xf>
    <xf numFmtId="176" fontId="0" fillId="0" borderId="74" xfId="57" applyNumberFormat="1" applyBorder="1" applyAlignment="1">
      <alignment horizontal="center" vertical="center" wrapText="1"/>
      <protection/>
    </xf>
    <xf numFmtId="176" fontId="0" fillId="0" borderId="8" xfId="57" applyNumberFormat="1" applyBorder="1" applyAlignment="1">
      <alignment horizontal="center" vertical="center" wrapText="1"/>
      <protection/>
    </xf>
    <xf numFmtId="176" fontId="0" fillId="0" borderId="11" xfId="0" applyNumberFormat="1" applyBorder="1" applyAlignment="1">
      <alignment horizontal="center" vertical="center" wrapText="1"/>
    </xf>
    <xf numFmtId="176" fontId="3" fillId="0" borderId="18" xfId="0" applyNumberFormat="1" applyFont="1" applyBorder="1" applyAlignment="1">
      <alignment horizontal="center" vertical="center" wrapText="1"/>
    </xf>
    <xf numFmtId="176" fontId="0" fillId="0" borderId="0" xfId="57" applyNumberFormat="1" applyBorder="1" applyAlignment="1">
      <alignment horizontal="center" vertical="center" wrapText="1"/>
      <protection/>
    </xf>
    <xf numFmtId="176" fontId="0" fillId="0" borderId="11" xfId="57" applyNumberFormat="1" applyBorder="1" applyAlignment="1">
      <alignment horizontal="center" vertical="center" wrapText="1"/>
      <protection/>
    </xf>
    <xf numFmtId="3" fontId="0" fillId="0" borderId="43" xfId="0" applyNumberFormat="1" applyFont="1" applyBorder="1" applyAlignment="1">
      <alignment horizontal="center" vertical="center" wrapText="1"/>
    </xf>
    <xf numFmtId="176" fontId="3" fillId="0" borderId="32" xfId="57" applyNumberFormat="1" applyFont="1" applyBorder="1" applyAlignment="1">
      <alignment horizontal="center" vertical="center" wrapText="1"/>
      <protection/>
    </xf>
    <xf numFmtId="176" fontId="0" fillId="0" borderId="47" xfId="0" applyNumberFormat="1" applyFont="1" applyBorder="1" applyAlignment="1">
      <alignment horizontal="center" vertical="center" wrapText="1"/>
    </xf>
    <xf numFmtId="3" fontId="3" fillId="0" borderId="18" xfId="57" applyFont="1" applyBorder="1">
      <alignment horizontal="right" vertical="center" wrapText="1" indent="1"/>
      <protection/>
    </xf>
    <xf numFmtId="176" fontId="0" fillId="0" borderId="18" xfId="0" applyNumberFormat="1" applyBorder="1" applyAlignment="1">
      <alignment horizontal="right" vertical="center" wrapText="1" indent="1"/>
    </xf>
    <xf numFmtId="0" fontId="3" fillId="0" borderId="75" xfId="0" applyFont="1" applyBorder="1" applyAlignment="1">
      <alignment horizontal="center" vertical="center" wrapText="1"/>
    </xf>
    <xf numFmtId="3" fontId="3" fillId="0" borderId="29" xfId="0" applyNumberFormat="1" applyFont="1" applyFill="1" applyBorder="1" applyAlignment="1">
      <alignment horizontal="center" vertical="center" wrapText="1"/>
    </xf>
    <xf numFmtId="3" fontId="3" fillId="0" borderId="26" xfId="0" applyNumberFormat="1" applyFont="1" applyFill="1" applyBorder="1" applyAlignment="1">
      <alignment horizontal="center" vertical="center" wrapText="1"/>
    </xf>
    <xf numFmtId="0" fontId="0" fillId="0" borderId="59" xfId="0" applyFont="1" applyBorder="1" applyAlignment="1">
      <alignment horizontal="center" vertical="center" wrapText="1"/>
    </xf>
    <xf numFmtId="176" fontId="0" fillId="0" borderId="14" xfId="0" applyNumberFormat="1" applyFont="1" applyBorder="1" applyAlignment="1">
      <alignment horizontal="center" vertical="center" wrapText="1"/>
    </xf>
    <xf numFmtId="176" fontId="0" fillId="0" borderId="15" xfId="0" applyNumberFormat="1" applyFont="1" applyBorder="1" applyAlignment="1">
      <alignment horizontal="center" vertical="center" wrapText="1"/>
    </xf>
    <xf numFmtId="3" fontId="0" fillId="0" borderId="8" xfId="0" applyNumberFormat="1" applyFont="1" applyBorder="1" applyAlignment="1">
      <alignment horizontal="center" vertical="center" wrapText="1"/>
    </xf>
    <xf numFmtId="3" fontId="0" fillId="0" borderId="14" xfId="0" applyNumberFormat="1" applyFont="1" applyBorder="1" applyAlignment="1">
      <alignment horizontal="center" vertical="center" wrapText="1"/>
    </xf>
    <xf numFmtId="3" fontId="0" fillId="0" borderId="16" xfId="0" applyNumberFormat="1" applyFont="1" applyBorder="1" applyAlignment="1">
      <alignment horizontal="center" vertical="center" wrapText="1"/>
    </xf>
    <xf numFmtId="0" fontId="0" fillId="0" borderId="0" xfId="0" applyBorder="1" applyAlignment="1">
      <alignment/>
    </xf>
    <xf numFmtId="3" fontId="3" fillId="0" borderId="31" xfId="0" applyNumberFormat="1" applyFont="1" applyBorder="1" applyAlignment="1">
      <alignment horizontal="center" vertical="center" wrapText="1"/>
    </xf>
    <xf numFmtId="0" fontId="0" fillId="0" borderId="34" xfId="0" applyFont="1" applyFill="1" applyBorder="1" applyAlignment="1">
      <alignment horizontal="center" vertical="center" wrapText="1"/>
    </xf>
    <xf numFmtId="176" fontId="0" fillId="0" borderId="76" xfId="0" applyNumberFormat="1" applyFont="1" applyBorder="1" applyAlignment="1">
      <alignment horizontal="center" vertical="center" wrapText="1"/>
    </xf>
    <xf numFmtId="176" fontId="0" fillId="0" borderId="68" xfId="57" applyNumberFormat="1" applyBorder="1" applyAlignment="1">
      <alignment horizontal="center" vertical="center" wrapText="1"/>
      <protection/>
    </xf>
    <xf numFmtId="176" fontId="0" fillId="0" borderId="19" xfId="57" applyNumberFormat="1" applyBorder="1" applyAlignment="1">
      <alignment horizontal="center" vertical="center" wrapText="1"/>
      <protection/>
    </xf>
    <xf numFmtId="3" fontId="3" fillId="0" borderId="43" xfId="0" applyNumberFormat="1" applyFont="1" applyFill="1" applyBorder="1" applyAlignment="1">
      <alignment horizontal="right" vertical="center" wrapText="1" indent="1"/>
    </xf>
    <xf numFmtId="176" fontId="0" fillId="0" borderId="38" xfId="57" applyNumberFormat="1" applyBorder="1" applyAlignment="1">
      <alignment horizontal="center" vertical="center" wrapText="1"/>
      <protection/>
    </xf>
    <xf numFmtId="176" fontId="0" fillId="0" borderId="77" xfId="57" applyNumberFormat="1" applyBorder="1" applyAlignment="1">
      <alignment horizontal="center" vertical="center" wrapText="1"/>
      <protection/>
    </xf>
    <xf numFmtId="176" fontId="3" fillId="0" borderId="30" xfId="57" applyNumberFormat="1" applyFont="1" applyBorder="1" applyAlignment="1">
      <alignment horizontal="center" vertical="center" wrapText="1"/>
      <protection/>
    </xf>
    <xf numFmtId="0" fontId="13" fillId="0" borderId="13" xfId="48" applyFont="1" applyFill="1" applyBorder="1" applyAlignment="1">
      <alignment horizontal="center" vertical="center" wrapText="1"/>
      <protection/>
    </xf>
    <xf numFmtId="0" fontId="13" fillId="0" borderId="24" xfId="48" applyFont="1" applyFill="1" applyBorder="1" applyAlignment="1">
      <alignment horizontal="center" vertical="center" wrapText="1"/>
      <protection/>
    </xf>
    <xf numFmtId="3" fontId="3" fillId="0" borderId="29" xfId="0" applyNumberFormat="1" applyFont="1" applyBorder="1" applyAlignment="1">
      <alignment horizontal="right" vertical="center" wrapText="1" indent="1"/>
    </xf>
    <xf numFmtId="0" fontId="0" fillId="0" borderId="58" xfId="0" applyFont="1" applyBorder="1" applyAlignment="1">
      <alignment horizontal="right" vertical="center" wrapText="1" indent="1"/>
    </xf>
    <xf numFmtId="0" fontId="0" fillId="0" borderId="49" xfId="0" applyFont="1" applyBorder="1" applyAlignment="1">
      <alignment horizontal="right" vertical="center" wrapText="1" indent="1"/>
    </xf>
    <xf numFmtId="3" fontId="0" fillId="0" borderId="14" xfId="0" applyNumberFormat="1" applyFont="1" applyBorder="1" applyAlignment="1">
      <alignment horizontal="right" vertical="center" wrapText="1" indent="1"/>
    </xf>
    <xf numFmtId="3" fontId="0" fillId="0" borderId="16" xfId="0" applyNumberFormat="1" applyFont="1" applyBorder="1" applyAlignment="1">
      <alignment horizontal="right" vertical="center" wrapText="1" indent="1"/>
    </xf>
    <xf numFmtId="3" fontId="0" fillId="0" borderId="43" xfId="0" applyNumberFormat="1" applyFont="1" applyBorder="1" applyAlignment="1">
      <alignment horizontal="right" vertical="center" wrapText="1" indent="1"/>
    </xf>
    <xf numFmtId="0" fontId="0" fillId="0" borderId="43" xfId="0" applyFont="1" applyBorder="1" applyAlignment="1">
      <alignment horizontal="right" vertical="center" wrapText="1" indent="1"/>
    </xf>
    <xf numFmtId="177" fontId="0" fillId="0" borderId="13" xfId="0" applyNumberFormat="1" applyFont="1" applyBorder="1" applyAlignment="1">
      <alignment horizontal="center" vertical="center" wrapText="1"/>
    </xf>
    <xf numFmtId="177" fontId="0" fillId="0" borderId="18" xfId="0" applyNumberFormat="1" applyBorder="1" applyAlignment="1">
      <alignment horizontal="right" vertical="center" wrapText="1" indent="1"/>
    </xf>
    <xf numFmtId="0" fontId="0" fillId="0" borderId="66" xfId="0" applyFont="1" applyBorder="1" applyAlignment="1">
      <alignment horizontal="right" vertical="center" wrapText="1" indent="1"/>
    </xf>
    <xf numFmtId="177" fontId="3" fillId="0" borderId="30" xfId="0" applyNumberFormat="1" applyFont="1" applyBorder="1" applyAlignment="1">
      <alignment horizontal="center" vertical="center" wrapText="1"/>
    </xf>
    <xf numFmtId="0" fontId="0" fillId="0" borderId="41"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41" xfId="0" applyFont="1" applyFill="1" applyBorder="1" applyAlignment="1">
      <alignment horizontal="right" vertical="center" wrapText="1" indent="1"/>
    </xf>
    <xf numFmtId="0" fontId="0" fillId="0" borderId="78" xfId="0" applyFont="1" applyFill="1" applyBorder="1" applyAlignment="1">
      <alignment horizontal="right" vertical="center" wrapText="1" indent="1"/>
    </xf>
    <xf numFmtId="0" fontId="0" fillId="0" borderId="34" xfId="0" applyFont="1" applyFill="1" applyBorder="1" applyAlignment="1">
      <alignment horizontal="right" vertical="center" wrapText="1" indent="1"/>
    </xf>
    <xf numFmtId="0" fontId="0" fillId="0" borderId="12" xfId="0" applyFont="1" applyFill="1" applyBorder="1" applyAlignment="1">
      <alignment horizontal="right" vertical="center" wrapText="1" indent="1"/>
    </xf>
    <xf numFmtId="0" fontId="13" fillId="0" borderId="13" xfId="48" applyFont="1" applyFill="1" applyBorder="1" applyAlignment="1">
      <alignment horizontal="right" vertical="center" wrapText="1" indent="1"/>
      <protection/>
    </xf>
    <xf numFmtId="0" fontId="13" fillId="0" borderId="41" xfId="48" applyFont="1" applyFill="1" applyBorder="1" applyAlignment="1">
      <alignment horizontal="right" vertical="center" wrapText="1" indent="1"/>
      <protection/>
    </xf>
    <xf numFmtId="0" fontId="13" fillId="0" borderId="19" xfId="48" applyFont="1" applyFill="1" applyBorder="1" applyAlignment="1">
      <alignment horizontal="right" vertical="center" wrapText="1" indent="1"/>
      <protection/>
    </xf>
    <xf numFmtId="0" fontId="13" fillId="0" borderId="34" xfId="48" applyFont="1" applyFill="1" applyBorder="1" applyAlignment="1">
      <alignment horizontal="right" vertical="center" wrapText="1" indent="1"/>
      <protection/>
    </xf>
    <xf numFmtId="0" fontId="13" fillId="0" borderId="24" xfId="48" applyFont="1" applyFill="1" applyBorder="1" applyAlignment="1">
      <alignment horizontal="right" vertical="center" wrapText="1" indent="1"/>
      <protection/>
    </xf>
    <xf numFmtId="0" fontId="13" fillId="0" borderId="12" xfId="48" applyFont="1" applyFill="1" applyBorder="1" applyAlignment="1">
      <alignment horizontal="right" vertical="center" wrapText="1" indent="1"/>
      <protection/>
    </xf>
    <xf numFmtId="0" fontId="13" fillId="0" borderId="33" xfId="48" applyFont="1" applyFill="1" applyBorder="1" applyAlignment="1">
      <alignment horizontal="right" vertical="center" wrapText="1" indent="1"/>
      <protection/>
    </xf>
    <xf numFmtId="3" fontId="13" fillId="0" borderId="28" xfId="48" applyNumberFormat="1" applyFont="1" applyFill="1" applyBorder="1" applyAlignment="1">
      <alignment horizontal="right" vertical="center" wrapText="1" indent="2"/>
      <protection/>
    </xf>
    <xf numFmtId="3" fontId="13" fillId="0" borderId="34" xfId="48" applyNumberFormat="1" applyFont="1" applyFill="1" applyBorder="1" applyAlignment="1">
      <alignment horizontal="right" vertical="center" wrapText="1" indent="2"/>
      <protection/>
    </xf>
    <xf numFmtId="3" fontId="0" fillId="0" borderId="12" xfId="0" applyNumberFormat="1" applyFont="1" applyFill="1" applyBorder="1" applyAlignment="1">
      <alignment horizontal="right" vertical="center" wrapText="1" indent="2"/>
    </xf>
    <xf numFmtId="0" fontId="0" fillId="0" borderId="34" xfId="48" applyFont="1" applyFill="1" applyBorder="1" applyAlignment="1">
      <alignment horizontal="right" vertical="center" wrapText="1" indent="1"/>
      <protection/>
    </xf>
    <xf numFmtId="0" fontId="0" fillId="0" borderId="11" xfId="0" applyFont="1" applyFill="1" applyBorder="1" applyAlignment="1">
      <alignment horizontal="right" vertical="center" wrapText="1" indent="1"/>
    </xf>
    <xf numFmtId="0" fontId="0" fillId="0" borderId="38" xfId="0" applyFont="1" applyFill="1" applyBorder="1" applyAlignment="1">
      <alignment horizontal="right" vertical="center" wrapText="1" indent="1"/>
    </xf>
    <xf numFmtId="0" fontId="0" fillId="0" borderId="19" xfId="0" applyFont="1" applyFill="1" applyBorder="1" applyAlignment="1">
      <alignment horizontal="right" vertical="center" wrapText="1" indent="1"/>
    </xf>
    <xf numFmtId="3" fontId="3" fillId="0" borderId="47" xfId="0" applyNumberFormat="1" applyFont="1" applyFill="1" applyBorder="1" applyAlignment="1">
      <alignment horizontal="right" vertical="center" wrapText="1" indent="1"/>
    </xf>
    <xf numFmtId="3" fontId="3" fillId="0" borderId="27" xfId="0" applyNumberFormat="1" applyFont="1" applyFill="1" applyBorder="1" applyAlignment="1">
      <alignment horizontal="right" vertical="center" wrapText="1" indent="1"/>
    </xf>
    <xf numFmtId="0" fontId="0" fillId="0" borderId="13"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6" xfId="0" applyFont="1" applyFill="1" applyBorder="1" applyAlignment="1">
      <alignment horizontal="right" vertical="center" wrapText="1" indent="1"/>
    </xf>
    <xf numFmtId="0" fontId="0" fillId="0" borderId="33" xfId="0" applyFont="1" applyFill="1" applyBorder="1" applyAlignment="1">
      <alignment horizontal="right" vertical="center" wrapText="1" indent="1"/>
    </xf>
    <xf numFmtId="3" fontId="0" fillId="0" borderId="34" xfId="0" applyNumberFormat="1" applyFont="1" applyFill="1" applyBorder="1" applyAlignment="1">
      <alignment horizontal="center" vertical="center" wrapText="1"/>
    </xf>
    <xf numFmtId="3" fontId="0" fillId="0" borderId="33" xfId="0" applyNumberFormat="1" applyFont="1" applyFill="1" applyBorder="1" applyAlignment="1">
      <alignment horizontal="center" vertical="center" wrapText="1"/>
    </xf>
    <xf numFmtId="0" fontId="0" fillId="0" borderId="79"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49" xfId="0" applyFont="1" applyFill="1" applyBorder="1" applyAlignment="1">
      <alignment horizontal="center" vertical="center" wrapText="1"/>
    </xf>
    <xf numFmtId="0" fontId="3" fillId="0" borderId="0" xfId="0" applyFont="1" applyFill="1" applyAlignment="1">
      <alignment horizontal="center" vertical="center"/>
    </xf>
    <xf numFmtId="0" fontId="3" fillId="0" borderId="22" xfId="0" applyFont="1" applyFill="1" applyBorder="1" applyAlignment="1">
      <alignment horizontal="center" vertical="center" wrapText="1"/>
    </xf>
    <xf numFmtId="176" fontId="3" fillId="0" borderId="26" xfId="57" applyNumberFormat="1" applyFont="1" applyBorder="1" applyAlignment="1">
      <alignment horizontal="center" vertical="center" wrapText="1"/>
      <protection/>
    </xf>
    <xf numFmtId="0" fontId="3" fillId="0" borderId="0" xfId="0" applyFont="1" applyFill="1" applyBorder="1" applyAlignment="1">
      <alignment horizontal="right" vertical="center" wrapText="1" indent="2"/>
    </xf>
    <xf numFmtId="0" fontId="3" fillId="0" borderId="0" xfId="0" applyFont="1" applyFill="1" applyBorder="1" applyAlignment="1">
      <alignment horizontal="right" vertical="center" wrapText="1" indent="1"/>
    </xf>
    <xf numFmtId="0" fontId="3" fillId="0" borderId="54" xfId="0" applyFont="1" applyFill="1" applyBorder="1" applyAlignment="1">
      <alignment horizontal="center" vertical="center"/>
    </xf>
    <xf numFmtId="0" fontId="3" fillId="0" borderId="54" xfId="0" applyFont="1" applyFill="1" applyBorder="1" applyAlignment="1">
      <alignment horizontal="right" vertical="center" wrapText="1" indent="2"/>
    </xf>
    <xf numFmtId="0" fontId="3" fillId="0" borderId="54" xfId="0" applyFont="1" applyFill="1" applyBorder="1" applyAlignment="1">
      <alignment horizontal="right" vertical="center" wrapText="1" indent="1"/>
    </xf>
    <xf numFmtId="0" fontId="3" fillId="0" borderId="60" xfId="0" applyFont="1" applyFill="1" applyBorder="1" applyAlignment="1">
      <alignment horizontal="center" vertical="center" wrapText="1"/>
    </xf>
    <xf numFmtId="0" fontId="3" fillId="0" borderId="40" xfId="0" applyFont="1" applyFill="1" applyBorder="1" applyAlignment="1">
      <alignment horizontal="center" vertical="center" wrapText="1"/>
    </xf>
    <xf numFmtId="3" fontId="0" fillId="0" borderId="8" xfId="0" applyNumberFormat="1" applyFont="1" applyFill="1" applyBorder="1" applyAlignment="1">
      <alignment horizontal="right" vertical="center" wrapText="1" indent="7"/>
    </xf>
    <xf numFmtId="3" fontId="0" fillId="0" borderId="8" xfId="0" applyNumberFormat="1" applyFont="1" applyFill="1" applyBorder="1" applyAlignment="1">
      <alignment horizontal="right" vertical="center" wrapText="1" indent="6"/>
    </xf>
    <xf numFmtId="3" fontId="0" fillId="0" borderId="41" xfId="0" applyNumberFormat="1" applyFont="1" applyFill="1" applyBorder="1" applyAlignment="1">
      <alignment horizontal="right" vertical="center" wrapText="1" indent="6"/>
    </xf>
    <xf numFmtId="3" fontId="0" fillId="0" borderId="14" xfId="0" applyNumberFormat="1" applyFont="1" applyFill="1" applyBorder="1" applyAlignment="1">
      <alignment horizontal="right" vertical="center" wrapText="1" indent="7"/>
    </xf>
    <xf numFmtId="3" fontId="0" fillId="0" borderId="14" xfId="0" applyNumberFormat="1" applyFont="1" applyFill="1" applyBorder="1" applyAlignment="1">
      <alignment horizontal="right" vertical="center" wrapText="1" indent="6"/>
    </xf>
    <xf numFmtId="3" fontId="0" fillId="0" borderId="34" xfId="0" applyNumberFormat="1" applyFont="1" applyFill="1" applyBorder="1" applyAlignment="1">
      <alignment horizontal="right" vertical="center" wrapText="1" indent="6"/>
    </xf>
    <xf numFmtId="0" fontId="8" fillId="0" borderId="45" xfId="0" applyFont="1" applyFill="1" applyBorder="1" applyAlignment="1">
      <alignment horizontal="center" vertical="center" wrapText="1"/>
    </xf>
    <xf numFmtId="3" fontId="0" fillId="0" borderId="49" xfId="0" applyNumberFormat="1" applyFont="1" applyFill="1" applyBorder="1" applyAlignment="1">
      <alignment horizontal="right" vertical="center" wrapText="1" indent="7"/>
    </xf>
    <xf numFmtId="3" fontId="0" fillId="0" borderId="49" xfId="0" applyNumberFormat="1" applyFont="1" applyFill="1" applyBorder="1" applyAlignment="1">
      <alignment horizontal="right" vertical="center" wrapText="1" indent="6"/>
    </xf>
    <xf numFmtId="3" fontId="0" fillId="0" borderId="12" xfId="0" applyNumberFormat="1" applyFont="1" applyFill="1" applyBorder="1" applyAlignment="1">
      <alignment horizontal="right" vertical="center" wrapText="1" indent="6"/>
    </xf>
    <xf numFmtId="3" fontId="3" fillId="0" borderId="43" xfId="0" applyNumberFormat="1" applyFont="1" applyFill="1" applyBorder="1" applyAlignment="1">
      <alignment horizontal="right" vertical="center" wrapText="1" indent="7"/>
    </xf>
    <xf numFmtId="3" fontId="3" fillId="0" borderId="43" xfId="0" applyNumberFormat="1" applyFont="1" applyFill="1" applyBorder="1" applyAlignment="1">
      <alignment horizontal="right" vertical="center" wrapText="1" indent="6"/>
    </xf>
    <xf numFmtId="3" fontId="3" fillId="0" borderId="65" xfId="0" applyNumberFormat="1" applyFont="1" applyFill="1" applyBorder="1" applyAlignment="1">
      <alignment horizontal="right" vertical="center" wrapText="1" indent="6"/>
    </xf>
    <xf numFmtId="3" fontId="0" fillId="0" borderId="72" xfId="0" applyNumberFormat="1" applyFont="1" applyBorder="1" applyAlignment="1">
      <alignment horizontal="right" vertical="center" wrapText="1" indent="2"/>
    </xf>
    <xf numFmtId="3" fontId="0" fillId="0" borderId="70" xfId="0" applyNumberFormat="1" applyFont="1" applyBorder="1" applyAlignment="1">
      <alignment horizontal="right" vertical="center" wrapText="1" indent="2"/>
    </xf>
    <xf numFmtId="3" fontId="0" fillId="0" borderId="35" xfId="0" applyNumberFormat="1" applyFont="1" applyBorder="1" applyAlignment="1">
      <alignment horizontal="right" vertical="center" wrapText="1" indent="2"/>
    </xf>
    <xf numFmtId="3" fontId="0" fillId="0" borderId="80" xfId="0" applyNumberFormat="1" applyFont="1" applyBorder="1" applyAlignment="1">
      <alignment horizontal="right" vertical="center" wrapText="1" indent="2"/>
    </xf>
    <xf numFmtId="3" fontId="0" fillId="0" borderId="58" xfId="0" applyNumberFormat="1" applyFont="1" applyBorder="1" applyAlignment="1">
      <alignment horizontal="right" vertical="center" wrapText="1" indent="2"/>
    </xf>
    <xf numFmtId="3" fontId="0" fillId="0" borderId="0" xfId="0" applyNumberFormat="1" applyFont="1" applyBorder="1" applyAlignment="1">
      <alignment horizontal="right" vertical="center" wrapText="1" indent="2"/>
    </xf>
    <xf numFmtId="3" fontId="3" fillId="0" borderId="81" xfId="0" applyNumberFormat="1" applyFont="1" applyBorder="1" applyAlignment="1">
      <alignment horizontal="center" vertical="center" wrapText="1"/>
    </xf>
    <xf numFmtId="0" fontId="0" fillId="0" borderId="46" xfId="0" applyFont="1" applyFill="1" applyBorder="1" applyAlignment="1">
      <alignment horizontal="right" vertical="center" wrapText="1" indent="1"/>
    </xf>
    <xf numFmtId="3" fontId="3" fillId="0" borderId="82" xfId="0" applyNumberFormat="1" applyFont="1" applyBorder="1" applyAlignment="1">
      <alignment horizontal="right" vertical="center" wrapText="1" indent="1"/>
    </xf>
    <xf numFmtId="4" fontId="10" fillId="0" borderId="19" xfId="0" applyNumberFormat="1" applyFont="1" applyBorder="1" applyAlignment="1">
      <alignment horizontal="center" vertical="center" wrapText="1"/>
    </xf>
    <xf numFmtId="4" fontId="10" fillId="0" borderId="67" xfId="0" applyNumberFormat="1" applyFont="1" applyBorder="1" applyAlignment="1">
      <alignment horizontal="center" vertical="center" wrapText="1"/>
    </xf>
    <xf numFmtId="4" fontId="0" fillId="0" borderId="18" xfId="57" applyNumberFormat="1" applyBorder="1" applyAlignment="1">
      <alignment horizontal="center" vertical="center" wrapText="1"/>
      <protection/>
    </xf>
    <xf numFmtId="4" fontId="0" fillId="0" borderId="19" xfId="57" applyNumberFormat="1" applyBorder="1" applyAlignment="1">
      <alignment horizontal="center" vertical="center" wrapText="1"/>
      <protection/>
    </xf>
    <xf numFmtId="4" fontId="0" fillId="0" borderId="24" xfId="57" applyNumberFormat="1" applyBorder="1" applyAlignment="1">
      <alignment horizontal="center" vertical="center" wrapText="1"/>
      <protection/>
    </xf>
    <xf numFmtId="4" fontId="3" fillId="0" borderId="30" xfId="57" applyNumberFormat="1" applyFont="1" applyBorder="1" applyAlignment="1">
      <alignment horizontal="center" vertical="center" wrapText="1"/>
      <protection/>
    </xf>
    <xf numFmtId="4" fontId="0" fillId="0" borderId="56" xfId="57" applyNumberFormat="1" applyBorder="1" applyAlignment="1">
      <alignment horizontal="center" vertical="center" wrapText="1"/>
      <protection/>
    </xf>
    <xf numFmtId="4" fontId="0" fillId="0" borderId="34" xfId="57" applyNumberFormat="1" applyBorder="1" applyAlignment="1">
      <alignment horizontal="center" vertical="center" wrapText="1"/>
      <protection/>
    </xf>
    <xf numFmtId="4" fontId="0" fillId="0" borderId="55" xfId="57" applyNumberFormat="1" applyBorder="1" applyAlignment="1">
      <alignment horizontal="center" vertical="center" wrapText="1"/>
      <protection/>
    </xf>
    <xf numFmtId="4" fontId="3" fillId="0" borderId="27" xfId="57" applyNumberFormat="1" applyFont="1" applyBorder="1" applyAlignment="1">
      <alignment horizontal="center" vertical="center" wrapText="1"/>
      <protection/>
    </xf>
    <xf numFmtId="3" fontId="10" fillId="0" borderId="37" xfId="0" applyNumberFormat="1" applyFont="1" applyBorder="1" applyAlignment="1">
      <alignment horizontal="right" vertical="center" wrapText="1" indent="2"/>
    </xf>
    <xf numFmtId="3" fontId="10" fillId="0" borderId="8" xfId="0" applyNumberFormat="1" applyFont="1" applyBorder="1" applyAlignment="1">
      <alignment horizontal="right" vertical="center" wrapText="1" indent="3"/>
    </xf>
    <xf numFmtId="3" fontId="10" fillId="0" borderId="14" xfId="0" applyNumberFormat="1" applyFont="1" applyBorder="1" applyAlignment="1">
      <alignment horizontal="right" vertical="center" wrapText="1" indent="3"/>
    </xf>
    <xf numFmtId="3" fontId="10" fillId="0" borderId="37" xfId="0" applyNumberFormat="1" applyFont="1" applyBorder="1" applyAlignment="1">
      <alignment horizontal="right" vertical="center" wrapText="1" indent="3"/>
    </xf>
    <xf numFmtId="3" fontId="9" fillId="0" borderId="26" xfId="0" applyNumberFormat="1" applyFont="1" applyBorder="1" applyAlignment="1">
      <alignment horizontal="right" vertical="center" wrapText="1" indent="3"/>
    </xf>
    <xf numFmtId="0" fontId="1" fillId="0" borderId="0" xfId="0" applyFont="1" applyAlignment="1">
      <alignment horizontal="center" vertical="center"/>
    </xf>
    <xf numFmtId="4" fontId="10" fillId="0" borderId="77" xfId="0" applyNumberFormat="1" applyFont="1" applyBorder="1" applyAlignment="1">
      <alignment horizontal="center" vertical="center" wrapText="1"/>
    </xf>
    <xf numFmtId="4" fontId="10" fillId="0" borderId="66" xfId="0" applyNumberFormat="1" applyFont="1" applyBorder="1" applyAlignment="1">
      <alignment horizontal="center" vertical="center" wrapText="1"/>
    </xf>
    <xf numFmtId="4" fontId="0" fillId="0" borderId="14" xfId="57" applyNumberFormat="1" applyBorder="1" applyAlignment="1">
      <alignment horizontal="center" vertical="center" wrapText="1"/>
      <protection/>
    </xf>
    <xf numFmtId="3" fontId="10" fillId="0" borderId="39" xfId="0" applyNumberFormat="1" applyFont="1" applyBorder="1" applyAlignment="1">
      <alignment horizontal="right" vertical="center" wrapText="1" indent="3"/>
    </xf>
    <xf numFmtId="3" fontId="10" fillId="0" borderId="19" xfId="0" applyNumberFormat="1" applyFont="1" applyBorder="1" applyAlignment="1">
      <alignment horizontal="right" vertical="center" wrapText="1" indent="3"/>
    </xf>
    <xf numFmtId="3" fontId="10" fillId="0" borderId="38" xfId="0" applyNumberFormat="1" applyFont="1" applyBorder="1" applyAlignment="1">
      <alignment horizontal="right" vertical="center" wrapText="1" indent="3"/>
    </xf>
    <xf numFmtId="3" fontId="10" fillId="0" borderId="11" xfId="0" applyNumberFormat="1" applyFont="1" applyBorder="1" applyAlignment="1">
      <alignment horizontal="right" vertical="center" wrapText="1" indent="3"/>
    </xf>
    <xf numFmtId="4" fontId="0" fillId="0" borderId="66" xfId="57" applyNumberFormat="1" applyBorder="1" applyAlignment="1">
      <alignment horizontal="center" vertical="center" wrapText="1"/>
      <protection/>
    </xf>
    <xf numFmtId="0" fontId="3" fillId="0" borderId="0" xfId="0" applyFont="1" applyFill="1" applyBorder="1" applyAlignment="1">
      <alignment horizontal="center" vertical="center" wrapText="1"/>
    </xf>
    <xf numFmtId="176" fontId="0" fillId="0" borderId="55" xfId="0" applyNumberFormat="1" applyFont="1" applyBorder="1" applyAlignment="1">
      <alignment horizontal="center" vertical="center" wrapText="1"/>
    </xf>
    <xf numFmtId="3" fontId="3" fillId="0" borderId="31" xfId="0" applyNumberFormat="1" applyFont="1" applyFill="1" applyBorder="1" applyAlignment="1">
      <alignment horizontal="right" vertical="center" wrapText="1" indent="2"/>
    </xf>
    <xf numFmtId="3" fontId="3" fillId="0" borderId="35" xfId="57" applyFont="1" applyBorder="1">
      <alignment horizontal="right" vertical="center" wrapText="1" indent="1"/>
      <protection/>
    </xf>
    <xf numFmtId="3" fontId="0" fillId="0" borderId="16" xfId="0" applyNumberFormat="1" applyFont="1" applyBorder="1" applyAlignment="1">
      <alignment horizontal="right" vertical="center" wrapText="1" indent="4"/>
    </xf>
    <xf numFmtId="3" fontId="3" fillId="0" borderId="75" xfId="0" applyNumberFormat="1" applyFont="1" applyBorder="1" applyAlignment="1">
      <alignment horizontal="right" vertical="center" wrapText="1" indent="4"/>
    </xf>
    <xf numFmtId="3" fontId="0" fillId="0" borderId="19" xfId="0" applyNumberFormat="1" applyFont="1" applyBorder="1" applyAlignment="1">
      <alignment horizontal="right" vertical="center" wrapText="1" indent="4"/>
    </xf>
    <xf numFmtId="3" fontId="0" fillId="0" borderId="8" xfId="0" applyNumberFormat="1" applyFont="1" applyBorder="1" applyAlignment="1">
      <alignment horizontal="right" vertical="center" wrapText="1" indent="4"/>
    </xf>
    <xf numFmtId="3" fontId="0" fillId="0" borderId="14" xfId="0" applyNumberFormat="1" applyFont="1" applyBorder="1" applyAlignment="1">
      <alignment horizontal="right" vertical="center" wrapText="1" indent="4"/>
    </xf>
    <xf numFmtId="3" fontId="0" fillId="0" borderId="37" xfId="0" applyNumberFormat="1" applyFont="1" applyBorder="1" applyAlignment="1">
      <alignment horizontal="right" vertical="center" wrapText="1" indent="4"/>
    </xf>
    <xf numFmtId="3" fontId="0" fillId="0" borderId="50" xfId="0" applyNumberFormat="1" applyFont="1" applyBorder="1" applyAlignment="1">
      <alignment horizontal="right" vertical="center" wrapText="1" indent="4"/>
    </xf>
    <xf numFmtId="3" fontId="0" fillId="0" borderId="38" xfId="0" applyNumberFormat="1" applyFont="1" applyBorder="1" applyAlignment="1">
      <alignment horizontal="right" vertical="center" wrapText="1" indent="4"/>
    </xf>
    <xf numFmtId="3" fontId="0" fillId="0" borderId="47" xfId="0" applyNumberFormat="1" applyFont="1" applyBorder="1" applyAlignment="1">
      <alignment horizontal="right" vertical="center" wrapText="1" indent="4"/>
    </xf>
    <xf numFmtId="3" fontId="0" fillId="0" borderId="52" xfId="0" applyNumberFormat="1" applyFont="1" applyBorder="1" applyAlignment="1">
      <alignment horizontal="right" vertical="center" wrapText="1" indent="4"/>
    </xf>
    <xf numFmtId="3" fontId="3" fillId="0" borderId="30" xfId="0" applyNumberFormat="1" applyFont="1" applyBorder="1" applyAlignment="1">
      <alignment horizontal="right" vertical="center" wrapText="1" indent="4"/>
    </xf>
    <xf numFmtId="3" fontId="0" fillId="0" borderId="83" xfId="0" applyNumberFormat="1" applyFont="1" applyBorder="1" applyAlignment="1">
      <alignment horizontal="right" vertical="center" wrapText="1" indent="4"/>
    </xf>
    <xf numFmtId="3" fontId="0" fillId="0" borderId="78" xfId="0" applyNumberFormat="1" applyFont="1" applyBorder="1" applyAlignment="1">
      <alignment horizontal="right" vertical="center" wrapText="1" indent="4"/>
    </xf>
    <xf numFmtId="3" fontId="0" fillId="0" borderId="62" xfId="0" applyNumberFormat="1" applyFont="1" applyBorder="1" applyAlignment="1">
      <alignment horizontal="right" vertical="center" wrapText="1" indent="4"/>
    </xf>
    <xf numFmtId="3" fontId="0" fillId="0" borderId="34" xfId="0" applyNumberFormat="1" applyFont="1" applyBorder="1" applyAlignment="1">
      <alignment horizontal="right" vertical="center" wrapText="1" indent="4"/>
    </xf>
    <xf numFmtId="3" fontId="3" fillId="0" borderId="27" xfId="0" applyNumberFormat="1" applyFont="1" applyBorder="1" applyAlignment="1">
      <alignment horizontal="right" vertical="center" wrapText="1" indent="4"/>
    </xf>
    <xf numFmtId="3" fontId="0" fillId="0" borderId="58" xfId="0" applyNumberFormat="1" applyFont="1" applyBorder="1" applyAlignment="1">
      <alignment horizontal="right" vertical="center" wrapText="1" indent="4"/>
    </xf>
    <xf numFmtId="3" fontId="3" fillId="0" borderId="26" xfId="0" applyNumberFormat="1" applyFont="1" applyBorder="1" applyAlignment="1">
      <alignment horizontal="right" vertical="center" wrapText="1" indent="4"/>
    </xf>
    <xf numFmtId="176" fontId="0" fillId="0" borderId="65" xfId="0" applyNumberFormat="1" applyFont="1" applyBorder="1" applyAlignment="1">
      <alignment horizontal="center" vertical="center" wrapText="1"/>
    </xf>
    <xf numFmtId="0" fontId="0" fillId="0" borderId="33"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65" fillId="34" borderId="84" xfId="0" applyFont="1" applyFill="1" applyBorder="1" applyAlignment="1">
      <alignment horizontal="center" vertical="center" wrapText="1"/>
    </xf>
    <xf numFmtId="0" fontId="66" fillId="34" borderId="84" xfId="0" applyFont="1" applyFill="1" applyBorder="1" applyAlignment="1">
      <alignment horizontal="center" vertical="center"/>
    </xf>
    <xf numFmtId="0" fontId="65" fillId="34" borderId="84" xfId="0" applyFont="1" applyFill="1" applyBorder="1" applyAlignment="1">
      <alignment horizontal="left" vertical="center" wrapText="1" indent="1"/>
    </xf>
    <xf numFmtId="3" fontId="0" fillId="0" borderId="52" xfId="46" applyNumberFormat="1" applyBorder="1" applyAlignment="1">
      <alignment horizontal="right" vertical="center" indent="1"/>
      <protection/>
    </xf>
    <xf numFmtId="3" fontId="0" fillId="0" borderId="14" xfId="46" applyNumberFormat="1" applyBorder="1" applyAlignment="1">
      <alignment horizontal="right" vertical="center" indent="1"/>
      <protection/>
    </xf>
    <xf numFmtId="3" fontId="0" fillId="0" borderId="38" xfId="46" applyNumberFormat="1" applyBorder="1" applyAlignment="1">
      <alignment horizontal="right" vertical="center" indent="1"/>
      <protection/>
    </xf>
    <xf numFmtId="3" fontId="0" fillId="0" borderId="39" xfId="0" applyNumberFormat="1" applyFont="1" applyBorder="1" applyAlignment="1">
      <alignment horizontal="right" vertical="center" wrapText="1" indent="1"/>
    </xf>
    <xf numFmtId="3" fontId="0" fillId="0" borderId="11" xfId="0" applyNumberFormat="1" applyFont="1" applyBorder="1" applyAlignment="1">
      <alignment horizontal="right" vertical="center" wrapText="1" indent="1"/>
    </xf>
    <xf numFmtId="3" fontId="0" fillId="0" borderId="24" xfId="0" applyNumberFormat="1" applyFont="1" applyBorder="1" applyAlignment="1">
      <alignment horizontal="right" vertical="center" wrapText="1" indent="1"/>
    </xf>
    <xf numFmtId="3" fontId="0" fillId="0" borderId="63" xfId="0" applyNumberFormat="1" applyFont="1" applyBorder="1" applyAlignment="1">
      <alignment horizontal="right" vertical="center" wrapText="1" indent="1"/>
    </xf>
    <xf numFmtId="3" fontId="0" fillId="0" borderId="38" xfId="0" applyNumberFormat="1" applyFont="1" applyFill="1" applyBorder="1" applyAlignment="1">
      <alignment horizontal="center" vertical="center" wrapText="1"/>
    </xf>
    <xf numFmtId="3" fontId="0" fillId="0" borderId="83" xfId="0" applyNumberFormat="1" applyFont="1" applyFill="1" applyBorder="1" applyAlignment="1">
      <alignment horizontal="right" vertical="center" wrapText="1" indent="1"/>
    </xf>
    <xf numFmtId="3" fontId="0" fillId="0" borderId="38" xfId="0" applyNumberFormat="1" applyFont="1" applyBorder="1" applyAlignment="1">
      <alignment horizontal="right" vertical="center" wrapText="1" indent="1"/>
    </xf>
    <xf numFmtId="3" fontId="0" fillId="0" borderId="18" xfId="0" applyNumberFormat="1" applyFont="1" applyBorder="1" applyAlignment="1">
      <alignment horizontal="right" vertical="center" wrapText="1" indent="1"/>
    </xf>
    <xf numFmtId="0" fontId="3" fillId="0" borderId="70" xfId="0" applyFont="1" applyBorder="1" applyAlignment="1">
      <alignment horizontal="center" vertical="center" wrapText="1"/>
    </xf>
    <xf numFmtId="0" fontId="3" fillId="0" borderId="72" xfId="0" applyFont="1" applyBorder="1" applyAlignment="1">
      <alignment horizontal="center" vertical="center" wrapText="1"/>
    </xf>
    <xf numFmtId="3" fontId="0" fillId="0" borderId="11" xfId="0" applyNumberFormat="1" applyBorder="1" applyAlignment="1">
      <alignment horizontal="center" vertical="center"/>
    </xf>
    <xf numFmtId="3" fontId="0" fillId="0" borderId="12" xfId="0" applyNumberFormat="1" applyBorder="1" applyAlignment="1">
      <alignment horizontal="center" vertical="center"/>
    </xf>
    <xf numFmtId="3" fontId="3" fillId="0" borderId="12" xfId="0" applyNumberFormat="1" applyFont="1" applyBorder="1" applyAlignment="1">
      <alignment horizontal="center" vertical="center"/>
    </xf>
    <xf numFmtId="3" fontId="3" fillId="0" borderId="47" xfId="0" applyNumberFormat="1" applyFont="1" applyBorder="1" applyAlignment="1">
      <alignment horizontal="center" vertical="center"/>
    </xf>
    <xf numFmtId="3" fontId="3" fillId="0" borderId="65" xfId="0" applyNumberFormat="1" applyFont="1" applyBorder="1" applyAlignment="1">
      <alignment horizontal="center" vertical="center"/>
    </xf>
    <xf numFmtId="3" fontId="0" fillId="0" borderId="59" xfId="57" applyBorder="1" applyAlignment="1">
      <alignment horizontal="center" vertical="center" wrapText="1"/>
      <protection/>
    </xf>
    <xf numFmtId="3" fontId="0" fillId="0" borderId="51" xfId="57" applyBorder="1" applyAlignment="1">
      <alignment horizontal="center" vertical="center" wrapText="1"/>
      <protection/>
    </xf>
    <xf numFmtId="3" fontId="0" fillId="0" borderId="64" xfId="0" applyNumberFormat="1" applyFont="1" applyBorder="1" applyAlignment="1">
      <alignment horizontal="right" vertical="center" wrapText="1" indent="2"/>
    </xf>
    <xf numFmtId="3" fontId="0" fillId="0" borderId="17" xfId="0" applyNumberFormat="1" applyFont="1" applyBorder="1" applyAlignment="1">
      <alignment horizontal="right" vertical="center" wrapText="1" indent="2"/>
    </xf>
    <xf numFmtId="3" fontId="3" fillId="0" borderId="50" xfId="0" applyNumberFormat="1" applyFont="1" applyBorder="1" applyAlignment="1">
      <alignment horizontal="right" vertical="center" wrapText="1" indent="2"/>
    </xf>
    <xf numFmtId="3" fontId="0" fillId="0" borderId="38" xfId="57" applyBorder="1" applyAlignment="1">
      <alignment horizontal="right" vertical="center" wrapText="1" indent="2"/>
      <protection/>
    </xf>
    <xf numFmtId="3" fontId="0" fillId="0" borderId="41" xfId="57" applyBorder="1" applyAlignment="1">
      <alignment horizontal="right" vertical="center" wrapText="1" indent="2"/>
      <protection/>
    </xf>
    <xf numFmtId="3" fontId="0" fillId="0" borderId="19" xfId="57" applyBorder="1" applyAlignment="1">
      <alignment horizontal="right" vertical="center" wrapText="1" indent="2"/>
      <protection/>
    </xf>
    <xf numFmtId="3" fontId="0" fillId="0" borderId="34" xfId="57" applyBorder="1" applyAlignment="1">
      <alignment horizontal="right" vertical="center" wrapText="1" indent="2"/>
      <protection/>
    </xf>
    <xf numFmtId="3" fontId="0" fillId="0" borderId="34" xfId="0" applyNumberFormat="1" applyFont="1" applyBorder="1" applyAlignment="1">
      <alignment horizontal="right" vertical="center" wrapText="1" indent="2"/>
    </xf>
    <xf numFmtId="3" fontId="0" fillId="0" borderId="11" xfId="0" applyNumberFormat="1" applyFont="1" applyBorder="1" applyAlignment="1">
      <alignment horizontal="right" vertical="center" wrapText="1" indent="2"/>
    </xf>
    <xf numFmtId="3" fontId="0" fillId="0" borderId="12" xfId="0" applyNumberFormat="1" applyFont="1" applyBorder="1" applyAlignment="1">
      <alignment horizontal="right" vertical="center" wrapText="1" indent="2"/>
    </xf>
    <xf numFmtId="3" fontId="3" fillId="0" borderId="47" xfId="0" applyNumberFormat="1" applyFont="1" applyBorder="1" applyAlignment="1">
      <alignment horizontal="right" vertical="center" wrapText="1" indent="2"/>
    </xf>
    <xf numFmtId="3" fontId="3" fillId="0" borderId="65" xfId="0" applyNumberFormat="1" applyFont="1" applyBorder="1" applyAlignment="1">
      <alignment horizontal="right" vertical="center" wrapText="1" indent="2"/>
    </xf>
    <xf numFmtId="3" fontId="0" fillId="0" borderId="19" xfId="57" applyFont="1" applyBorder="1" applyAlignment="1">
      <alignment horizontal="right" vertical="center" wrapText="1" indent="2"/>
      <protection/>
    </xf>
    <xf numFmtId="3" fontId="0" fillId="0" borderId="34" xfId="57" applyFont="1" applyBorder="1" applyAlignment="1">
      <alignment horizontal="right" vertical="center" wrapText="1" indent="2"/>
      <protection/>
    </xf>
    <xf numFmtId="4" fontId="0" fillId="0" borderId="13" xfId="0" applyNumberFormat="1" applyFont="1" applyBorder="1" applyAlignment="1">
      <alignment horizontal="center" vertical="center" wrapText="1"/>
    </xf>
    <xf numFmtId="4" fontId="3" fillId="0" borderId="30" xfId="0" applyNumberFormat="1" applyFont="1" applyBorder="1" applyAlignment="1">
      <alignment horizontal="center" vertical="center" wrapText="1"/>
    </xf>
    <xf numFmtId="4" fontId="3" fillId="0" borderId="32" xfId="0" applyNumberFormat="1" applyFont="1" applyBorder="1" applyAlignment="1">
      <alignment horizontal="center" vertical="center" wrapText="1"/>
    </xf>
    <xf numFmtId="2" fontId="0" fillId="0" borderId="73" xfId="0" applyNumberFormat="1" applyFont="1" applyBorder="1" applyAlignment="1">
      <alignment horizontal="center" vertical="center" wrapText="1"/>
    </xf>
    <xf numFmtId="4" fontId="0" fillId="0" borderId="74" xfId="57" applyNumberFormat="1" applyBorder="1" applyAlignment="1">
      <alignment horizontal="center" vertical="center" wrapText="1"/>
      <protection/>
    </xf>
    <xf numFmtId="4" fontId="0" fillId="0" borderId="8" xfId="57" applyNumberFormat="1" applyBorder="1" applyAlignment="1">
      <alignment horizontal="center" vertical="center" wrapText="1"/>
      <protection/>
    </xf>
    <xf numFmtId="4" fontId="0" fillId="0" borderId="13" xfId="57" applyNumberFormat="1" applyBorder="1" applyAlignment="1">
      <alignment horizontal="center" vertical="center" wrapText="1"/>
      <protection/>
    </xf>
    <xf numFmtId="4" fontId="0" fillId="0" borderId="13" xfId="57" applyNumberFormat="1" applyFont="1" applyBorder="1" applyAlignment="1">
      <alignment horizontal="center" vertical="center" wrapText="1"/>
      <protection/>
    </xf>
    <xf numFmtId="0" fontId="67" fillId="0" borderId="35" xfId="0" applyFont="1" applyBorder="1" applyAlignment="1">
      <alignment/>
    </xf>
    <xf numFmtId="0" fontId="67" fillId="0" borderId="0" xfId="0" applyFont="1" applyAlignment="1">
      <alignment/>
    </xf>
    <xf numFmtId="3" fontId="0" fillId="0" borderId="80" xfId="0" applyNumberFormat="1" applyFont="1" applyBorder="1" applyAlignment="1">
      <alignment horizontal="center" vertical="center" wrapText="1"/>
    </xf>
    <xf numFmtId="3" fontId="0" fillId="0" borderId="58" xfId="0" applyNumberFormat="1" applyFont="1" applyBorder="1" applyAlignment="1">
      <alignment horizontal="center" vertical="center" wrapText="1"/>
    </xf>
    <xf numFmtId="3" fontId="0" fillId="0" borderId="0" xfId="0" applyNumberFormat="1" applyFont="1" applyBorder="1" applyAlignment="1">
      <alignment horizontal="center" vertical="center" wrapText="1"/>
    </xf>
    <xf numFmtId="3" fontId="0" fillId="0" borderId="13" xfId="0" applyNumberFormat="1" applyFont="1" applyBorder="1" applyAlignment="1">
      <alignment horizontal="right" vertical="center" wrapText="1" indent="1"/>
    </xf>
    <xf numFmtId="3" fontId="0" fillId="0" borderId="13" xfId="57" applyBorder="1" applyAlignment="1">
      <alignment horizontal="right" vertical="center" wrapText="1" indent="2"/>
      <protection/>
    </xf>
    <xf numFmtId="3" fontId="0" fillId="0" borderId="11" xfId="57" applyBorder="1" applyAlignment="1">
      <alignment horizontal="right" vertical="center" wrapText="1" indent="2"/>
      <protection/>
    </xf>
    <xf numFmtId="3" fontId="3" fillId="0" borderId="47" xfId="57" applyFont="1" applyBorder="1" applyAlignment="1">
      <alignment horizontal="right" vertical="center" wrapText="1" indent="2"/>
      <protection/>
    </xf>
    <xf numFmtId="0" fontId="3" fillId="35" borderId="84" xfId="0" applyFont="1" applyFill="1" applyBorder="1" applyAlignment="1">
      <alignment horizontal="center" vertical="center" wrapText="1"/>
    </xf>
    <xf numFmtId="0" fontId="8" fillId="35" borderId="84" xfId="0" applyFont="1" applyFill="1" applyBorder="1" applyAlignment="1">
      <alignment horizontal="left" vertical="center" wrapText="1" indent="1"/>
    </xf>
    <xf numFmtId="0" fontId="0" fillId="35" borderId="84" xfId="0" applyFont="1" applyFill="1" applyBorder="1" applyAlignment="1">
      <alignment horizontal="center" vertical="center" wrapText="1"/>
    </xf>
    <xf numFmtId="4" fontId="0" fillId="35" borderId="84" xfId="0" applyNumberFormat="1" applyFont="1" applyFill="1" applyBorder="1" applyAlignment="1">
      <alignment horizontal="center" vertical="center"/>
    </xf>
    <xf numFmtId="0" fontId="8" fillId="35" borderId="84" xfId="0" applyFont="1" applyFill="1" applyBorder="1" applyAlignment="1">
      <alignment horizontal="center" vertical="center" wrapText="1"/>
    </xf>
    <xf numFmtId="4" fontId="0" fillId="35" borderId="84" xfId="0" applyNumberFormat="1" applyFont="1" applyFill="1" applyBorder="1" applyAlignment="1">
      <alignment horizontal="center" vertical="center" wrapText="1"/>
    </xf>
    <xf numFmtId="2" fontId="0" fillId="35" borderId="84" xfId="0" applyNumberFormat="1" applyFont="1" applyFill="1" applyBorder="1" applyAlignment="1">
      <alignment horizontal="center" vertical="center" wrapText="1"/>
    </xf>
    <xf numFmtId="3" fontId="13" fillId="0" borderId="19" xfId="48" applyNumberFormat="1" applyFont="1" applyFill="1" applyBorder="1" applyAlignment="1">
      <alignment horizontal="center" vertical="center" wrapText="1"/>
      <protection/>
    </xf>
    <xf numFmtId="3" fontId="13" fillId="0" borderId="11" xfId="48" applyNumberFormat="1" applyFont="1" applyFill="1" applyBorder="1" applyAlignment="1">
      <alignment horizontal="center" vertical="center" wrapText="1"/>
      <protection/>
    </xf>
    <xf numFmtId="3" fontId="3" fillId="0" borderId="39" xfId="0" applyNumberFormat="1" applyFont="1" applyBorder="1" applyAlignment="1">
      <alignment horizontal="center" vertical="center" wrapText="1"/>
    </xf>
    <xf numFmtId="3" fontId="13" fillId="0" borderId="24" xfId="48" applyNumberFormat="1" applyFont="1" applyFill="1" applyBorder="1" applyAlignment="1">
      <alignment horizontal="center" vertical="center" wrapText="1"/>
      <protection/>
    </xf>
    <xf numFmtId="0" fontId="13" fillId="0" borderId="47" xfId="48" applyFont="1" applyFill="1" applyBorder="1" applyAlignment="1">
      <alignment horizontal="center" vertical="center" wrapText="1"/>
      <protection/>
    </xf>
    <xf numFmtId="0" fontId="3" fillId="0" borderId="29" xfId="0" applyFont="1" applyBorder="1" applyAlignment="1">
      <alignment horizontal="center" vertical="center" wrapText="1"/>
    </xf>
    <xf numFmtId="3" fontId="3" fillId="0" borderId="36" xfId="0" applyNumberFormat="1" applyFont="1" applyBorder="1" applyAlignment="1">
      <alignment horizontal="center" vertical="center" wrapText="1"/>
    </xf>
    <xf numFmtId="3" fontId="13" fillId="0" borderId="66" xfId="48" applyNumberFormat="1" applyFont="1" applyFill="1" applyBorder="1" applyAlignment="1">
      <alignment horizontal="center" vertical="center" wrapText="1"/>
      <protection/>
    </xf>
    <xf numFmtId="3" fontId="13" fillId="0" borderId="39" xfId="48" applyNumberFormat="1" applyFont="1" applyFill="1" applyBorder="1" applyAlignment="1">
      <alignment horizontal="center" vertical="center" wrapText="1"/>
      <protection/>
    </xf>
    <xf numFmtId="3" fontId="13" fillId="0" borderId="47" xfId="48" applyNumberFormat="1" applyFont="1" applyFill="1" applyBorder="1" applyAlignment="1">
      <alignment horizontal="center" vertical="center" wrapText="1"/>
      <protection/>
    </xf>
    <xf numFmtId="3" fontId="20" fillId="0" borderId="29" xfId="48" applyNumberFormat="1" applyFont="1" applyFill="1" applyBorder="1" applyAlignment="1">
      <alignment horizontal="center" vertical="center" wrapText="1"/>
      <protection/>
    </xf>
    <xf numFmtId="3" fontId="0" fillId="0" borderId="79" xfId="0" applyNumberFormat="1" applyFont="1" applyBorder="1" applyAlignment="1">
      <alignment horizontal="center" vertical="center" wrapText="1"/>
    </xf>
    <xf numFmtId="3" fontId="3" fillId="0" borderId="85" xfId="0" applyNumberFormat="1" applyFont="1" applyBorder="1" applyAlignment="1">
      <alignment horizontal="center" vertical="center" wrapText="1"/>
    </xf>
    <xf numFmtId="3" fontId="0" fillId="0" borderId="33" xfId="0" applyNumberFormat="1" applyFont="1" applyBorder="1" applyAlignment="1">
      <alignment horizontal="center" vertical="center" wrapText="1"/>
    </xf>
    <xf numFmtId="4" fontId="8" fillId="0" borderId="30" xfId="0" applyNumberFormat="1" applyFont="1" applyFill="1" applyBorder="1" applyAlignment="1">
      <alignment horizontal="center" vertical="center" wrapText="1"/>
    </xf>
    <xf numFmtId="3" fontId="7" fillId="0" borderId="13" xfId="0" applyNumberFormat="1" applyFont="1" applyBorder="1" applyAlignment="1">
      <alignment horizontal="center" vertical="center" wrapText="1"/>
    </xf>
    <xf numFmtId="4" fontId="8" fillId="0" borderId="27" xfId="0" applyNumberFormat="1" applyFont="1" applyBorder="1" applyAlignment="1">
      <alignment horizontal="center" vertical="center" wrapText="1"/>
    </xf>
    <xf numFmtId="10" fontId="3" fillId="0" borderId="0" xfId="0" applyNumberFormat="1" applyFont="1" applyFill="1" applyAlignment="1">
      <alignment/>
    </xf>
    <xf numFmtId="10" fontId="0" fillId="0" borderId="0" xfId="0" applyNumberFormat="1" applyFill="1" applyAlignment="1">
      <alignment/>
    </xf>
    <xf numFmtId="0" fontId="48" fillId="0" borderId="0" xfId="47">
      <alignment/>
      <protection/>
    </xf>
    <xf numFmtId="0" fontId="48" fillId="0" borderId="0" xfId="47" applyBorder="1">
      <alignment/>
      <protection/>
    </xf>
    <xf numFmtId="0" fontId="68" fillId="0" borderId="53" xfId="47" applyFont="1" applyBorder="1" applyAlignment="1">
      <alignment horizontal="left" wrapText="1" indent="1"/>
      <protection/>
    </xf>
    <xf numFmtId="0" fontId="68" fillId="0" borderId="68" xfId="47" applyFont="1" applyBorder="1" applyAlignment="1">
      <alignment horizontal="center"/>
      <protection/>
    </xf>
    <xf numFmtId="0" fontId="68" fillId="0" borderId="36" xfId="47" applyFont="1" applyBorder="1" applyAlignment="1">
      <alignment horizontal="center"/>
      <protection/>
    </xf>
    <xf numFmtId="0" fontId="48" fillId="0" borderId="0" xfId="47" applyAlignment="1">
      <alignment horizontal="left" vertical="center"/>
      <protection/>
    </xf>
    <xf numFmtId="0" fontId="68" fillId="0" borderId="48" xfId="47" applyFont="1" applyBorder="1" applyAlignment="1">
      <alignment horizontal="left" vertical="top" wrapText="1" indent="1"/>
      <protection/>
    </xf>
    <xf numFmtId="0" fontId="68" fillId="0" borderId="50" xfId="47" applyFont="1" applyBorder="1" applyAlignment="1">
      <alignment horizontal="center" vertical="top"/>
      <protection/>
    </xf>
    <xf numFmtId="0" fontId="68" fillId="0" borderId="47" xfId="47" applyFont="1" applyBorder="1" applyAlignment="1">
      <alignment horizontal="center" vertical="top"/>
      <protection/>
    </xf>
    <xf numFmtId="0" fontId="68" fillId="0" borderId="11" xfId="47" applyFont="1" applyBorder="1" applyAlignment="1">
      <alignment horizontal="center" vertical="top"/>
      <protection/>
    </xf>
    <xf numFmtId="0" fontId="68" fillId="0" borderId="12" xfId="47" applyFont="1" applyBorder="1" applyAlignment="1">
      <alignment horizontal="center" vertical="top"/>
      <protection/>
    </xf>
    <xf numFmtId="0" fontId="69" fillId="0" borderId="57" xfId="47" applyFont="1" applyBorder="1" applyAlignment="1">
      <alignment horizontal="left" vertical="center" wrapText="1" indent="1"/>
      <protection/>
    </xf>
    <xf numFmtId="0" fontId="69" fillId="0" borderId="85" xfId="47" applyFont="1" applyBorder="1" applyAlignment="1">
      <alignment horizontal="center" vertical="center" wrapText="1"/>
      <protection/>
    </xf>
    <xf numFmtId="0" fontId="69" fillId="0" borderId="36" xfId="47" applyFont="1" applyBorder="1" applyAlignment="1">
      <alignment horizontal="center" vertical="center" wrapText="1"/>
      <protection/>
    </xf>
    <xf numFmtId="0" fontId="69" fillId="0" borderId="39" xfId="47" applyFont="1" applyBorder="1" applyAlignment="1">
      <alignment horizontal="center" vertical="center" wrapText="1"/>
      <protection/>
    </xf>
    <xf numFmtId="0" fontId="69" fillId="0" borderId="55" xfId="47" applyFont="1" applyBorder="1" applyAlignment="1">
      <alignment horizontal="center" vertical="center" wrapText="1"/>
      <protection/>
    </xf>
    <xf numFmtId="0" fontId="69" fillId="0" borderId="40" xfId="47" applyFont="1" applyBorder="1" applyAlignment="1">
      <alignment horizontal="left" vertical="center" wrapText="1" indent="1"/>
      <protection/>
    </xf>
    <xf numFmtId="0" fontId="69" fillId="0" borderId="8" xfId="47" applyFont="1" applyBorder="1" applyAlignment="1">
      <alignment horizontal="center" vertical="center" wrapText="1"/>
      <protection/>
    </xf>
    <xf numFmtId="0" fontId="69" fillId="0" borderId="13" xfId="47" applyFont="1" applyBorder="1" applyAlignment="1">
      <alignment horizontal="center" vertical="center" wrapText="1"/>
      <protection/>
    </xf>
    <xf numFmtId="0" fontId="69" fillId="0" borderId="28" xfId="47" applyFont="1" applyBorder="1" applyAlignment="1">
      <alignment horizontal="center" vertical="center" wrapText="1"/>
      <protection/>
    </xf>
    <xf numFmtId="0" fontId="69" fillId="0" borderId="22" xfId="47" applyFont="1" applyBorder="1" applyAlignment="1">
      <alignment horizontal="left" vertical="center" wrapText="1" indent="1"/>
      <protection/>
    </xf>
    <xf numFmtId="0" fontId="69" fillId="0" borderId="14" xfId="47" applyFont="1" applyBorder="1" applyAlignment="1">
      <alignment horizontal="center" vertical="center" wrapText="1"/>
      <protection/>
    </xf>
    <xf numFmtId="0" fontId="69" fillId="0" borderId="19" xfId="47" applyFont="1" applyBorder="1" applyAlignment="1">
      <alignment horizontal="center" vertical="center" wrapText="1"/>
      <protection/>
    </xf>
    <xf numFmtId="0" fontId="69" fillId="0" borderId="34" xfId="47" applyFont="1" applyBorder="1" applyAlignment="1">
      <alignment horizontal="center" vertical="center" wrapText="1"/>
      <protection/>
    </xf>
    <xf numFmtId="0" fontId="69" fillId="0" borderId="23" xfId="47" applyFont="1" applyBorder="1" applyAlignment="1">
      <alignment horizontal="left" vertical="center" wrapText="1" indent="1"/>
      <protection/>
    </xf>
    <xf numFmtId="0" fontId="69" fillId="0" borderId="15" xfId="47" applyFont="1" applyBorder="1" applyAlignment="1">
      <alignment horizontal="center" vertical="center" wrapText="1"/>
      <protection/>
    </xf>
    <xf numFmtId="0" fontId="69" fillId="0" borderId="24" xfId="47" applyFont="1" applyBorder="1" applyAlignment="1">
      <alignment horizontal="center" vertical="center" wrapText="1"/>
      <protection/>
    </xf>
    <xf numFmtId="0" fontId="69" fillId="0" borderId="33" xfId="47" applyFont="1" applyBorder="1" applyAlignment="1">
      <alignment horizontal="center" vertical="center" wrapText="1"/>
      <protection/>
    </xf>
    <xf numFmtId="0" fontId="69" fillId="0" borderId="20" xfId="47" applyFont="1" applyBorder="1" applyAlignment="1">
      <alignment horizontal="center" vertical="center" wrapText="1"/>
      <protection/>
    </xf>
    <xf numFmtId="0" fontId="69" fillId="0" borderId="48" xfId="47" applyFont="1" applyBorder="1" applyAlignment="1">
      <alignment horizontal="left" vertical="center" wrapText="1" indent="1"/>
      <protection/>
    </xf>
    <xf numFmtId="0" fontId="69" fillId="0" borderId="0" xfId="47" applyFont="1" applyAlignment="1">
      <alignment horizontal="justify" vertical="top" wrapText="1"/>
      <protection/>
    </xf>
    <xf numFmtId="0" fontId="69" fillId="36" borderId="0" xfId="47" applyFont="1" applyFill="1" applyAlignment="1">
      <alignment horizontal="justify" vertical="top" wrapText="1"/>
      <protection/>
    </xf>
    <xf numFmtId="0" fontId="68" fillId="0" borderId="0" xfId="47" applyFont="1" applyAlignment="1">
      <alignment horizontal="justify" vertical="top" wrapText="1"/>
      <protection/>
    </xf>
    <xf numFmtId="0" fontId="69" fillId="0" borderId="0" xfId="47" applyNumberFormat="1" applyFont="1" applyFill="1" applyAlignment="1">
      <alignment horizontal="justify" vertical="top" wrapText="1"/>
      <protection/>
    </xf>
    <xf numFmtId="0" fontId="69" fillId="0" borderId="0" xfId="47" applyFont="1" applyFill="1" applyAlignment="1">
      <alignment horizontal="justify" vertical="top" wrapText="1"/>
      <protection/>
    </xf>
    <xf numFmtId="0" fontId="48" fillId="0" borderId="0" xfId="47" applyAlignment="1">
      <alignment horizontal="justify" vertical="top" wrapText="1"/>
      <protection/>
    </xf>
    <xf numFmtId="0" fontId="3" fillId="0" borderId="4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8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71" xfId="0" applyFont="1" applyBorder="1" applyAlignment="1">
      <alignment horizontal="center" vertical="center" wrapText="1"/>
    </xf>
    <xf numFmtId="49" fontId="7" fillId="0" borderId="0" xfId="0" applyNumberFormat="1" applyFont="1" applyFill="1" applyBorder="1" applyAlignment="1">
      <alignment horizontal="left" vertical="center" wrapText="1"/>
    </xf>
    <xf numFmtId="0" fontId="3" fillId="0" borderId="0" xfId="0" applyFont="1" applyAlignment="1">
      <alignment horizontal="center" vertical="center"/>
    </xf>
    <xf numFmtId="0" fontId="0" fillId="0" borderId="54" xfId="0" applyFont="1" applyBorder="1" applyAlignment="1">
      <alignment horizont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0" xfId="0" applyFont="1" applyBorder="1" applyAlignment="1">
      <alignment horizontal="center" vertical="center"/>
    </xf>
    <xf numFmtId="0" fontId="3" fillId="0" borderId="49" xfId="0" applyFont="1" applyBorder="1" applyAlignment="1">
      <alignment horizontal="center" vertical="center" wrapText="1"/>
    </xf>
    <xf numFmtId="0" fontId="3" fillId="0" borderId="54" xfId="0" applyFont="1" applyBorder="1" applyAlignment="1">
      <alignment horizontal="center" vertical="center"/>
    </xf>
    <xf numFmtId="0" fontId="3" fillId="0" borderId="40" xfId="0" applyFont="1" applyBorder="1" applyAlignment="1">
      <alignment horizontal="center" vertical="center" wrapText="1"/>
    </xf>
    <xf numFmtId="0" fontId="3" fillId="0" borderId="23" xfId="0" applyFont="1" applyBorder="1" applyAlignment="1">
      <alignment horizontal="center" vertical="center" wrapText="1"/>
    </xf>
    <xf numFmtId="0" fontId="8" fillId="0" borderId="0" xfId="0" applyFont="1" applyBorder="1" applyAlignment="1">
      <alignment horizontal="center" vertical="center" wrapText="1"/>
    </xf>
    <xf numFmtId="0" fontId="0" fillId="0" borderId="0" xfId="0" applyBorder="1" applyAlignment="1">
      <alignment horizontal="center"/>
    </xf>
    <xf numFmtId="0" fontId="3" fillId="0" borderId="11" xfId="0" applyFont="1" applyBorder="1" applyAlignment="1">
      <alignment horizontal="center" vertical="center" wrapText="1"/>
    </xf>
    <xf numFmtId="0" fontId="3" fillId="0" borderId="0" xfId="0" applyFont="1" applyAlignment="1">
      <alignment horizontal="center" vertical="center" wrapText="1"/>
    </xf>
    <xf numFmtId="0" fontId="3" fillId="0" borderId="4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0" fillId="0" borderId="0" xfId="0" applyFont="1" applyBorder="1" applyAlignment="1">
      <alignment horizontal="center"/>
    </xf>
    <xf numFmtId="0" fontId="0"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24" xfId="0" applyFont="1" applyBorder="1" applyAlignment="1">
      <alignment horizontal="center" vertical="center" wrapText="1"/>
    </xf>
    <xf numFmtId="0" fontId="9" fillId="0" borderId="0" xfId="0" applyFont="1" applyAlignment="1">
      <alignment horizontal="center" vertical="center"/>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14" xfId="0" applyFont="1" applyBorder="1" applyAlignment="1">
      <alignment horizontal="right" vertical="center" wrapText="1" indent="2"/>
    </xf>
    <xf numFmtId="0" fontId="9" fillId="0" borderId="49" xfId="0" applyFont="1" applyBorder="1" applyAlignment="1">
      <alignment horizontal="right" vertical="center" wrapText="1" indent="2"/>
    </xf>
    <xf numFmtId="0" fontId="9" fillId="0" borderId="38" xfId="0" applyFont="1" applyBorder="1" applyAlignment="1">
      <alignment horizontal="center" vertical="center" wrapText="1"/>
    </xf>
    <xf numFmtId="0" fontId="9" fillId="0" borderId="41" xfId="0" applyFont="1" applyBorder="1" applyAlignment="1">
      <alignment horizontal="center" vertical="center" wrapText="1"/>
    </xf>
    <xf numFmtId="0" fontId="10" fillId="0" borderId="66" xfId="0" applyFont="1" applyBorder="1" applyAlignment="1">
      <alignment horizontal="center" vertical="center" wrapText="1"/>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3" fontId="0" fillId="0" borderId="14" xfId="57" applyBorder="1" applyAlignment="1">
      <alignment horizontal="center" vertical="center" wrapText="1"/>
      <protection/>
    </xf>
    <xf numFmtId="0" fontId="10" fillId="0" borderId="19" xfId="0" applyFont="1" applyBorder="1" applyAlignment="1">
      <alignment horizontal="center" vertical="center" wrapText="1"/>
    </xf>
    <xf numFmtId="3" fontId="0" fillId="0" borderId="34" xfId="57" applyBorder="1">
      <alignment horizontal="right" vertical="center" wrapText="1" indent="1"/>
      <protection/>
    </xf>
    <xf numFmtId="0" fontId="3" fillId="0" borderId="21" xfId="46" applyFont="1" applyBorder="1" applyAlignment="1">
      <alignment horizontal="center" vertical="center" wrapText="1"/>
      <protection/>
    </xf>
    <xf numFmtId="0" fontId="3" fillId="0" borderId="22" xfId="46" applyFont="1" applyBorder="1" applyAlignment="1">
      <alignment horizontal="center" vertical="center" wrapText="1"/>
      <protection/>
    </xf>
    <xf numFmtId="0" fontId="3" fillId="0" borderId="70" xfId="46" applyFont="1" applyBorder="1" applyAlignment="1">
      <alignment horizontal="center" vertical="center" wrapText="1"/>
      <protection/>
    </xf>
    <xf numFmtId="0" fontId="3" fillId="0" borderId="71" xfId="46" applyFont="1" applyBorder="1" applyAlignment="1">
      <alignment horizontal="center" vertical="center" wrapText="1"/>
      <protection/>
    </xf>
    <xf numFmtId="0" fontId="3" fillId="0" borderId="45" xfId="46" applyFont="1" applyBorder="1" applyAlignment="1">
      <alignment horizontal="center" vertical="center" wrapText="1"/>
      <protection/>
    </xf>
    <xf numFmtId="0" fontId="3" fillId="0" borderId="0" xfId="46" applyFont="1" applyBorder="1" applyAlignment="1">
      <alignment horizontal="center" vertical="center"/>
      <protection/>
    </xf>
    <xf numFmtId="0" fontId="0" fillId="0" borderId="0" xfId="46" applyFont="1" applyBorder="1" applyAlignment="1">
      <alignment horizontal="center"/>
      <protection/>
    </xf>
    <xf numFmtId="0" fontId="3" fillId="0" borderId="52" xfId="46" applyFont="1" applyBorder="1" applyAlignment="1">
      <alignment horizontal="center" vertical="center" wrapText="1"/>
      <protection/>
    </xf>
    <xf numFmtId="0" fontId="3" fillId="0" borderId="49" xfId="46" applyFont="1" applyBorder="1" applyAlignment="1">
      <alignment horizontal="center" vertical="center" wrapText="1"/>
      <protection/>
    </xf>
    <xf numFmtId="0" fontId="3" fillId="0" borderId="36" xfId="46" applyFont="1" applyBorder="1" applyAlignment="1">
      <alignment horizontal="center" vertical="center" wrapText="1"/>
      <protection/>
    </xf>
    <xf numFmtId="0" fontId="0" fillId="0" borderId="47" xfId="46" applyBorder="1">
      <alignment/>
      <protection/>
    </xf>
    <xf numFmtId="0" fontId="3" fillId="0" borderId="38" xfId="46" applyFont="1" applyBorder="1" applyAlignment="1">
      <alignment horizontal="center" vertical="center" wrapText="1"/>
      <protection/>
    </xf>
    <xf numFmtId="0" fontId="3" fillId="0" borderId="41" xfId="46" applyFont="1" applyBorder="1" applyAlignment="1">
      <alignment horizontal="center" vertical="center" wrapText="1"/>
      <protection/>
    </xf>
    <xf numFmtId="0" fontId="3" fillId="0" borderId="72" xfId="46" applyFont="1" applyBorder="1" applyAlignment="1">
      <alignment horizontal="center" vertical="center" wrapText="1"/>
      <protection/>
    </xf>
    <xf numFmtId="0" fontId="3" fillId="0" borderId="15" xfId="46" applyFont="1" applyBorder="1" applyAlignment="1">
      <alignment horizontal="center" vertical="center" wrapText="1"/>
      <protection/>
    </xf>
    <xf numFmtId="0" fontId="3" fillId="0" borderId="24" xfId="46" applyFont="1" applyBorder="1" applyAlignment="1">
      <alignment horizontal="center" vertical="center" wrapText="1"/>
      <protection/>
    </xf>
    <xf numFmtId="0" fontId="3" fillId="0" borderId="87" xfId="46" applyFont="1" applyBorder="1" applyAlignment="1">
      <alignment horizontal="center" vertical="center" wrapText="1"/>
      <protection/>
    </xf>
    <xf numFmtId="0" fontId="3" fillId="0" borderId="44" xfId="46" applyFont="1" applyBorder="1" applyAlignment="1">
      <alignment horizontal="center" vertical="center" wrapText="1"/>
      <protection/>
    </xf>
    <xf numFmtId="0" fontId="8" fillId="0" borderId="23" xfId="46" applyFont="1" applyBorder="1" applyAlignment="1">
      <alignment horizontal="center" vertical="center" wrapText="1"/>
      <protection/>
    </xf>
    <xf numFmtId="0" fontId="3" fillId="0" borderId="57" xfId="46" applyFont="1" applyBorder="1" applyAlignment="1">
      <alignment horizontal="center" vertical="center" wrapText="1"/>
      <protection/>
    </xf>
    <xf numFmtId="0" fontId="3" fillId="0" borderId="48" xfId="46" applyFont="1" applyBorder="1" applyAlignment="1">
      <alignment horizontal="center" vertical="center" wrapText="1"/>
      <protection/>
    </xf>
    <xf numFmtId="0" fontId="0" fillId="0" borderId="0" xfId="0" applyFont="1" applyBorder="1" applyAlignment="1">
      <alignment horizontal="right" vertical="center" wrapText="1" indent="2"/>
    </xf>
    <xf numFmtId="0" fontId="0" fillId="0" borderId="0" xfId="0" applyFont="1" applyBorder="1" applyAlignment="1">
      <alignment horizontal="right" vertical="center" wrapText="1" indent="1"/>
    </xf>
    <xf numFmtId="3" fontId="0" fillId="0" borderId="0" xfId="57" applyBorder="1">
      <alignment horizontal="right" vertical="center" wrapText="1" indent="1"/>
      <protection/>
    </xf>
    <xf numFmtId="0" fontId="3" fillId="0" borderId="77" xfId="0" applyFont="1" applyBorder="1" applyAlignment="1">
      <alignment horizontal="center" vertical="center" wrapText="1"/>
    </xf>
    <xf numFmtId="0" fontId="3" fillId="0" borderId="80" xfId="0" applyFont="1" applyBorder="1" applyAlignment="1">
      <alignment horizontal="center" vertical="center" wrapText="1"/>
    </xf>
    <xf numFmtId="3" fontId="0" fillId="0" borderId="80" xfId="57" applyBorder="1" applyAlignment="1">
      <alignment horizontal="center" vertical="center" wrapText="1"/>
      <protection/>
    </xf>
    <xf numFmtId="3" fontId="0" fillId="0" borderId="52" xfId="57" applyBorder="1" applyAlignment="1">
      <alignment horizontal="center" vertical="center" wrapText="1"/>
      <protection/>
    </xf>
    <xf numFmtId="0" fontId="3" fillId="0" borderId="52"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0" fillId="0" borderId="54" xfId="0" applyFont="1" applyBorder="1" applyAlignment="1">
      <alignment horizontal="center" vertical="center"/>
    </xf>
    <xf numFmtId="0" fontId="69" fillId="0" borderId="33" xfId="47" applyFont="1" applyBorder="1" applyAlignment="1">
      <alignment horizontal="center" vertical="center" wrapText="1"/>
      <protection/>
    </xf>
    <xf numFmtId="0" fontId="69" fillId="0" borderId="28" xfId="47" applyFont="1" applyBorder="1" applyAlignment="1">
      <alignment horizontal="center" vertical="center" wrapText="1"/>
      <protection/>
    </xf>
    <xf numFmtId="0" fontId="69" fillId="0" borderId="24" xfId="47" applyFont="1" applyBorder="1" applyAlignment="1">
      <alignment horizontal="center" vertical="center" wrapText="1"/>
      <protection/>
    </xf>
    <xf numFmtId="0" fontId="69" fillId="0" borderId="47" xfId="47" applyFont="1" applyBorder="1" applyAlignment="1">
      <alignment horizontal="center" vertical="center" wrapText="1"/>
      <protection/>
    </xf>
    <xf numFmtId="0" fontId="69" fillId="0" borderId="65" xfId="47" applyFont="1" applyBorder="1" applyAlignment="1">
      <alignment horizontal="center" vertical="center" wrapText="1"/>
      <protection/>
    </xf>
    <xf numFmtId="0" fontId="68" fillId="0" borderId="0" xfId="47" applyFont="1" applyBorder="1" applyAlignment="1">
      <alignment horizontal="center" vertical="center"/>
      <protection/>
    </xf>
    <xf numFmtId="0" fontId="68" fillId="0" borderId="54" xfId="47" applyFont="1" applyBorder="1" applyAlignment="1">
      <alignment horizontal="center" vertical="top"/>
      <protection/>
    </xf>
    <xf numFmtId="0" fontId="68" fillId="0" borderId="38" xfId="47" applyFont="1" applyBorder="1" applyAlignment="1">
      <alignment horizontal="center"/>
      <protection/>
    </xf>
    <xf numFmtId="0" fontId="68" fillId="0" borderId="41" xfId="47" applyFont="1" applyBorder="1" applyAlignment="1">
      <alignment horizontal="center"/>
      <protection/>
    </xf>
    <xf numFmtId="0" fontId="69" fillId="0" borderId="63" xfId="47" applyFont="1" applyBorder="1" applyAlignment="1">
      <alignment horizontal="center" vertical="center" wrapText="1"/>
      <protection/>
    </xf>
    <xf numFmtId="0" fontId="69" fillId="0" borderId="20" xfId="47" applyFont="1" applyBorder="1" applyAlignment="1">
      <alignment horizontal="center" vertical="center" wrapText="1"/>
      <protection/>
    </xf>
    <xf numFmtId="0" fontId="69" fillId="0" borderId="13" xfId="47" applyFont="1" applyBorder="1" applyAlignment="1">
      <alignment horizontal="center" vertical="center" wrapText="1"/>
      <protection/>
    </xf>
    <xf numFmtId="0" fontId="70" fillId="0" borderId="0" xfId="47" applyFont="1" applyFill="1" applyBorder="1" applyAlignment="1">
      <alignment horizontal="left" vertical="center" wrapText="1" indent="1"/>
      <protection/>
    </xf>
    <xf numFmtId="0" fontId="69" fillId="0" borderId="50" xfId="47" applyFont="1" applyBorder="1" applyAlignment="1">
      <alignment horizontal="center" vertical="center" wrapText="1"/>
      <protection/>
    </xf>
    <xf numFmtId="0" fontId="0" fillId="0" borderId="0" xfId="0" applyAlignment="1">
      <alignment horizontal="left" vertical="center"/>
    </xf>
    <xf numFmtId="0" fontId="0" fillId="0" borderId="1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34" xfId="0" applyFont="1" applyBorder="1" applyAlignment="1">
      <alignment horizontal="center" vertical="center" wrapText="1"/>
    </xf>
    <xf numFmtId="0" fontId="3" fillId="0" borderId="0" xfId="0" applyFont="1" applyFill="1" applyAlignment="1">
      <alignment horizontal="center" vertical="center"/>
    </xf>
    <xf numFmtId="0" fontId="3" fillId="0" borderId="14" xfId="0" applyFont="1" applyBorder="1" applyAlignment="1">
      <alignment horizontal="right" vertical="center" wrapText="1" indent="2"/>
    </xf>
    <xf numFmtId="0" fontId="3" fillId="0" borderId="49" xfId="0" applyFont="1" applyBorder="1" applyAlignment="1">
      <alignment horizontal="right" vertical="center" wrapText="1" indent="2"/>
    </xf>
    <xf numFmtId="0" fontId="3" fillId="0" borderId="83" xfId="0" applyFont="1" applyBorder="1" applyAlignment="1">
      <alignment horizontal="center" vertical="center" wrapText="1"/>
    </xf>
    <xf numFmtId="0" fontId="3" fillId="0" borderId="53"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0" xfId="0" applyFont="1" applyFill="1" applyBorder="1" applyAlignment="1">
      <alignment horizontal="right" vertical="center" wrapText="1" indent="2"/>
    </xf>
    <xf numFmtId="0" fontId="3" fillId="0" borderId="0" xfId="0" applyFont="1" applyFill="1" applyBorder="1" applyAlignment="1">
      <alignment horizontal="right" vertical="center" wrapText="1" indent="1"/>
    </xf>
    <xf numFmtId="0" fontId="3" fillId="0" borderId="11" xfId="0" applyFont="1" applyBorder="1" applyAlignment="1">
      <alignment horizontal="right" vertical="center" wrapText="1" indent="2"/>
    </xf>
    <xf numFmtId="0" fontId="3" fillId="0" borderId="15" xfId="0" applyFont="1" applyBorder="1" applyAlignment="1">
      <alignment horizontal="right" vertical="center" wrapText="1" indent="2"/>
    </xf>
    <xf numFmtId="0" fontId="3" fillId="0" borderId="24" xfId="0" applyFont="1" applyBorder="1" applyAlignment="1">
      <alignment horizontal="right" vertical="center" wrapText="1" indent="2"/>
    </xf>
    <xf numFmtId="0" fontId="3" fillId="0" borderId="87" xfId="0" applyFont="1" applyFill="1" applyBorder="1" applyAlignment="1">
      <alignment horizontal="center" vertical="center" wrapText="1"/>
    </xf>
    <xf numFmtId="0" fontId="8" fillId="0" borderId="70" xfId="0" applyFont="1" applyFill="1" applyBorder="1" applyAlignment="1">
      <alignment horizontal="left" vertical="center" wrapText="1"/>
    </xf>
    <xf numFmtId="0" fontId="3" fillId="0" borderId="70" xfId="0" applyFont="1" applyFill="1" applyBorder="1" applyAlignment="1">
      <alignment horizontal="center" vertical="center" wrapText="1"/>
    </xf>
    <xf numFmtId="0" fontId="8" fillId="0" borderId="7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3" fillId="0" borderId="0" xfId="0" applyFont="1" applyFill="1" applyAlignment="1">
      <alignment horizontal="center"/>
    </xf>
    <xf numFmtId="0" fontId="0" fillId="0" borderId="0" xfId="0" applyFont="1" applyFill="1" applyBorder="1" applyAlignment="1">
      <alignment horizontal="center"/>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6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8" fillId="0" borderId="70" xfId="0" applyFont="1" applyBorder="1" applyAlignment="1">
      <alignment horizontal="left" vertical="center" wrapText="1"/>
    </xf>
    <xf numFmtId="0" fontId="8" fillId="0" borderId="71" xfId="0" applyFont="1" applyBorder="1" applyAlignment="1">
      <alignment horizontal="center" vertical="center" wrapText="1"/>
    </xf>
    <xf numFmtId="0" fontId="3" fillId="0" borderId="0" xfId="0" applyFont="1" applyAlignment="1">
      <alignment horizontal="center"/>
    </xf>
    <xf numFmtId="0" fontId="3" fillId="0" borderId="57" xfId="0" applyFont="1" applyBorder="1" applyAlignment="1">
      <alignment horizontal="center" vertical="center" wrapText="1"/>
    </xf>
    <xf numFmtId="0" fontId="3" fillId="0" borderId="48"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66"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right" vertical="center" wrapText="1" indent="2"/>
    </xf>
    <xf numFmtId="0" fontId="0" fillId="0" borderId="0" xfId="0" applyFont="1" applyBorder="1" applyAlignment="1">
      <alignment horizontal="center" vertical="center" wrapText="1"/>
    </xf>
    <xf numFmtId="3" fontId="0" fillId="0" borderId="19" xfId="57" applyBorder="1" applyAlignment="1">
      <alignment horizontal="center" vertical="center" wrapText="1"/>
      <protection/>
    </xf>
    <xf numFmtId="3" fontId="0" fillId="0" borderId="34" xfId="57" applyBorder="1" applyAlignment="1">
      <alignment horizontal="center" vertical="center" wrapText="1"/>
      <protection/>
    </xf>
    <xf numFmtId="0" fontId="0" fillId="0" borderId="19" xfId="0" applyFont="1" applyBorder="1" applyAlignment="1">
      <alignment horizontal="right" vertical="center" wrapText="1" indent="2"/>
    </xf>
    <xf numFmtId="0" fontId="0" fillId="0" borderId="24" xfId="0" applyFont="1" applyBorder="1" applyAlignment="1">
      <alignment horizontal="right" vertical="center" wrapText="1" indent="2"/>
    </xf>
    <xf numFmtId="0" fontId="0" fillId="0" borderId="58" xfId="0" applyFont="1" applyBorder="1" applyAlignment="1">
      <alignment horizontal="center" vertical="center" wrapText="1"/>
    </xf>
    <xf numFmtId="0" fontId="0" fillId="0" borderId="39" xfId="0" applyFont="1" applyBorder="1" applyAlignment="1">
      <alignment horizontal="center" vertical="center" wrapText="1"/>
    </xf>
    <xf numFmtId="3" fontId="0" fillId="0" borderId="66" xfId="57" applyBorder="1" applyAlignment="1">
      <alignment horizontal="center" vertical="center" wrapText="1"/>
      <protection/>
    </xf>
    <xf numFmtId="3" fontId="0" fillId="0" borderId="78" xfId="57" applyBorder="1" applyAlignment="1">
      <alignment horizontal="center" vertical="center" wrapText="1"/>
      <protection/>
    </xf>
    <xf numFmtId="0" fontId="0" fillId="0" borderId="24" xfId="0" applyFont="1" applyBorder="1" applyAlignment="1">
      <alignment horizontal="center" vertical="center" wrapText="1"/>
    </xf>
    <xf numFmtId="3" fontId="0" fillId="0" borderId="33" xfId="57" applyBorder="1" applyAlignment="1">
      <alignment horizontal="center" vertical="center" wrapText="1"/>
      <protection/>
    </xf>
    <xf numFmtId="3" fontId="0" fillId="0" borderId="55" xfId="57" applyBorder="1" applyAlignment="1">
      <alignment horizontal="center" vertical="center" wrapText="1"/>
      <protection/>
    </xf>
    <xf numFmtId="0" fontId="0" fillId="0" borderId="19" xfId="0" applyFont="1" applyBorder="1" applyAlignment="1">
      <alignment horizontal="center" vertical="center"/>
    </xf>
    <xf numFmtId="3" fontId="0" fillId="0" borderId="58" xfId="57" applyBorder="1">
      <alignment horizontal="right" vertical="center" wrapText="1" indent="1"/>
      <protection/>
    </xf>
    <xf numFmtId="49" fontId="0" fillId="0" borderId="69"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73" xfId="0" applyNumberFormat="1" applyFont="1" applyBorder="1" applyAlignment="1">
      <alignment horizontal="center" vertical="center" wrapText="1"/>
    </xf>
    <xf numFmtId="49" fontId="0" fillId="0" borderId="8" xfId="0" applyNumberFormat="1" applyFont="1" applyBorder="1" applyAlignment="1">
      <alignment horizontal="center" vertical="center" wrapText="1"/>
    </xf>
    <xf numFmtId="3" fontId="0" fillId="0" borderId="19" xfId="57" applyBorder="1">
      <alignment horizontal="right" vertical="center" wrapText="1" indent="1"/>
      <protection/>
    </xf>
    <xf numFmtId="0" fontId="0" fillId="0" borderId="66" xfId="0" applyFont="1" applyBorder="1" applyAlignment="1">
      <alignment horizontal="center" vertical="center"/>
    </xf>
    <xf numFmtId="0" fontId="0" fillId="0" borderId="14" xfId="0" applyFont="1" applyBorder="1" applyAlignment="1">
      <alignment horizontal="center" vertical="center"/>
    </xf>
    <xf numFmtId="3" fontId="0" fillId="0" borderId="14" xfId="57" applyBorder="1">
      <alignment horizontal="right" vertical="center" wrapText="1" indent="1"/>
      <protection/>
    </xf>
    <xf numFmtId="0" fontId="8" fillId="0" borderId="0" xfId="0" applyFont="1" applyAlignment="1">
      <alignment horizontal="center" vertical="center"/>
    </xf>
    <xf numFmtId="0" fontId="8" fillId="0" borderId="19"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54" xfId="0" applyFont="1" applyBorder="1" applyAlignment="1">
      <alignment horizontal="center" wrapText="1"/>
    </xf>
    <xf numFmtId="0" fontId="8" fillId="0" borderId="28" xfId="0" applyFont="1" applyBorder="1" applyAlignment="1">
      <alignment horizontal="center" vertical="center" wrapText="1"/>
    </xf>
    <xf numFmtId="0" fontId="8" fillId="0" borderId="85"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13" xfId="0" applyFont="1" applyBorder="1" applyAlignment="1">
      <alignment horizontal="center" vertical="center" wrapText="1"/>
    </xf>
    <xf numFmtId="0" fontId="3" fillId="0" borderId="18" xfId="0" applyFont="1" applyBorder="1" applyAlignment="1">
      <alignment horizontal="center" wrapText="1"/>
    </xf>
    <xf numFmtId="3" fontId="3" fillId="0" borderId="18" xfId="57" applyFont="1" applyBorder="1" applyAlignment="1">
      <alignment horizontal="center" wrapText="1"/>
      <protection/>
    </xf>
    <xf numFmtId="0" fontId="3" fillId="0" borderId="12" xfId="0" applyFont="1" applyBorder="1" applyAlignment="1">
      <alignment horizontal="center" vertical="center" wrapText="1"/>
    </xf>
    <xf numFmtId="0" fontId="3" fillId="0" borderId="0" xfId="0" applyFont="1" applyBorder="1" applyAlignment="1">
      <alignment horizontal="center" wrapText="1"/>
    </xf>
    <xf numFmtId="49" fontId="43" fillId="0" borderId="0" xfId="0" applyNumberFormat="1" applyFont="1" applyFill="1" applyBorder="1" applyAlignment="1">
      <alignment horizontal="left" vertical="center" wrapText="1"/>
    </xf>
    <xf numFmtId="49" fontId="43" fillId="0" borderId="0" xfId="0" applyNumberFormat="1" applyFont="1" applyFill="1" applyAlignment="1">
      <alignment horizontal="left" vertical="center"/>
    </xf>
    <xf numFmtId="49" fontId="43" fillId="0" borderId="0" xfId="0" applyNumberFormat="1" applyFont="1" applyFill="1" applyAlignment="1">
      <alignment horizontal="left" vertical="center" wrapText="1"/>
    </xf>
    <xf numFmtId="49" fontId="43" fillId="0" borderId="0" xfId="0" applyNumberFormat="1" applyFont="1" applyFill="1" applyBorder="1" applyAlignment="1">
      <alignment vertical="center" wrapText="1"/>
    </xf>
    <xf numFmtId="49" fontId="43" fillId="0" borderId="0" xfId="0" applyNumberFormat="1" applyFont="1" applyFill="1" applyAlignment="1">
      <alignment horizontal="center" vertical="center" wrapText="1"/>
    </xf>
  </cellXfs>
  <cellStyles count="55">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vy zar.hore" xfId="44"/>
    <cellStyle name="Neutrálna" xfId="45"/>
    <cellStyle name="normálne 2" xfId="46"/>
    <cellStyle name="normálne 3" xfId="47"/>
    <cellStyle name="normální_List1" xfId="48"/>
    <cellStyle name="Percent" xfId="49"/>
    <cellStyle name="Followed Hyperlink" xfId="50"/>
    <cellStyle name="Poznámka" xfId="51"/>
    <cellStyle name="Prepojená bunka" xfId="52"/>
    <cellStyle name="Spolu" xfId="53"/>
    <cellStyle name="Štýl 1" xfId="54"/>
    <cellStyle name="Text upozornenia" xfId="55"/>
    <cellStyle name="Titul" xfId="56"/>
    <cellStyle name="vpravo_1" xfId="57"/>
    <cellStyle name="Vstup" xfId="58"/>
    <cellStyle name="Výpočet" xfId="59"/>
    <cellStyle name="Výstup" xfId="60"/>
    <cellStyle name="Vysvetľujúci text" xfId="61"/>
    <cellStyle name="Zlá" xfId="62"/>
    <cellStyle name="Zvýraznenie1" xfId="63"/>
    <cellStyle name="Zvýraznenie2" xfId="64"/>
    <cellStyle name="Zvýraznenie3" xfId="65"/>
    <cellStyle name="Zvýraznenie4" xfId="66"/>
    <cellStyle name="Zvýraznenie5" xfId="67"/>
    <cellStyle name="Zvýraznenie6"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rPr>
              <a:t>Agenda T - počet došlých vecí (v tis.) od r. 1996</a:t>
            </a:r>
          </a:p>
        </c:rich>
      </c:tx>
      <c:layout>
        <c:manualLayout>
          <c:xMode val="factor"/>
          <c:yMode val="factor"/>
          <c:x val="0.016"/>
          <c:y val="0.0065"/>
        </c:manualLayout>
      </c:layout>
      <c:spPr>
        <a:solidFill>
          <a:srgbClr val="FFFFFF"/>
        </a:solidFill>
        <a:ln w="3175">
          <a:noFill/>
        </a:ln>
      </c:spPr>
    </c:title>
    <c:view3D>
      <c:rotX val="15"/>
      <c:hPercent val="38"/>
      <c:rotY val="20"/>
      <c:depthPercent val="90"/>
      <c:rAngAx val="1"/>
    </c:view3D>
    <c:plotArea>
      <c:layout>
        <c:manualLayout>
          <c:xMode val="edge"/>
          <c:yMode val="edge"/>
          <c:x val="0"/>
          <c:y val="0.10725"/>
          <c:w val="0.9965"/>
          <c:h val="0.90125"/>
        </c:manualLayout>
      </c:layout>
      <c:bar3DChart>
        <c:barDir val="col"/>
        <c:grouping val="clustered"/>
        <c:varyColors val="0"/>
        <c:ser>
          <c:idx val="0"/>
          <c:order val="0"/>
          <c:tx>
            <c:strRef>
              <c:f>'07.Počet došlých vecí (GRAF)'!$A$32</c:f>
              <c:strCache>
                <c:ptCount val="1"/>
                <c:pt idx="0">
                  <c:v>Spolu</c:v>
                </c:pt>
              </c:strCache>
            </c:strRef>
          </c:tx>
          <c:spPr>
            <a:gradFill rotWithShape="1">
              <a:gsLst>
                <a:gs pos="0">
                  <a:srgbClr val="000000"/>
                </a:gs>
                <a:gs pos="39999">
                  <a:srgbClr val="0A128C"/>
                </a:gs>
                <a:gs pos="70000">
                  <a:srgbClr val="181CC7"/>
                </a:gs>
                <a:gs pos="88000">
                  <a:srgbClr val="7005D4"/>
                </a:gs>
                <a:gs pos="100000">
                  <a:srgbClr val="8C3D91"/>
                </a:gs>
              </a:gsLst>
              <a:lin ang="5400000" scaled="1"/>
            </a:gra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'07.Počet došlých vecí (GRAF)'!$B$31:$P$31</c:f>
              <c:numCache/>
            </c:numRef>
          </c:cat>
          <c:val>
            <c:numRef>
              <c:f>'07.Počet došlých vecí (GRAF)'!$B$32:$P$32</c:f>
              <c:numCache/>
            </c:numRef>
          </c:val>
          <c:shape val="box"/>
        </c:ser>
        <c:ser>
          <c:idx val="1"/>
          <c:order val="1"/>
          <c:tx>
            <c:strRef>
              <c:f>'07.Počet došlých vecí (GRAF)'!$A$33</c:f>
              <c:strCache>
                <c:ptCount val="1"/>
                <c:pt idx="0">
                  <c:v>Okresné súdy</c:v>
                </c:pt>
              </c:strCache>
            </c:strRef>
          </c:tx>
          <c:spPr>
            <a:gradFill rotWithShape="1">
              <a:gsLst>
                <a:gs pos="0">
                  <a:srgbClr val="DDEBCF"/>
                </a:gs>
                <a:gs pos="50000">
                  <a:srgbClr val="9CB86E"/>
                </a:gs>
                <a:gs pos="100000">
                  <a:srgbClr val="156B13"/>
                </a:gs>
              </a:gsLst>
              <a:lin ang="5400000" scaled="1"/>
            </a:gra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gradFill rotWithShape="1">
                <a:gsLst>
                  <a:gs pos="0">
                    <a:srgbClr val="DDEBCF"/>
                  </a:gs>
                  <a:gs pos="50000">
                    <a:srgbClr val="9CB86E"/>
                  </a:gs>
                  <a:gs pos="100000">
                    <a:srgbClr val="156B13"/>
                  </a:gs>
                </a:gsLst>
                <a:lin ang="5400000" scaled="1"/>
              </a:gradFill>
              <a:ln w="3175">
                <a:solidFill>
                  <a:srgbClr val="FFFFFF"/>
                </a:solidFill>
              </a:ln>
              <a:effectLst>
                <a:outerShdw dist="35921" dir="2700000" algn="br">
                  <a:prstClr val="black"/>
                </a:outerShdw>
              </a:effectLst>
            </c:spPr>
          </c:dPt>
          <c:cat>
            <c:numRef>
              <c:f>'07.Počet došlých vecí (GRAF)'!$B$31:$P$31</c:f>
              <c:numCache/>
            </c:numRef>
          </c:cat>
          <c:val>
            <c:numRef>
              <c:f>'07.Počet došlých vecí (GRAF)'!$B$33:$P$33</c:f>
              <c:numCache/>
            </c:numRef>
          </c:val>
          <c:shape val="box"/>
        </c:ser>
        <c:ser>
          <c:idx val="2"/>
          <c:order val="2"/>
          <c:tx>
            <c:strRef>
              <c:f>'07.Počet došlých vecí (GRAF)'!$A$34</c:f>
              <c:strCache>
                <c:ptCount val="1"/>
                <c:pt idx="0">
                  <c:v>Krajské súdy</c:v>
                </c:pt>
              </c:strCache>
            </c:strRef>
          </c:tx>
          <c:spPr>
            <a:gradFill rotWithShape="1">
              <a:gsLst>
                <a:gs pos="0">
                  <a:srgbClr val="CB6C1D"/>
                </a:gs>
                <a:gs pos="80000">
                  <a:srgbClr val="FF8F2A"/>
                </a:gs>
                <a:gs pos="100000">
                  <a:srgbClr val="FF8F26"/>
                </a:gs>
              </a:gsLst>
              <a:lin ang="5400000" scaled="1"/>
            </a:gradFill>
            <a:ln w="3175">
              <a:solidFill>
                <a:srgbClr val="FFFFFF"/>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'07.Počet došlých vecí (GRAF)'!$B$31:$P$31</c:f>
              <c:numCache/>
            </c:numRef>
          </c:cat>
          <c:val>
            <c:numRef>
              <c:f>'07.Počet došlých vecí (GRAF)'!$B$34:$P$34</c:f>
              <c:numCache/>
            </c:numRef>
          </c:val>
          <c:shape val="box"/>
        </c:ser>
        <c:gapWidth val="100"/>
        <c:shape val="box"/>
        <c:axId val="7746509"/>
        <c:axId val="2609718"/>
      </c:bar3DChart>
      <c:catAx>
        <c:axId val="7746509"/>
        <c:scaling>
          <c:orientation val="minMax"/>
        </c:scaling>
        <c:axPos val="b"/>
        <c:delete val="0"/>
        <c:numFmt formatCode="General" sourceLinked="1"/>
        <c:majorTickMark val="out"/>
        <c:minorTickMark val="none"/>
        <c:tickLblPos val="low"/>
        <c:spPr>
          <a:ln w="12700">
            <a:solidFill>
              <a:srgbClr val="000000"/>
            </a:solidFill>
          </a:ln>
        </c:spPr>
        <c:txPr>
          <a:bodyPr vert="horz" rot="0"/>
          <a:lstStyle/>
          <a:p>
            <a:pPr>
              <a:defRPr lang="en-US" cap="none" sz="800" b="1" i="0" u="none" baseline="0">
                <a:solidFill>
                  <a:srgbClr val="000000"/>
                </a:solidFill>
              </a:defRPr>
            </a:pPr>
          </a:p>
        </c:txPr>
        <c:crossAx val="2609718"/>
        <c:crosses val="autoZero"/>
        <c:auto val="1"/>
        <c:lblOffset val="100"/>
        <c:tickLblSkip val="1"/>
        <c:noMultiLvlLbl val="0"/>
      </c:catAx>
      <c:valAx>
        <c:axId val="2609718"/>
        <c:scaling>
          <c:orientation val="minMax"/>
          <c:min val="0"/>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7746509"/>
        <c:crossesAt val="1"/>
        <c:crossBetween val="between"/>
        <c:dispUnits/>
      </c:valAx>
      <c:spPr>
        <a:noFill/>
        <a:ln>
          <a:noFill/>
        </a:ln>
      </c:spPr>
    </c:plotArea>
    <c:legend>
      <c:legendPos val="r"/>
      <c:layout>
        <c:manualLayout>
          <c:xMode val="edge"/>
          <c:yMode val="edge"/>
          <c:x val="0.266"/>
          <c:y val="0.0985"/>
          <c:w val="0.14575"/>
          <c:h val="0.122"/>
        </c:manualLayout>
      </c:layout>
      <c:overlay val="0"/>
      <c:spPr>
        <a:gradFill rotWithShape="1">
          <a:gsLst>
            <a:gs pos="0">
              <a:srgbClr val="D9D9D9"/>
            </a:gs>
            <a:gs pos="63000">
              <a:srgbClr val="0B0000"/>
            </a:gs>
          </a:gsLst>
          <a:lin ang="5400000" scaled="1"/>
        </a:gradFill>
        <a:ln w="3175">
          <a:noFill/>
        </a:ln>
      </c:spPr>
      <c:txPr>
        <a:bodyPr vert="horz" rot="0"/>
        <a:lstStyle/>
        <a:p>
          <a:pPr>
            <a:defRPr lang="en-US" cap="none" sz="1000" b="0" i="0" u="none" baseline="0">
              <a:solidFill>
                <a:srgbClr val="000000"/>
              </a:solidFill>
            </a:defRPr>
          </a:pPr>
        </a:p>
      </c:txPr>
    </c:legend>
    <c:floor>
      <c:spPr>
        <a:gradFill rotWithShape="1">
          <a:gsLst>
            <a:gs pos="0">
              <a:srgbClr val="FFFFFF"/>
            </a:gs>
            <a:gs pos="50000">
              <a:srgbClr val="99CCFF"/>
            </a:gs>
            <a:gs pos="100000">
              <a:srgbClr val="FFFFFF"/>
            </a:gs>
          </a:gsLst>
          <a:lin ang="5400000" scaled="1"/>
        </a:gra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gradFill rotWithShape="1">
      <a:gsLst>
        <a:gs pos="0">
          <a:srgbClr val="0B0000"/>
        </a:gs>
        <a:gs pos="70000">
          <a:srgbClr val="8EB4E3"/>
        </a:gs>
      </a:gsLst>
      <a:lin ang="5400000" scaled="1"/>
    </a:gradFill>
    <a:ln w="12700">
      <a:solidFill>
        <a:srgbClr val="808080"/>
      </a:solidFill>
    </a:ln>
  </c:spPr>
  <c:txPr>
    <a:bodyPr vert="horz" rot="0"/>
    <a:lstStyle/>
    <a:p>
      <a:pPr>
        <a:defRPr lang="en-US" cap="none" sz="17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latin typeface="Arial"/>
                <a:ea typeface="Arial"/>
                <a:cs typeface="Arial"/>
              </a:rPr>
              <a:t>Agenda T - počet odsúdených osôb (tis.) od r. 1996</a:t>
            </a:r>
          </a:p>
        </c:rich>
      </c:tx>
      <c:layout>
        <c:manualLayout>
          <c:xMode val="factor"/>
          <c:yMode val="factor"/>
          <c:x val="0.02625"/>
          <c:y val="0.0245"/>
        </c:manualLayout>
      </c:layout>
      <c:spPr>
        <a:solidFill>
          <a:srgbClr val="FFFFFF"/>
        </a:solidFill>
        <a:ln w="3175">
          <a:noFill/>
        </a:ln>
      </c:spPr>
    </c:title>
    <c:view3D>
      <c:rotX val="15"/>
      <c:hPercent val="40"/>
      <c:rotY val="20"/>
      <c:depthPercent val="75"/>
      <c:rAngAx val="1"/>
    </c:view3D>
    <c:plotArea>
      <c:layout>
        <c:manualLayout>
          <c:xMode val="edge"/>
          <c:yMode val="edge"/>
          <c:x val="0.00275"/>
          <c:y val="0.20875"/>
          <c:w val="0.9935"/>
          <c:h val="0.78075"/>
        </c:manualLayout>
      </c:layout>
      <c:bar3DChart>
        <c:barDir val="col"/>
        <c:grouping val="clustered"/>
        <c:varyColors val="0"/>
        <c:ser>
          <c:idx val="0"/>
          <c:order val="0"/>
          <c:tx>
            <c:strRef>
              <c:f>'09.Počet odsúd.(GRAF)'!$A$32</c:f>
              <c:strCache>
                <c:ptCount val="1"/>
                <c:pt idx="0">
                  <c:v>Okr.+kraj. súdy - trestné činy</c:v>
                </c:pt>
              </c:strCache>
            </c:strRef>
          </c:tx>
          <c:spPr>
            <a:gradFill rotWithShape="1">
              <a:gsLst>
                <a:gs pos="0">
                  <a:srgbClr val="FAC77D"/>
                </a:gs>
                <a:gs pos="36000">
                  <a:srgbClr val="FAC77D"/>
                </a:gs>
                <a:gs pos="61000">
                  <a:srgbClr val="FBA97D"/>
                </a:gs>
                <a:gs pos="82001">
                  <a:srgbClr val="FBD49C"/>
                </a:gs>
                <a:gs pos="100000">
                  <a:srgbClr val="FFFFFF"/>
                </a:gs>
              </a:gsLst>
              <a:lin ang="270000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'09.Počet odsúd.(GRAF)'!$B$31:$P$31</c:f>
              <c:numCache/>
            </c:numRef>
          </c:cat>
          <c:val>
            <c:numRef>
              <c:f>'09.Počet odsúd.(GRAF)'!$B$32:$P$32</c:f>
              <c:numCache/>
            </c:numRef>
          </c:val>
          <c:shape val="box"/>
        </c:ser>
        <c:gapWidth val="120"/>
        <c:shape val="box"/>
        <c:axId val="23487463"/>
        <c:axId val="10060576"/>
      </c:bar3DChart>
      <c:catAx>
        <c:axId val="2348746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10060576"/>
        <c:crosses val="autoZero"/>
        <c:auto val="1"/>
        <c:lblOffset val="100"/>
        <c:tickLblSkip val="1"/>
        <c:noMultiLvlLbl val="0"/>
      </c:catAx>
      <c:valAx>
        <c:axId val="10060576"/>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23487463"/>
        <c:crossesAt val="1"/>
        <c:crossBetween val="between"/>
        <c:dispUnits/>
      </c:valAx>
      <c:spPr>
        <a:noFill/>
        <a:ln>
          <a:noFill/>
        </a:ln>
      </c:spPr>
    </c:plotArea>
    <c:legend>
      <c:legendPos val="l"/>
      <c:layout>
        <c:manualLayout>
          <c:xMode val="edge"/>
          <c:yMode val="edge"/>
          <c:x val="0.26"/>
          <c:y val="0.13925"/>
          <c:w val="0.22325"/>
          <c:h val="0.05525"/>
        </c:manualLayout>
      </c:layout>
      <c:overlay val="0"/>
      <c:spPr>
        <a:gradFill rotWithShape="1">
          <a:gsLst>
            <a:gs pos="0">
              <a:srgbClr val="FFCC99"/>
            </a:gs>
            <a:gs pos="50000">
              <a:srgbClr val="FFFFFF"/>
            </a:gs>
            <a:gs pos="100000">
              <a:srgbClr val="FFCC99"/>
            </a:gs>
          </a:gsLst>
          <a:lin ang="5400000" scaled="1"/>
        </a:gradFill>
        <a:ln w="3175">
          <a:noFill/>
        </a:ln>
      </c:spPr>
      <c:txPr>
        <a:bodyPr vert="horz" rot="0"/>
        <a:lstStyle/>
        <a:p>
          <a:pPr>
            <a:defRPr lang="en-US" cap="none" sz="690" b="0" i="0" u="none" baseline="0">
              <a:solidFill>
                <a:srgbClr val="000000"/>
              </a:solidFill>
              <a:latin typeface="Arial"/>
              <a:ea typeface="Arial"/>
              <a:cs typeface="Arial"/>
            </a:defRPr>
          </a:pPr>
        </a:p>
      </c:txPr>
    </c:legend>
    <c:floor>
      <c:spPr>
        <a:noFill/>
        <a:ln w="3175">
          <a:solidFill>
            <a:srgbClr val="000000"/>
          </a:solidFill>
        </a:ln>
      </c:spPr>
      <c:thickness val="0"/>
    </c:floor>
    <c:sideWall>
      <c:spPr>
        <a:solidFill>
          <a:srgbClr val="FFFFFF"/>
        </a:solidFill>
        <a:ln w="3175">
          <a:noFill/>
        </a:ln>
      </c:spPr>
      <c:thickness val="0"/>
    </c:sideWall>
    <c:backWall>
      <c:spPr>
        <a:solidFill>
          <a:srgbClr val="FFFFFF"/>
        </a:solidFill>
        <a:ln w="3175">
          <a:noFill/>
        </a:ln>
      </c:spPr>
      <c:thickness val="0"/>
    </c:backWall>
    <c:plotVisOnly val="1"/>
    <c:dispBlanksAs val="gap"/>
    <c:showDLblsOverMax val="0"/>
  </c:chart>
  <c:spPr>
    <a:gradFill rotWithShape="1">
      <a:gsLst>
        <a:gs pos="0">
          <a:srgbClr val="0B0000"/>
        </a:gs>
        <a:gs pos="100000">
          <a:srgbClr val="1F497D"/>
        </a:gs>
        <a:gs pos="100000">
          <a:srgbClr val="1F497D"/>
        </a:gs>
      </a:gsLst>
      <a:lin ang="5400000" scaled="1"/>
    </a:gradFill>
    <a:ln w="12700">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rPr>
              <a:t>Podiel počtu jednotlivých druhov trestov na celkovom počte
</a:t>
            </a:r>
            <a:r>
              <a:rPr lang="en-US" cap="none" sz="1400" b="1" i="0" u="none" baseline="0">
                <a:solidFill>
                  <a:srgbClr val="000000"/>
                </a:solidFill>
              </a:rPr>
              <a:t>uložených trestov na súdoch SR v roku 2010</a:t>
            </a:r>
          </a:p>
        </c:rich>
      </c:tx>
      <c:layout>
        <c:manualLayout>
          <c:xMode val="factor"/>
          <c:yMode val="factor"/>
          <c:x val="-0.01025"/>
          <c:y val="0.00525"/>
        </c:manualLayout>
      </c:layout>
      <c:spPr>
        <a:solidFill>
          <a:srgbClr val="FFFFFF"/>
        </a:solidFill>
        <a:ln w="3175">
          <a:noFill/>
        </a:ln>
        <a:effectLst>
          <a:outerShdw dist="35921" dir="2700000" algn="br">
            <a:prstClr val="black"/>
          </a:outerShdw>
        </a:effectLst>
      </c:spPr>
    </c:title>
    <c:view3D>
      <c:rotX val="40"/>
      <c:hPercent val="100"/>
      <c:rotY val="240"/>
      <c:depthPercent val="100"/>
      <c:rAngAx val="1"/>
    </c:view3D>
    <c:plotArea>
      <c:layout>
        <c:manualLayout>
          <c:xMode val="edge"/>
          <c:yMode val="edge"/>
          <c:x val="0.063"/>
          <c:y val="0.16975"/>
          <c:w val="0.84775"/>
          <c:h val="0.74375"/>
        </c:manualLayout>
      </c:layout>
      <c:pie3DChart>
        <c:varyColors val="1"/>
        <c:ser>
          <c:idx val="0"/>
          <c:order val="0"/>
          <c:spPr>
            <a:solidFill>
              <a:srgbClr val="4F81BD"/>
            </a:solidFill>
            <a:ln w="3175">
              <a:solidFill>
                <a:srgbClr val="FFFFFF"/>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8100">
                <a:solidFill>
                  <a:srgbClr val="FFFFFF"/>
                </a:solidFill>
              </a:ln>
            </c:spPr>
          </c:dPt>
          <c:dPt>
            <c:idx val="1"/>
            <c:spPr>
              <a:solidFill>
                <a:srgbClr val="99FF33"/>
              </a:solidFill>
              <a:ln w="12700">
                <a:solidFill>
                  <a:srgbClr val="FFFFFF"/>
                </a:solidFill>
              </a:ln>
            </c:spPr>
          </c:dPt>
          <c:dPt>
            <c:idx val="2"/>
            <c:spPr>
              <a:solidFill>
                <a:srgbClr val="558ED5"/>
              </a:solidFill>
              <a:ln w="25400">
                <a:solidFill>
                  <a:srgbClr val="FFFFFF"/>
                </a:solidFill>
              </a:ln>
            </c:spPr>
          </c:dPt>
          <c:dPt>
            <c:idx val="3"/>
            <c:spPr>
              <a:solidFill>
                <a:srgbClr val="000000"/>
              </a:solidFill>
              <a:ln w="25400">
                <a:solidFill>
                  <a:srgbClr val="FFFFFF"/>
                </a:solidFill>
              </a:ln>
            </c:spPr>
          </c:dPt>
          <c:dPt>
            <c:idx val="4"/>
            <c:spPr>
              <a:solidFill>
                <a:srgbClr val="B3A2C7"/>
              </a:solidFill>
              <a:ln w="38100">
                <a:solidFill>
                  <a:srgbClr val="FFFFFF"/>
                </a:solidFill>
              </a:ln>
            </c:spPr>
          </c:dPt>
          <c:dLbls>
            <c:dLbl>
              <c:idx val="0"/>
              <c:layout>
                <c:manualLayout>
                  <c:x val="0"/>
                  <c:y val="0"/>
                </c:manualLayout>
              </c:layout>
              <c:tx>
                <c:rich>
                  <a:bodyPr vert="horz" rot="0" anchor="ctr"/>
                  <a:lstStyle/>
                  <a:p>
                    <a:pPr algn="ctr">
                      <a:defRPr/>
                    </a:pPr>
                    <a:r>
                      <a:rPr lang="en-US" cap="none" sz="1000" b="1" i="0" u="none" baseline="0">
                        <a:solidFill>
                          <a:srgbClr val="000000"/>
                        </a:solidFill>
                      </a:rPr>
                      <a:t>Podmienečný trest 
</a:t>
                    </a:r>
                    <a:r>
                      <a:rPr lang="en-US" cap="none" sz="1000" b="1" i="0" u="none" baseline="0">
                        <a:solidFill>
                          <a:srgbClr val="000000"/>
                        </a:solidFill>
                      </a:rPr>
                      <a:t>20 263
</a:t>
                    </a:r>
                    <a:r>
                      <a:rPr lang="en-US" cap="none" sz="1000" b="1" i="0" u="none" baseline="0">
                        <a:solidFill>
                          <a:srgbClr val="000000"/>
                        </a:solidFill>
                      </a:rPr>
                      <a:t>65%</a:t>
                    </a:r>
                  </a:p>
                </c:rich>
              </c:tx>
              <c:numFmt formatCode="General" sourceLinked="1"/>
              <c:spPr>
                <a:solidFill>
                  <a:srgbClr val="FFFFFF"/>
                </a:solidFill>
                <a:ln w="3175">
                  <a:noFill/>
                </a:ln>
                <a:effectLst>
                  <a:outerShdw dist="35921" dir="2700000" algn="br">
                    <a:prstClr val="black"/>
                  </a:outerShdw>
                </a:effectLst>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1" i="0" u="none" baseline="0">
                        <a:solidFill>
                          <a:srgbClr val="000000"/>
                        </a:solidFill>
                      </a:rPr>
                      <a:t>Upustené 
</a:t>
                    </a:r>
                    <a:r>
                      <a:rPr lang="en-US" cap="none" sz="1000" b="1" i="0" u="none" baseline="0">
                        <a:solidFill>
                          <a:srgbClr val="000000"/>
                        </a:solidFill>
                      </a:rPr>
                      <a:t>od potrestania
</a:t>
                    </a:r>
                    <a:r>
                      <a:rPr lang="en-US" cap="none" sz="1000" b="1" i="0" u="none" baseline="0">
                        <a:solidFill>
                          <a:srgbClr val="000000"/>
                        </a:solidFill>
                      </a:rPr>
                      <a:t>569
</a:t>
                    </a:r>
                    <a:r>
                      <a:rPr lang="en-US" cap="none" sz="1000" b="1" i="0" u="none" baseline="0">
                        <a:solidFill>
                          <a:srgbClr val="000000"/>
                        </a:solidFill>
                      </a:rPr>
                      <a:t>2%</a:t>
                    </a:r>
                  </a:p>
                </c:rich>
              </c:tx>
              <c:numFmt formatCode="General" sourceLinked="1"/>
              <c:spPr>
                <a:solidFill>
                  <a:srgbClr val="FFFFFF"/>
                </a:solidFill>
                <a:ln w="3175">
                  <a:noFill/>
                </a:ln>
                <a:effectLst>
                  <a:outerShdw dist="35921" dir="2700000" algn="br">
                    <a:prstClr val="black"/>
                  </a:outerShdw>
                </a:effectLst>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1" i="0" u="none" baseline="0">
                        <a:solidFill>
                          <a:srgbClr val="000000"/>
                        </a:solidFill>
                      </a:rPr>
                      <a:t>Iný 
</a:t>
                    </a:r>
                    <a:r>
                      <a:rPr lang="en-US" cap="none" sz="1000" b="1" i="0" u="none" baseline="0">
                        <a:solidFill>
                          <a:srgbClr val="000000"/>
                        </a:solidFill>
                      </a:rPr>
                      <a:t>samostatne uložený trest
</a:t>
                    </a:r>
                    <a:r>
                      <a:rPr lang="en-US" cap="none" sz="1000" b="1" i="0" u="none" baseline="0">
                        <a:solidFill>
                          <a:srgbClr val="000000"/>
                        </a:solidFill>
                      </a:rPr>
                      <a:t>2 426
</a:t>
                    </a:r>
                    <a:r>
                      <a:rPr lang="en-US" cap="none" sz="1000" b="1" i="0" u="none" baseline="0">
                        <a:solidFill>
                          <a:srgbClr val="000000"/>
                        </a:solidFill>
                      </a:rPr>
                      <a:t>8%</a:t>
                    </a:r>
                  </a:p>
                </c:rich>
              </c:tx>
              <c:numFmt formatCode="General" sourceLinked="1"/>
              <c:spPr>
                <a:solidFill>
                  <a:srgbClr val="FFFFFF"/>
                </a:solidFill>
                <a:ln w="3175">
                  <a:noFill/>
                </a:ln>
                <a:effectLst>
                  <a:outerShdw dist="35921" dir="2700000" algn="br">
                    <a:prstClr val="black"/>
                  </a:outerShdw>
                </a:effectLst>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1" i="0" u="none" baseline="0">
                        <a:solidFill>
                          <a:srgbClr val="000000"/>
                        </a:solidFill>
                      </a:rPr>
                      <a:t>Nepodmienečný trest
</a:t>
                    </a:r>
                    <a:r>
                      <a:rPr lang="en-US" cap="none" sz="1000" b="1" i="0" u="none" baseline="0">
                        <a:solidFill>
                          <a:srgbClr val="000000"/>
                        </a:solidFill>
                      </a:rPr>
                      <a:t>6 291
</a:t>
                    </a:r>
                    <a:r>
                      <a:rPr lang="en-US" cap="none" sz="1000" b="1" i="0" u="none" baseline="0">
                        <a:solidFill>
                          <a:srgbClr val="000000"/>
                        </a:solidFill>
                      </a:rPr>
                      <a:t>20%</a:t>
                    </a:r>
                  </a:p>
                </c:rich>
              </c:tx>
              <c:numFmt formatCode="General" sourceLinked="1"/>
              <c:spPr>
                <a:solidFill>
                  <a:srgbClr val="FFFFFF"/>
                </a:solidFill>
                <a:ln w="3175">
                  <a:noFill/>
                </a:ln>
                <a:effectLst>
                  <a:outerShdw dist="35921" dir="2700000" algn="br">
                    <a:prstClr val="black"/>
                  </a:outerShdw>
                </a:effectLst>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000" b="1" i="0" u="none" baseline="0">
                        <a:solidFill>
                          <a:srgbClr val="000000"/>
                        </a:solidFill>
                      </a:rPr>
                      <a:t>Peňažný trest 
</a:t>
                    </a:r>
                    <a:r>
                      <a:rPr lang="en-US" cap="none" sz="1000" b="1" i="0" u="none" baseline="0">
                        <a:solidFill>
                          <a:srgbClr val="000000"/>
                        </a:solidFill>
                      </a:rPr>
                      <a:t>1 630
</a:t>
                    </a:r>
                    <a:r>
                      <a:rPr lang="en-US" cap="none" sz="1000" b="1" i="0" u="none" baseline="0">
                        <a:solidFill>
                          <a:srgbClr val="000000"/>
                        </a:solidFill>
                      </a:rPr>
                      <a:t>5%</a:t>
                    </a:r>
                  </a:p>
                </c:rich>
              </c:tx>
              <c:numFmt formatCode="General" sourceLinked="1"/>
              <c:spPr>
                <a:solidFill>
                  <a:srgbClr val="FFFFFF"/>
                </a:solidFill>
                <a:ln w="3175">
                  <a:noFill/>
                </a:ln>
                <a:effectLst>
                  <a:outerShdw dist="35921" dir="2700000" algn="br">
                    <a:prstClr val="black"/>
                  </a:outerShdw>
                </a:effectLst>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000" b="1" i="0" u="none" baseline="0">
                    <a:solidFill>
                      <a:srgbClr val="000000"/>
                    </a:solidFill>
                  </a:defRPr>
                </a:pPr>
              </a:p>
            </c:txPr>
            <c:dLblPos val="bestFit"/>
            <c:showLegendKey val="0"/>
            <c:showVal val="1"/>
            <c:showBubbleSize val="0"/>
            <c:showCatName val="1"/>
            <c:showSerName val="0"/>
            <c:showLeaderLines val="1"/>
            <c:showPercent val="1"/>
          </c:dLbls>
          <c:cat>
            <c:strRef>
              <c:f>'10.Druhy trestov(GRAF)'!$B$10:$B$14</c:f>
              <c:strCache/>
            </c:strRef>
          </c:cat>
          <c:val>
            <c:numRef>
              <c:f>'10.Druhy trestov(GRAF)'!$C$10:$C$14</c:f>
              <c:numCache/>
            </c:numRef>
          </c:val>
        </c:ser>
        <c:ser>
          <c:idx val="1"/>
          <c:order val="1"/>
          <c:spPr>
            <a:solidFill>
              <a:srgbClr val="C0504D"/>
            </a:solidFill>
            <a:ln w="3175">
              <a:solidFill>
                <a:srgbClr val="FFFFFF"/>
              </a:solidFill>
            </a:ln>
            <a:effectLst>
              <a:outerShdw dist="35921" dir="2700000" algn="br">
                <a:prstClr val="black"/>
              </a:outerShdw>
            </a:effectLst>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solidFill>
                  <a:srgbClr val="FFFFFF"/>
                </a:solidFill>
              </a:ln>
              <a:effectLst>
                <a:outerShdw dist="35921" dir="2700000" algn="br">
                  <a:prstClr val="black"/>
                </a:outerShdw>
              </a:effectLst>
            </c:spPr>
          </c:dPt>
          <c:dPt>
            <c:idx val="1"/>
            <c:spPr>
              <a:solidFill>
                <a:srgbClr val="C0504D"/>
              </a:solidFill>
              <a:ln w="3175">
                <a:solidFill>
                  <a:srgbClr val="FFFFFF"/>
                </a:solidFill>
              </a:ln>
              <a:effectLst>
                <a:outerShdw dist="35921" dir="2700000" algn="br">
                  <a:prstClr val="black"/>
                </a:outerShdw>
              </a:effectLst>
            </c:spPr>
          </c:dPt>
          <c:dPt>
            <c:idx val="2"/>
            <c:spPr>
              <a:solidFill>
                <a:srgbClr val="9BBB59"/>
              </a:solidFill>
              <a:ln w="3175">
                <a:solidFill>
                  <a:srgbClr val="FFFFFF"/>
                </a:solidFill>
              </a:ln>
              <a:effectLst>
                <a:outerShdw dist="35921" dir="2700000" algn="br">
                  <a:prstClr val="black"/>
                </a:outerShdw>
              </a:effectLst>
            </c:spPr>
          </c:dPt>
          <c:dPt>
            <c:idx val="3"/>
            <c:spPr>
              <a:solidFill>
                <a:srgbClr val="8064A2"/>
              </a:solidFill>
              <a:ln w="3175">
                <a:solidFill>
                  <a:srgbClr val="FFFFFF"/>
                </a:solidFill>
              </a:ln>
              <a:effectLst>
                <a:outerShdw dist="35921" dir="2700000" algn="br">
                  <a:prstClr val="black"/>
                </a:outerShdw>
              </a:effectLst>
            </c:spPr>
          </c:dPt>
          <c:dPt>
            <c:idx val="4"/>
            <c:spPr>
              <a:solidFill>
                <a:srgbClr val="4BACC6"/>
              </a:solidFill>
              <a:ln w="3175">
                <a:solidFill>
                  <a:srgbClr val="FFFFFF"/>
                </a:solidFill>
              </a:ln>
              <a:effectLst>
                <a:outerShdw dist="35921" dir="2700000" algn="br">
                  <a:prstClr val="black"/>
                </a:outerShdw>
              </a:effectLst>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dLblPos val="inEnd"/>
            <c:showLegendKey val="0"/>
            <c:showVal val="0"/>
            <c:showBubbleSize val="0"/>
            <c:showCatName val="1"/>
            <c:showSerName val="0"/>
            <c:showLeaderLines val="1"/>
            <c:showPercent val="0"/>
          </c:dLbls>
          <c:cat>
            <c:strRef>
              <c:f>'10.Druhy trestov(GRAF)'!$B$10:$B$14</c:f>
              <c:strCache/>
            </c:strRef>
          </c:cat>
          <c:val>
            <c:numRef>
              <c:f>'10.Druhy trestov(GRAF)'!$D$10:$D$14</c:f>
              <c:numCache/>
            </c:numRef>
          </c:val>
        </c:ser>
        <c:firstSliceAng val="240"/>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latin typeface="Arial"/>
                <a:ea typeface="Arial"/>
                <a:cs typeface="Arial"/>
              </a:rPr>
              <a:t>Podiel počtu odsúdených mladistvých 
na celkovom počte odsúdených osôb od r. 1996</a:t>
            </a:r>
          </a:p>
        </c:rich>
      </c:tx>
      <c:layout>
        <c:manualLayout>
          <c:xMode val="factor"/>
          <c:yMode val="factor"/>
          <c:x val="-0.00675"/>
          <c:y val="0.023"/>
        </c:manualLayout>
      </c:layout>
      <c:spPr>
        <a:noFill/>
        <a:ln>
          <a:noFill/>
        </a:ln>
      </c:spPr>
    </c:title>
    <c:plotArea>
      <c:layout>
        <c:manualLayout>
          <c:xMode val="edge"/>
          <c:yMode val="edge"/>
          <c:x val="0.0115"/>
          <c:y val="0.2335"/>
          <c:w val="0.9615"/>
          <c:h val="0.73825"/>
        </c:manualLayout>
      </c:layout>
      <c:barChart>
        <c:barDir val="col"/>
        <c:grouping val="clustered"/>
        <c:varyColors val="0"/>
        <c:ser>
          <c:idx val="0"/>
          <c:order val="0"/>
          <c:tx>
            <c:strRef>
              <c:f>'12.Mladiství (GRAF)'!$A$32</c:f>
              <c:strCache>
                <c:ptCount val="1"/>
                <c:pt idx="0">
                  <c:v>Trestné činy (podiel v %)</c:v>
                </c:pt>
              </c:strCache>
            </c:strRef>
          </c:tx>
          <c:spPr>
            <a:pattFill prst="shingle">
              <a:fgClr>
                <a:srgbClr val="FFFFFF"/>
              </a:fgClr>
              <a:bgClr>
                <a:srgbClr val="3366FF"/>
              </a:bgClr>
            </a:patt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3366FF"/>
                  </a:solidFill>
                </c14:spPr>
              </c14:invertSolidFillFmt>
            </c:ext>
          </c:extLst>
          <c:cat>
            <c:numRef>
              <c:f>'12.Mladiství (GRAF)'!$B$31:$P$31</c:f>
              <c:numCache/>
            </c:numRef>
          </c:cat>
          <c:val>
            <c:numRef>
              <c:f>'12.Mladiství (GRAF)'!$B$32:$P$32</c:f>
              <c:numCache/>
            </c:numRef>
          </c:val>
        </c:ser>
        <c:ser>
          <c:idx val="1"/>
          <c:order val="1"/>
          <c:tx>
            <c:strRef>
              <c:f>'12.Mladiství (GRAF)'!$A$33</c:f>
              <c:strCache>
                <c:ptCount val="1"/>
                <c:pt idx="0">
                  <c:v>Trestné činy (počet v tis.)</c:v>
                </c:pt>
              </c:strCache>
            </c:strRef>
          </c:tx>
          <c:spPr>
            <a:pattFill prst="narHorz">
              <a:fgClr>
                <a:srgbClr val="FF0000"/>
              </a:fgClr>
              <a:bgClr>
                <a:srgbClr val="FFFF00"/>
              </a:bgClr>
            </a:patt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00"/>
                  </a:solidFill>
                </c14:spPr>
              </c14:invertSolidFillFmt>
            </c:ext>
          </c:extLst>
          <c:cat>
            <c:numRef>
              <c:f>'12.Mladiství (GRAF)'!$B$31:$P$31</c:f>
              <c:numCache/>
            </c:numRef>
          </c:cat>
          <c:val>
            <c:numRef>
              <c:f>'12.Mladiství (GRAF)'!$B$33:$P$33</c:f>
              <c:numCache/>
            </c:numRef>
          </c:val>
        </c:ser>
        <c:overlap val="20"/>
        <c:gapWidth val="90"/>
        <c:axId val="23436321"/>
        <c:axId val="9600298"/>
      </c:barChart>
      <c:catAx>
        <c:axId val="2343632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9600298"/>
        <c:crosses val="autoZero"/>
        <c:auto val="1"/>
        <c:lblOffset val="100"/>
        <c:tickLblSkip val="1"/>
        <c:noMultiLvlLbl val="0"/>
      </c:catAx>
      <c:valAx>
        <c:axId val="9600298"/>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23436321"/>
        <c:crossesAt val="1"/>
        <c:crossBetween val="between"/>
        <c:dispUnits/>
      </c:valAx>
      <c:spPr>
        <a:solidFill>
          <a:srgbClr val="FFFFFF"/>
        </a:solidFill>
        <a:ln w="3175">
          <a:noFill/>
        </a:ln>
      </c:spPr>
    </c:plotArea>
    <c:legend>
      <c:legendPos val="r"/>
      <c:layout>
        <c:manualLayout>
          <c:xMode val="edge"/>
          <c:yMode val="edge"/>
          <c:x val="0.72775"/>
          <c:y val="0.285"/>
          <c:w val="0.213"/>
          <c:h val="0.08375"/>
        </c:manualLayout>
      </c:layout>
      <c:overlay val="0"/>
      <c:spPr>
        <a:gradFill rotWithShape="1">
          <a:gsLst>
            <a:gs pos="0">
              <a:srgbClr val="FFCC99"/>
            </a:gs>
            <a:gs pos="100000">
              <a:srgbClr val="FFFFFF"/>
            </a:gs>
          </a:gsLst>
          <a:lin ang="5400000" scaled="1"/>
        </a:grad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CC99"/>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latin typeface="Arial"/>
                <a:ea typeface="Arial"/>
                <a:cs typeface="Arial"/>
              </a:rPr>
              <a:t>Podiel počtu odsúdených žien 
na celkovom počte odsúdených osôb od r. 1996</a:t>
            </a:r>
          </a:p>
        </c:rich>
      </c:tx>
      <c:layout>
        <c:manualLayout>
          <c:xMode val="factor"/>
          <c:yMode val="factor"/>
          <c:x val="-0.01025"/>
          <c:y val="-0.002"/>
        </c:manualLayout>
      </c:layout>
      <c:spPr>
        <a:noFill/>
        <a:ln>
          <a:noFill/>
        </a:ln>
      </c:spPr>
    </c:title>
    <c:plotArea>
      <c:layout>
        <c:manualLayout>
          <c:xMode val="edge"/>
          <c:yMode val="edge"/>
          <c:x val="0.0115"/>
          <c:y val="0.2365"/>
          <c:w val="0.9625"/>
          <c:h val="0.754"/>
        </c:manualLayout>
      </c:layout>
      <c:barChart>
        <c:barDir val="col"/>
        <c:grouping val="clustered"/>
        <c:varyColors val="0"/>
        <c:ser>
          <c:idx val="0"/>
          <c:order val="0"/>
          <c:tx>
            <c:strRef>
              <c:f>'14.Ženy (GRAF)'!$A$32</c:f>
              <c:strCache>
                <c:ptCount val="1"/>
                <c:pt idx="0">
                  <c:v>Trestné činy (podiel v %)</c:v>
                </c:pt>
              </c:strCache>
            </c:strRef>
          </c:tx>
          <c:spPr>
            <a:pattFill prst="shingle">
              <a:fgClr>
                <a:srgbClr val="FFFFFF"/>
              </a:fgClr>
              <a:bgClr>
                <a:srgbClr val="3366FF"/>
              </a:bgClr>
            </a:patt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3366FF"/>
                  </a:solidFill>
                </c14:spPr>
              </c14:invertSolidFillFmt>
            </c:ext>
          </c:extLst>
          <c:cat>
            <c:numRef>
              <c:f>'14.Ženy (GRAF)'!$B$31:$P$31</c:f>
              <c:numCache/>
            </c:numRef>
          </c:cat>
          <c:val>
            <c:numRef>
              <c:f>'14.Ženy (GRAF)'!$B$32:$P$32</c:f>
              <c:numCache/>
            </c:numRef>
          </c:val>
        </c:ser>
        <c:ser>
          <c:idx val="1"/>
          <c:order val="1"/>
          <c:tx>
            <c:strRef>
              <c:f>'14.Ženy (GRAF)'!$A$33</c:f>
              <c:strCache>
                <c:ptCount val="1"/>
                <c:pt idx="0">
                  <c:v>Trestné činy (počet v tis.)</c:v>
                </c:pt>
              </c:strCache>
            </c:strRef>
          </c:tx>
          <c:spPr>
            <a:pattFill prst="narHorz">
              <a:fgClr>
                <a:srgbClr val="FFFF00"/>
              </a:fgClr>
              <a:bgClr>
                <a:srgbClr val="FF0000"/>
              </a:bgClr>
            </a:patt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0000"/>
                  </a:solidFill>
                </c14:spPr>
              </c14:invertSolidFillFmt>
            </c:ext>
          </c:extLst>
          <c:cat>
            <c:numRef>
              <c:f>'14.Ženy (GRAF)'!$B$31:$P$31</c:f>
              <c:numCache/>
            </c:numRef>
          </c:cat>
          <c:val>
            <c:numRef>
              <c:f>'14.Ženy (GRAF)'!$B$33:$P$33</c:f>
              <c:numCache/>
            </c:numRef>
          </c:val>
        </c:ser>
        <c:overlap val="20"/>
        <c:gapWidth val="90"/>
        <c:axId val="19293819"/>
        <c:axId val="39426644"/>
      </c:barChart>
      <c:catAx>
        <c:axId val="1929381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39426644"/>
        <c:crosses val="autoZero"/>
        <c:auto val="1"/>
        <c:lblOffset val="100"/>
        <c:tickLblSkip val="1"/>
        <c:noMultiLvlLbl val="0"/>
      </c:catAx>
      <c:valAx>
        <c:axId val="39426644"/>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1000" b="1" i="0" u="none" baseline="0">
                <a:solidFill>
                  <a:srgbClr val="000000"/>
                </a:solidFill>
                <a:latin typeface="Arial"/>
                <a:ea typeface="Arial"/>
                <a:cs typeface="Arial"/>
              </a:defRPr>
            </a:pPr>
          </a:p>
        </c:txPr>
        <c:crossAx val="19293819"/>
        <c:crossesAt val="1"/>
        <c:crossBetween val="between"/>
        <c:dispUnits/>
      </c:valAx>
      <c:spPr>
        <a:solidFill>
          <a:srgbClr val="FFFFFF"/>
        </a:solidFill>
        <a:ln w="3175">
          <a:noFill/>
        </a:ln>
      </c:spPr>
    </c:plotArea>
    <c:legend>
      <c:legendPos val="r"/>
      <c:layout>
        <c:manualLayout>
          <c:xMode val="edge"/>
          <c:yMode val="edge"/>
          <c:x val="0.36975"/>
          <c:y val="0.1895"/>
          <c:w val="0.2055"/>
          <c:h val="0.102"/>
        </c:manualLayout>
      </c:layout>
      <c:overlay val="0"/>
      <c:spPr>
        <a:gradFill rotWithShape="1">
          <a:gsLst>
            <a:gs pos="0">
              <a:srgbClr val="FFCC99"/>
            </a:gs>
            <a:gs pos="100000">
              <a:srgbClr val="FFFFFF"/>
            </a:gs>
          </a:gsLst>
          <a:lin ang="5400000" scaled="1"/>
        </a:gradFill>
        <a:ln w="3175">
          <a:no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CC99"/>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600" b="1" i="0" u="none" baseline="0">
                <a:solidFill>
                  <a:srgbClr val="000000"/>
                </a:solidFill>
              </a:rPr>
              <a:t>Podiel počtu odsúdených za vybrané trestné činy
</a:t>
            </a:r>
            <a:r>
              <a:rPr lang="en-US" cap="none" sz="1600" b="1" i="0" u="none" baseline="0">
                <a:solidFill>
                  <a:srgbClr val="000000"/>
                </a:solidFill>
              </a:rPr>
              <a:t>na celkovom počte odsúdených v SR
</a:t>
            </a:r>
            <a:r>
              <a:rPr lang="en-US" cap="none" sz="1600" b="1" i="0" u="none" baseline="0">
                <a:solidFill>
                  <a:srgbClr val="000000"/>
                </a:solidFill>
              </a:rPr>
              <a:t>v roku 2010</a:t>
            </a:r>
          </a:p>
        </c:rich>
      </c:tx>
      <c:layout>
        <c:manualLayout>
          <c:xMode val="factor"/>
          <c:yMode val="factor"/>
          <c:x val="-0.00125"/>
          <c:y val="-0.0155"/>
        </c:manualLayout>
      </c:layout>
      <c:spPr>
        <a:noFill/>
        <a:ln w="3175">
          <a:noFill/>
        </a:ln>
      </c:spPr>
    </c:title>
    <c:view3D>
      <c:rotX val="30"/>
      <c:hPercent val="100"/>
      <c:rotY val="60"/>
      <c:depthPercent val="100"/>
      <c:rAngAx val="1"/>
    </c:view3D>
    <c:plotArea>
      <c:layout>
        <c:manualLayout>
          <c:xMode val="edge"/>
          <c:yMode val="edge"/>
          <c:x val="0.071"/>
          <c:y val="0.14725"/>
          <c:w val="0.85025"/>
          <c:h val="0.698"/>
        </c:manualLayout>
      </c:layout>
      <c:pie3DChart>
        <c:varyColors val="1"/>
        <c:ser>
          <c:idx val="0"/>
          <c:order val="0"/>
          <c:spPr>
            <a:solidFill>
              <a:srgbClr val="4F81BD"/>
            </a:solidFill>
            <a:ln w="3175">
              <a:noFill/>
            </a:ln>
          </c:spPr>
          <c:explosion val="18"/>
          <c:extLst>
            <c:ext xmlns:c14="http://schemas.microsoft.com/office/drawing/2007/8/2/chart" uri="{6F2FDCE9-48DA-4B69-8628-5D25D57E5C99}">
              <c14:invertSolidFillFmt>
                <c14:spPr>
                  <a:solidFill>
                    <a:srgbClr val="FFFFFF"/>
                  </a:solidFill>
                </c14:spPr>
              </c14:invertSolidFillFmt>
            </c:ext>
          </c:extLst>
          <c:dPt>
            <c:idx val="0"/>
            <c:explosion val="12"/>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explosion val="21"/>
            <c:spPr>
              <a:solidFill>
                <a:srgbClr val="93A9CF"/>
              </a:solidFill>
              <a:ln w="3175">
                <a:noFill/>
              </a:ln>
            </c:spPr>
          </c:dPt>
          <c:dLbls>
            <c:dLbl>
              <c:idx val="0"/>
              <c:layout>
                <c:manualLayout>
                  <c:x val="0"/>
                  <c:y val="0"/>
                </c:manualLayout>
              </c:layout>
              <c:tx>
                <c:rich>
                  <a:bodyPr vert="horz" rot="0" anchor="ctr"/>
                  <a:lstStyle/>
                  <a:p>
                    <a:pPr algn="ctr">
                      <a:defRPr/>
                    </a:pPr>
                    <a:r>
                      <a:rPr lang="en-US" cap="none" sz="1000" b="0" i="0" u="none" baseline="0">
                        <a:solidFill>
                          <a:srgbClr val="000000"/>
                        </a:solidFill>
                      </a:rPr>
                      <a:t>Krádež, sprenevera, podvod; 
</a:t>
                    </a:r>
                    <a:r>
                      <a:rPr lang="en-US" cap="none" sz="1000" b="0" i="0" u="none" baseline="0">
                        <a:solidFill>
                          <a:srgbClr val="000000"/>
                        </a:solidFill>
                      </a:rPr>
                      <a:t>30,57%</a:t>
                    </a:r>
                  </a:p>
                </c:rich>
              </c:tx>
              <c:numFmt formatCode="General" sourceLinked="1"/>
              <c:spPr>
                <a:solidFill>
                  <a:srgbClr val="FFFFFF"/>
                </a:solidFill>
                <a:ln w="3175">
                  <a:noFill/>
                </a:ln>
                <a:effectLst>
                  <a:outerShdw dist="35921" dir="2700000" algn="br">
                    <a:prstClr val="black"/>
                  </a:outerShdw>
                </a:effectLst>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rPr>
                      <a:t>Znásilnenie, 
</a:t>
                    </a:r>
                    <a:r>
                      <a:rPr lang="en-US" cap="none" sz="1000" b="0" i="0" u="none" baseline="0">
                        <a:solidFill>
                          <a:srgbClr val="000000"/>
                        </a:solidFill>
                      </a:rPr>
                      <a:t>sexuálne zneužitie;
</a:t>
                    </a:r>
                    <a:r>
                      <a:rPr lang="en-US" cap="none" sz="1000" b="0" i="0" u="none" baseline="0">
                        <a:solidFill>
                          <a:srgbClr val="000000"/>
                        </a:solidFill>
                      </a:rPr>
                      <a:t>0,81%</a:t>
                    </a:r>
                  </a:p>
                </c:rich>
              </c:tx>
              <c:numFmt formatCode="General" sourceLinked="1"/>
              <c:spPr>
                <a:solidFill>
                  <a:srgbClr val="FFFFFF"/>
                </a:solidFill>
                <a:ln w="3175">
                  <a:noFill/>
                </a:ln>
                <a:effectLst>
                  <a:outerShdw dist="35921" dir="2700000" algn="br">
                    <a:prstClr val="black"/>
                  </a:outerShdw>
                </a:effectLst>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rPr>
                      <a:t>Úmyselné ublíženie na zdraví; 4,59%</a:t>
                    </a:r>
                  </a:p>
                </c:rich>
              </c:tx>
              <c:numFmt formatCode="General" sourceLinked="1"/>
              <c:spPr>
                <a:solidFill>
                  <a:srgbClr val="FFFFFF"/>
                </a:solidFill>
                <a:ln w="3175">
                  <a:noFill/>
                </a:ln>
                <a:effectLst>
                  <a:outerShdw dist="35921" dir="2700000" algn="br">
                    <a:prstClr val="black"/>
                  </a:outerShdw>
                </a:effectLst>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rPr>
                      <a:t>Vražda; 
</a:t>
                    </a:r>
                    <a:r>
                      <a:rPr lang="en-US" cap="none" sz="1000" b="0" i="0" u="none" baseline="0">
                        <a:solidFill>
                          <a:srgbClr val="000000"/>
                        </a:solidFill>
                      </a:rPr>
                      <a:t>0,19%</a:t>
                    </a:r>
                  </a:p>
                </c:rich>
              </c:tx>
              <c:numFmt formatCode="General" sourceLinked="1"/>
              <c:spPr>
                <a:solidFill>
                  <a:srgbClr val="FFFFFF"/>
                </a:solidFill>
                <a:ln w="3175">
                  <a:noFill/>
                </a:ln>
                <a:effectLst>
                  <a:outerShdw dist="35921" dir="2700000" algn="br">
                    <a:prstClr val="black"/>
                  </a:outerShdw>
                </a:effectLst>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000" b="0" i="0" u="none" baseline="0">
                        <a:solidFill>
                          <a:srgbClr val="000000"/>
                        </a:solidFill>
                      </a:rPr>
                      <a:t>Lúpež; 
</a:t>
                    </a:r>
                    <a:r>
                      <a:rPr lang="en-US" cap="none" sz="1000" b="0" i="0" u="none" baseline="0">
                        <a:solidFill>
                          <a:srgbClr val="000000"/>
                        </a:solidFill>
                      </a:rPr>
                      <a:t>1,97%</a:t>
                    </a:r>
                  </a:p>
                </c:rich>
              </c:tx>
              <c:numFmt formatCode="General" sourceLinked="1"/>
              <c:spPr>
                <a:solidFill>
                  <a:srgbClr val="FFFFFF"/>
                </a:solidFill>
                <a:ln w="3175">
                  <a:noFill/>
                </a:ln>
                <a:effectLst>
                  <a:outerShdw dist="35921" dir="2700000" algn="br">
                    <a:prstClr val="black"/>
                  </a:outerShdw>
                </a:effectLst>
              </c:spPr>
              <c:showLegendKey val="0"/>
              <c:showVal val="0"/>
              <c:showBubbleSize val="0"/>
              <c:showCatName val="1"/>
              <c:showSerName val="0"/>
              <c:showPercent val="0"/>
            </c:dLbl>
            <c:dLbl>
              <c:idx val="5"/>
              <c:tx>
                <c:rich>
                  <a:bodyPr vert="horz" rot="0" anchor="ctr"/>
                  <a:lstStyle/>
                  <a:p>
                    <a:pPr algn="ctr">
                      <a:defRPr/>
                    </a:pPr>
                    <a:r>
                      <a:rPr lang="en-US" cap="none" sz="1000" b="0" i="0" u="none" baseline="0">
                        <a:solidFill>
                          <a:srgbClr val="000000"/>
                        </a:solidFill>
                      </a:rPr>
                      <a:t>Zanedbanie 
</a:t>
                    </a:r>
                    <a:r>
                      <a:rPr lang="en-US" cap="none" sz="1000" b="0" i="0" u="none" baseline="0">
                        <a:solidFill>
                          <a:srgbClr val="000000"/>
                        </a:solidFill>
                      </a:rPr>
                      <a:t>povinnej výživy; 
</a:t>
                    </a:r>
                    <a:r>
                      <a:rPr lang="en-US" cap="none" sz="1000" b="0" i="0" u="none" baseline="0">
                        <a:solidFill>
                          <a:srgbClr val="000000"/>
                        </a:solidFill>
                      </a:rPr>
                      <a:t>12,01%</a:t>
                    </a:r>
                  </a:p>
                </c:rich>
              </c:tx>
              <c:numFmt formatCode="General" sourceLinked="1"/>
              <c:spPr>
                <a:solidFill>
                  <a:srgbClr val="FFFFFF"/>
                </a:solidFill>
                <a:ln w="3175">
                  <a:noFill/>
                </a:ln>
                <a:effectLst>
                  <a:outerShdw dist="35921" dir="2700000" algn="br">
                    <a:prstClr val="black"/>
                  </a:outerShdw>
                </a:effectLst>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000" b="0" i="0" u="none" baseline="0">
                        <a:solidFill>
                          <a:srgbClr val="000000"/>
                        </a:solidFill>
                      </a:rPr>
                      <a:t>Iné;
</a:t>
                    </a:r>
                    <a:r>
                      <a:rPr lang="en-US" cap="none" sz="1000" b="0" i="0" u="none" baseline="0">
                        <a:solidFill>
                          <a:srgbClr val="000000"/>
                        </a:solidFill>
                      </a:rPr>
                      <a:t> 49,86%</a:t>
                    </a:r>
                  </a:p>
                </c:rich>
              </c:tx>
              <c:numFmt formatCode="General" sourceLinked="1"/>
              <c:spPr>
                <a:solidFill>
                  <a:srgbClr val="FFFFFF"/>
                </a:solidFill>
                <a:ln w="3175">
                  <a:noFill/>
                </a:ln>
                <a:effectLst>
                  <a:outerShdw dist="35921" dir="2700000" algn="br">
                    <a:prstClr val="black"/>
                  </a:outerShdw>
                </a:effectLst>
              </c:spPr>
              <c:showLegendKey val="0"/>
              <c:showVal val="0"/>
              <c:showBubbleSize val="0"/>
              <c:showCatName val="1"/>
              <c:showSerName val="0"/>
              <c:showPercent val="0"/>
            </c:dLbl>
            <c:numFmt formatCode="General" sourceLinked="1"/>
            <c:spPr>
              <a:noFill/>
              <a:ln w="3175">
                <a:noFill/>
              </a:ln>
            </c:spPr>
            <c:showLegendKey val="0"/>
            <c:showVal val="1"/>
            <c:showBubbleSize val="0"/>
            <c:showCatName val="1"/>
            <c:showSerName val="0"/>
            <c:showLeaderLines val="1"/>
            <c:showPercent val="1"/>
          </c:dLbls>
          <c:cat>
            <c:multiLvlStrRef>
              <c:f>'32.Podiel počtu odsúd.(GRAF)'!$B$16:$E$22</c:f>
              <c:multiLvlStrCache/>
            </c:multiLvlStrRef>
          </c:cat>
          <c:val>
            <c:numRef>
              <c:f>'32.Podiel počtu odsúd.(GRAF)'!$F$16:$F$22</c:f>
              <c:numCache/>
            </c:numRef>
          </c:val>
        </c:ser>
        <c:firstSliceAng val="60"/>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000000"/>
                </a:solidFill>
                <a:latin typeface="Arial"/>
                <a:ea typeface="Arial"/>
                <a:cs typeface="Arial"/>
              </a:rPr>
              <a:t>Vývoj najťažších trestných činov - počet odsúdených osôb (v tis.) od r. 1996</a:t>
            </a:r>
          </a:p>
        </c:rich>
      </c:tx>
      <c:layout>
        <c:manualLayout>
          <c:xMode val="factor"/>
          <c:yMode val="factor"/>
          <c:x val="0.02475"/>
          <c:y val="0.019"/>
        </c:manualLayout>
      </c:layout>
      <c:spPr>
        <a:solidFill>
          <a:srgbClr val="FFFFFF"/>
        </a:solidFill>
        <a:ln w="3175">
          <a:noFill/>
        </a:ln>
      </c:spPr>
    </c:title>
    <c:view3D>
      <c:rotX val="15"/>
      <c:hPercent val="38"/>
      <c:rotY val="20"/>
      <c:depthPercent val="100"/>
      <c:rAngAx val="1"/>
    </c:view3D>
    <c:plotArea>
      <c:layout>
        <c:manualLayout>
          <c:xMode val="edge"/>
          <c:yMode val="edge"/>
          <c:x val="0.03275"/>
          <c:y val="0.15675"/>
          <c:w val="0.9325"/>
          <c:h val="0.7525"/>
        </c:manualLayout>
      </c:layout>
      <c:bar3DChart>
        <c:barDir val="col"/>
        <c:grouping val="clustered"/>
        <c:varyColors val="0"/>
        <c:ser>
          <c:idx val="0"/>
          <c:order val="0"/>
          <c:tx>
            <c:strRef>
              <c:f>'33.Najťažšie trest.činy (GRAF)'!$A$32</c:f>
              <c:strCache>
                <c:ptCount val="1"/>
                <c:pt idx="0">
                  <c:v>Vražda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'33.Najťažšie trest.činy (GRAF)'!$B$31:$P$31</c:f>
              <c:numCache/>
            </c:numRef>
          </c:cat>
          <c:val>
            <c:numRef>
              <c:f>'33.Najťažšie trest.činy (GRAF)'!$B$32:$P$32</c:f>
              <c:numCache/>
            </c:numRef>
          </c:val>
          <c:shape val="box"/>
        </c:ser>
        <c:ser>
          <c:idx val="1"/>
          <c:order val="1"/>
          <c:tx>
            <c:strRef>
              <c:f>'33.Najťažšie trest.činy (GRAF)'!$A$33</c:f>
              <c:strCache>
                <c:ptCount val="1"/>
                <c:pt idx="0">
                  <c:v>Lúpež</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'33.Najťažšie trest.činy (GRAF)'!$B$31:$P$31</c:f>
              <c:numCache/>
            </c:numRef>
          </c:cat>
          <c:val>
            <c:numRef>
              <c:f>'33.Najťažšie trest.činy (GRAF)'!$B$33:$P$33</c:f>
              <c:numCache/>
            </c:numRef>
          </c:val>
          <c:shape val="box"/>
        </c:ser>
        <c:ser>
          <c:idx val="2"/>
          <c:order val="2"/>
          <c:tx>
            <c:strRef>
              <c:f>'33.Najťažšie trest.činy (GRAF)'!$A$34</c:f>
              <c:strCache>
                <c:ptCount val="1"/>
                <c:pt idx="0">
                  <c:v>Znásilnenie, sex. zneužitie</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'33.Najťažšie trest.činy (GRAF)'!$B$31:$P$31</c:f>
              <c:numCache/>
            </c:numRef>
          </c:cat>
          <c:val>
            <c:numRef>
              <c:f>'33.Najťažšie trest.činy (GRAF)'!$B$34:$P$34</c:f>
              <c:numCache/>
            </c:numRef>
          </c:val>
          <c:shape val="box"/>
        </c:ser>
        <c:ser>
          <c:idx val="3"/>
          <c:order val="3"/>
          <c:tx>
            <c:strRef>
              <c:f>'33.Najťažšie trest.činy (GRAF)'!$A$35</c:f>
              <c:strCache>
                <c:ptCount val="1"/>
                <c:pt idx="0">
                  <c:v>Úmyselné ublíženie na zdraví</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'33.Najťažšie trest.činy (GRAF)'!$B$31:$P$31</c:f>
              <c:numCache/>
            </c:numRef>
          </c:cat>
          <c:val>
            <c:numRef>
              <c:f>'33.Najťažšie trest.činy (GRAF)'!$B$35:$P$35</c:f>
              <c:numCache/>
            </c:numRef>
          </c:val>
          <c:shape val="box"/>
        </c:ser>
        <c:ser>
          <c:idx val="4"/>
          <c:order val="4"/>
          <c:tx>
            <c:strRef>
              <c:f>'33.Najťažšie trest.činy (GRAF)'!$A$36</c:f>
              <c:strCache>
                <c:ptCount val="1"/>
                <c:pt idx="0">
                  <c:v>Krádež, sprenevera, podvod</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4BACC6"/>
              </a:solidFill>
              <a:ln w="3175">
                <a:noFill/>
              </a:ln>
            </c:spPr>
          </c:dPt>
          <c:cat>
            <c:numRef>
              <c:f>'33.Najťažšie trest.činy (GRAF)'!$B$31:$P$31</c:f>
              <c:numCache/>
            </c:numRef>
          </c:cat>
          <c:val>
            <c:numRef>
              <c:f>'33.Najťažšie trest.činy (GRAF)'!$B$36:$P$36</c:f>
              <c:numCache/>
            </c:numRef>
          </c:val>
          <c:shape val="box"/>
        </c:ser>
        <c:shape val="box"/>
        <c:axId val="19295477"/>
        <c:axId val="39441566"/>
      </c:bar3DChart>
      <c:catAx>
        <c:axId val="19295477"/>
        <c:scaling>
          <c:orientation val="minMax"/>
        </c:scaling>
        <c:axPos val="b"/>
        <c:delete val="0"/>
        <c:numFmt formatCode="General" sourceLinked="1"/>
        <c:majorTickMark val="none"/>
        <c:minorTickMark val="none"/>
        <c:tickLblPos val="low"/>
        <c:spPr>
          <a:ln w="3175">
            <a:solidFill>
              <a:srgbClr val="808080"/>
            </a:solidFill>
          </a:ln>
        </c:spPr>
        <c:crossAx val="39441566"/>
        <c:crosses val="autoZero"/>
        <c:auto val="1"/>
        <c:lblOffset val="100"/>
        <c:tickLblSkip val="1"/>
        <c:noMultiLvlLbl val="0"/>
      </c:catAx>
      <c:valAx>
        <c:axId val="39441566"/>
        <c:scaling>
          <c:orientation val="minMax"/>
        </c:scaling>
        <c:axPos val="l"/>
        <c:majorGridlines>
          <c:spPr>
            <a:ln w="3175">
              <a:solidFill>
                <a:srgbClr val="666699"/>
              </a:solidFill>
            </a:ln>
          </c:spPr>
        </c:majorGridlines>
        <c:delete val="0"/>
        <c:numFmt formatCode="General" sourceLinked="1"/>
        <c:majorTickMark val="out"/>
        <c:minorTickMark val="none"/>
        <c:tickLblPos val="nextTo"/>
        <c:spPr>
          <a:ln w="3175">
            <a:solidFill>
              <a:srgbClr val="808080"/>
            </a:solidFill>
          </a:ln>
        </c:spPr>
        <c:crossAx val="19295477"/>
        <c:crossesAt val="1"/>
        <c:crossBetween val="between"/>
        <c:dispUnits/>
      </c:valAx>
      <c:spPr>
        <a:solidFill>
          <a:srgbClr val="FFFFFF"/>
        </a:solidFill>
        <a:ln w="3175">
          <a:noFill/>
        </a:ln>
      </c:spPr>
    </c:plotArea>
    <c:legend>
      <c:legendPos val="t"/>
      <c:layout>
        <c:manualLayout>
          <c:xMode val="edge"/>
          <c:yMode val="edge"/>
          <c:x val="0.12275"/>
          <c:y val="0.10125"/>
          <c:w val="0.81425"/>
          <c:h val="0.05275"/>
        </c:manualLayout>
      </c:layout>
      <c:overlay val="0"/>
      <c:spPr>
        <a:noFill/>
        <a:ln w="3175">
          <a:noFill/>
        </a:ln>
      </c:spPr>
      <c:txPr>
        <a:bodyPr vert="horz" rot="0"/>
        <a:lstStyle/>
        <a:p>
          <a:pPr>
            <a:defRPr lang="en-US" cap="none" sz="77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gradFill rotWithShape="1">
      <a:gsLst>
        <a:gs pos="0">
          <a:srgbClr val="FFEFD1"/>
        </a:gs>
        <a:gs pos="64999">
          <a:srgbClr val="F0EBD5"/>
        </a:gs>
        <a:gs pos="100000">
          <a:srgbClr val="D1C39F"/>
        </a:gs>
      </a:gsLst>
      <a:lin ang="5400000" scaled="1"/>
    </a:gra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15</xdr:col>
      <xdr:colOff>476250</xdr:colOff>
      <xdr:row>28</xdr:row>
      <xdr:rowOff>28575</xdr:rowOff>
    </xdr:to>
    <xdr:graphicFrame>
      <xdr:nvGraphicFramePr>
        <xdr:cNvPr id="1" name="Chart 1"/>
        <xdr:cNvGraphicFramePr/>
      </xdr:nvGraphicFramePr>
      <xdr:xfrm>
        <a:off x="0" y="28575"/>
        <a:ext cx="8391525" cy="45339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66675</xdr:rowOff>
    </xdr:from>
    <xdr:to>
      <xdr:col>16</xdr:col>
      <xdr:colOff>0</xdr:colOff>
      <xdr:row>29</xdr:row>
      <xdr:rowOff>104775</xdr:rowOff>
    </xdr:to>
    <xdr:graphicFrame>
      <xdr:nvGraphicFramePr>
        <xdr:cNvPr id="1" name="Chart 1"/>
        <xdr:cNvGraphicFramePr/>
      </xdr:nvGraphicFramePr>
      <xdr:xfrm>
        <a:off x="0" y="66675"/>
        <a:ext cx="8401050" cy="47339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19050</xdr:rowOff>
    </xdr:from>
    <xdr:to>
      <xdr:col>11</xdr:col>
      <xdr:colOff>771525</xdr:colOff>
      <xdr:row>34</xdr:row>
      <xdr:rowOff>114300</xdr:rowOff>
    </xdr:to>
    <xdr:graphicFrame>
      <xdr:nvGraphicFramePr>
        <xdr:cNvPr id="1" name="Graf 2"/>
        <xdr:cNvGraphicFramePr/>
      </xdr:nvGraphicFramePr>
      <xdr:xfrm>
        <a:off x="19050" y="19050"/>
        <a:ext cx="8420100" cy="5600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66675</xdr:rowOff>
    </xdr:from>
    <xdr:to>
      <xdr:col>16</xdr:col>
      <xdr:colOff>0</xdr:colOff>
      <xdr:row>29</xdr:row>
      <xdr:rowOff>0</xdr:rowOff>
    </xdr:to>
    <xdr:graphicFrame>
      <xdr:nvGraphicFramePr>
        <xdr:cNvPr id="1" name="Chart 1"/>
        <xdr:cNvGraphicFramePr/>
      </xdr:nvGraphicFramePr>
      <xdr:xfrm>
        <a:off x="0" y="66675"/>
        <a:ext cx="8448675" cy="46291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57150</xdr:rowOff>
    </xdr:from>
    <xdr:to>
      <xdr:col>15</xdr:col>
      <xdr:colOff>438150</xdr:colOff>
      <xdr:row>29</xdr:row>
      <xdr:rowOff>19050</xdr:rowOff>
    </xdr:to>
    <xdr:graphicFrame>
      <xdr:nvGraphicFramePr>
        <xdr:cNvPr id="1" name="Chart 1"/>
        <xdr:cNvGraphicFramePr/>
      </xdr:nvGraphicFramePr>
      <xdr:xfrm>
        <a:off x="0" y="57150"/>
        <a:ext cx="8429625" cy="4657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13</xdr:col>
      <xdr:colOff>561975</xdr:colOff>
      <xdr:row>35</xdr:row>
      <xdr:rowOff>9525</xdr:rowOff>
    </xdr:to>
    <xdr:graphicFrame>
      <xdr:nvGraphicFramePr>
        <xdr:cNvPr id="1" name="Graf 7"/>
        <xdr:cNvGraphicFramePr/>
      </xdr:nvGraphicFramePr>
      <xdr:xfrm>
        <a:off x="76200" y="28575"/>
        <a:ext cx="8410575" cy="56483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15</xdr:col>
      <xdr:colOff>428625</xdr:colOff>
      <xdr:row>28</xdr:row>
      <xdr:rowOff>76200</xdr:rowOff>
    </xdr:to>
    <xdr:graphicFrame>
      <xdr:nvGraphicFramePr>
        <xdr:cNvPr id="1" name="Chart 1"/>
        <xdr:cNvGraphicFramePr/>
      </xdr:nvGraphicFramePr>
      <xdr:xfrm>
        <a:off x="0" y="9525"/>
        <a:ext cx="8543925" cy="4600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29"/>
  <sheetViews>
    <sheetView tabSelected="1" zoomScaleSheetLayoutView="100" zoomScalePageLayoutView="0" workbookViewId="0" topLeftCell="A1">
      <selection activeCell="A67" sqref="A67"/>
    </sheetView>
  </sheetViews>
  <sheetFormatPr defaultColWidth="9.140625" defaultRowHeight="12.75"/>
  <cols>
    <col min="1" max="1" width="137.8515625" style="766" customWidth="1"/>
    <col min="2" max="16384" width="9.140625" style="731" customWidth="1"/>
  </cols>
  <sheetData>
    <row r="1" ht="51">
      <c r="A1" s="761" t="s">
        <v>276</v>
      </c>
    </row>
    <row r="2" ht="3.75" customHeight="1">
      <c r="A2" s="761"/>
    </row>
    <row r="3" ht="38.25">
      <c r="A3" s="761" t="s">
        <v>277</v>
      </c>
    </row>
    <row r="4" ht="7.5" customHeight="1">
      <c r="A4" s="762"/>
    </row>
    <row r="5" ht="25.5">
      <c r="A5" s="761" t="s">
        <v>278</v>
      </c>
    </row>
    <row r="6" ht="3.75" customHeight="1">
      <c r="A6" s="761"/>
    </row>
    <row r="7" ht="25.5">
      <c r="A7" s="761" t="s">
        <v>279</v>
      </c>
    </row>
    <row r="8" ht="3.75" customHeight="1">
      <c r="A8" s="762"/>
    </row>
    <row r="9" ht="12.75">
      <c r="A9" s="763" t="s">
        <v>280</v>
      </c>
    </row>
    <row r="10" ht="3.75" customHeight="1">
      <c r="A10" s="761"/>
    </row>
    <row r="11" ht="25.5">
      <c r="A11" s="761" t="s">
        <v>281</v>
      </c>
    </row>
    <row r="12" ht="3.75" customHeight="1">
      <c r="A12" s="762" t="s">
        <v>33</v>
      </c>
    </row>
    <row r="13" ht="38.25">
      <c r="A13" s="763" t="s">
        <v>282</v>
      </c>
    </row>
    <row r="14" ht="3.75" customHeight="1">
      <c r="A14" s="761"/>
    </row>
    <row r="15" ht="25.5">
      <c r="A15" s="761" t="s">
        <v>283</v>
      </c>
    </row>
    <row r="16" ht="3.75" customHeight="1">
      <c r="A16" s="761"/>
    </row>
    <row r="17" ht="12.75">
      <c r="A17" s="761" t="s">
        <v>284</v>
      </c>
    </row>
    <row r="18" ht="3.75" customHeight="1">
      <c r="A18" s="761"/>
    </row>
    <row r="19" ht="38.25">
      <c r="A19" s="761" t="s">
        <v>285</v>
      </c>
    </row>
    <row r="20" ht="3.75" customHeight="1">
      <c r="A20" s="761"/>
    </row>
    <row r="21" ht="89.25">
      <c r="A21" s="761" t="s">
        <v>286</v>
      </c>
    </row>
    <row r="22" ht="25.5">
      <c r="A22" s="764" t="s">
        <v>287</v>
      </c>
    </row>
    <row r="23" ht="38.25">
      <c r="A23" s="764" t="s">
        <v>389</v>
      </c>
    </row>
    <row r="24" ht="38.25">
      <c r="A24" s="764" t="s">
        <v>288</v>
      </c>
    </row>
    <row r="25" ht="38.25">
      <c r="A25" s="764" t="s">
        <v>289</v>
      </c>
    </row>
    <row r="26" ht="38.25">
      <c r="A26" s="764" t="s">
        <v>290</v>
      </c>
    </row>
    <row r="27" ht="38.25">
      <c r="A27" s="764" t="s">
        <v>291</v>
      </c>
    </row>
    <row r="28" ht="38.25">
      <c r="A28" s="765" t="s">
        <v>292</v>
      </c>
    </row>
    <row r="29" ht="3.75" customHeight="1">
      <c r="A29" s="761"/>
    </row>
    <row r="30" ht="12.75">
      <c r="A30" s="763" t="s">
        <v>293</v>
      </c>
    </row>
    <row r="31" ht="25.5">
      <c r="A31" s="761" t="s">
        <v>294</v>
      </c>
    </row>
    <row r="32" ht="25.5">
      <c r="A32" s="761" t="s">
        <v>295</v>
      </c>
    </row>
    <row r="33" ht="47.25" customHeight="1">
      <c r="A33" s="761" t="s">
        <v>388</v>
      </c>
    </row>
    <row r="34" ht="25.5">
      <c r="A34" s="761" t="s">
        <v>296</v>
      </c>
    </row>
    <row r="35" ht="51">
      <c r="A35" s="761" t="s">
        <v>297</v>
      </c>
    </row>
    <row r="36" ht="51">
      <c r="A36" s="761" t="s">
        <v>298</v>
      </c>
    </row>
    <row r="37" ht="51">
      <c r="A37" s="761" t="s">
        <v>299</v>
      </c>
    </row>
    <row r="38" ht="38.25">
      <c r="A38" s="761" t="s">
        <v>300</v>
      </c>
    </row>
    <row r="39" ht="25.5">
      <c r="A39" s="761" t="s">
        <v>301</v>
      </c>
    </row>
    <row r="40" ht="38.25">
      <c r="A40" s="761" t="s">
        <v>302</v>
      </c>
    </row>
    <row r="41" ht="38.25">
      <c r="A41" s="761" t="s">
        <v>303</v>
      </c>
    </row>
    <row r="42" ht="89.25">
      <c r="A42" s="761" t="s">
        <v>304</v>
      </c>
    </row>
    <row r="43" ht="3.75" customHeight="1">
      <c r="A43" s="762"/>
    </row>
    <row r="44" ht="38.25">
      <c r="A44" s="763" t="s">
        <v>305</v>
      </c>
    </row>
    <row r="45" ht="38.25">
      <c r="A45" s="761" t="s">
        <v>306</v>
      </c>
    </row>
    <row r="46" ht="38.25">
      <c r="A46" s="761" t="s">
        <v>307</v>
      </c>
    </row>
    <row r="47" ht="12.75">
      <c r="A47" s="761" t="s">
        <v>308</v>
      </c>
    </row>
    <row r="48" ht="38.25">
      <c r="A48" s="761" t="s">
        <v>309</v>
      </c>
    </row>
    <row r="49" ht="38.25">
      <c r="A49" s="761" t="s">
        <v>310</v>
      </c>
    </row>
    <row r="50" ht="25.5">
      <c r="A50" s="761" t="s">
        <v>311</v>
      </c>
    </row>
    <row r="51" ht="51">
      <c r="A51" s="761" t="s">
        <v>312</v>
      </c>
    </row>
    <row r="52" ht="25.5">
      <c r="A52" s="761" t="s">
        <v>313</v>
      </c>
    </row>
    <row r="53" ht="25.5">
      <c r="A53" s="761" t="s">
        <v>314</v>
      </c>
    </row>
    <row r="54" ht="25.5">
      <c r="A54" s="761" t="s">
        <v>315</v>
      </c>
    </row>
    <row r="55" ht="111" customHeight="1">
      <c r="A55" s="761" t="s">
        <v>316</v>
      </c>
    </row>
    <row r="56" ht="3.75" customHeight="1">
      <c r="A56" s="763"/>
    </row>
    <row r="57" ht="38.25">
      <c r="A57" s="763" t="s">
        <v>317</v>
      </c>
    </row>
    <row r="58" ht="12.75">
      <c r="A58" s="761" t="s">
        <v>318</v>
      </c>
    </row>
    <row r="59" ht="51">
      <c r="A59" s="761" t="s">
        <v>319</v>
      </c>
    </row>
    <row r="60" ht="38.25">
      <c r="A60" s="761" t="s">
        <v>320</v>
      </c>
    </row>
    <row r="61" ht="38.25">
      <c r="A61" s="761" t="s">
        <v>321</v>
      </c>
    </row>
    <row r="62" ht="76.5">
      <c r="A62" s="761" t="s">
        <v>322</v>
      </c>
    </row>
    <row r="63" ht="25.5">
      <c r="A63" s="761" t="s">
        <v>323</v>
      </c>
    </row>
    <row r="64" ht="3.75" customHeight="1">
      <c r="A64" s="763"/>
    </row>
    <row r="65" ht="38.25">
      <c r="A65" s="763" t="s">
        <v>324</v>
      </c>
    </row>
    <row r="66" ht="38.25">
      <c r="A66" s="763" t="s">
        <v>325</v>
      </c>
    </row>
    <row r="67" ht="38.25">
      <c r="A67" s="761" t="s">
        <v>326</v>
      </c>
    </row>
    <row r="68" ht="25.5">
      <c r="A68" s="761" t="s">
        <v>327</v>
      </c>
    </row>
    <row r="69" ht="25.5">
      <c r="A69" s="761" t="s">
        <v>328</v>
      </c>
    </row>
    <row r="70" ht="38.25">
      <c r="A70" s="761" t="s">
        <v>329</v>
      </c>
    </row>
    <row r="71" ht="25.5">
      <c r="A71" s="761" t="s">
        <v>330</v>
      </c>
    </row>
    <row r="72" ht="39.75" customHeight="1">
      <c r="A72" s="761" t="s">
        <v>331</v>
      </c>
    </row>
    <row r="73" ht="38.25">
      <c r="A73" s="761" t="s">
        <v>332</v>
      </c>
    </row>
    <row r="74" ht="25.5">
      <c r="A74" s="761" t="s">
        <v>333</v>
      </c>
    </row>
    <row r="75" ht="25.5">
      <c r="A75" s="761" t="s">
        <v>334</v>
      </c>
    </row>
    <row r="76" ht="63.75">
      <c r="A76" s="761" t="s">
        <v>335</v>
      </c>
    </row>
    <row r="77" ht="3.75" customHeight="1">
      <c r="A77" s="762"/>
    </row>
    <row r="78" ht="51">
      <c r="A78" s="761" t="s">
        <v>336</v>
      </c>
    </row>
    <row r="79" ht="12.75">
      <c r="A79" s="761" t="s">
        <v>337</v>
      </c>
    </row>
    <row r="80" ht="12.75">
      <c r="A80" s="763" t="s">
        <v>338</v>
      </c>
    </row>
    <row r="81" ht="12.75">
      <c r="A81" s="763" t="s">
        <v>339</v>
      </c>
    </row>
    <row r="82" ht="12.75">
      <c r="A82" s="763" t="s">
        <v>340</v>
      </c>
    </row>
    <row r="83" ht="12.75">
      <c r="A83" s="763" t="s">
        <v>341</v>
      </c>
    </row>
    <row r="84" ht="12.75">
      <c r="A84" s="763" t="s">
        <v>342</v>
      </c>
    </row>
    <row r="85" ht="25.5">
      <c r="A85" s="761" t="s">
        <v>343</v>
      </c>
    </row>
    <row r="86" ht="38.25">
      <c r="A86" s="761" t="s">
        <v>344</v>
      </c>
    </row>
    <row r="87" ht="25.5">
      <c r="A87" s="761" t="s">
        <v>345</v>
      </c>
    </row>
    <row r="88" ht="25.5">
      <c r="A88" s="761" t="s">
        <v>346</v>
      </c>
    </row>
    <row r="89" ht="38.25">
      <c r="A89" s="761" t="s">
        <v>347</v>
      </c>
    </row>
    <row r="90" ht="25.5">
      <c r="A90" s="761" t="s">
        <v>348</v>
      </c>
    </row>
    <row r="91" ht="25.5">
      <c r="A91" s="761" t="s">
        <v>349</v>
      </c>
    </row>
    <row r="92" ht="89.25">
      <c r="A92" s="761" t="s">
        <v>350</v>
      </c>
    </row>
    <row r="93" ht="38.25">
      <c r="A93" s="761" t="s">
        <v>351</v>
      </c>
    </row>
    <row r="94" ht="38.25">
      <c r="A94" s="761" t="s">
        <v>352</v>
      </c>
    </row>
    <row r="95" ht="63" customHeight="1">
      <c r="A95" s="761" t="s">
        <v>353</v>
      </c>
    </row>
    <row r="96" ht="25.5">
      <c r="A96" s="761" t="s">
        <v>354</v>
      </c>
    </row>
    <row r="97" ht="38.25">
      <c r="A97" s="761" t="s">
        <v>355</v>
      </c>
    </row>
    <row r="98" ht="25.5">
      <c r="A98" s="761" t="s">
        <v>356</v>
      </c>
    </row>
    <row r="99" ht="25.5">
      <c r="A99" s="763" t="s">
        <v>357</v>
      </c>
    </row>
    <row r="100" ht="38.25">
      <c r="A100" s="761" t="s">
        <v>358</v>
      </c>
    </row>
    <row r="101" ht="12.75">
      <c r="A101" s="763" t="s">
        <v>359</v>
      </c>
    </row>
    <row r="102" ht="12.75">
      <c r="A102" s="762" t="s">
        <v>360</v>
      </c>
    </row>
    <row r="103" ht="38.25">
      <c r="A103" s="761" t="s">
        <v>361</v>
      </c>
    </row>
    <row r="104" ht="51">
      <c r="A104" s="761" t="s">
        <v>362</v>
      </c>
    </row>
    <row r="105" ht="38.25">
      <c r="A105" s="761" t="s">
        <v>363</v>
      </c>
    </row>
    <row r="106" ht="25.5">
      <c r="A106" s="761" t="s">
        <v>364</v>
      </c>
    </row>
    <row r="107" ht="38.25">
      <c r="A107" s="763" t="s">
        <v>365</v>
      </c>
    </row>
    <row r="108" ht="38.25">
      <c r="A108" s="763" t="s">
        <v>366</v>
      </c>
    </row>
    <row r="109" ht="38.25">
      <c r="A109" s="763" t="s">
        <v>367</v>
      </c>
    </row>
    <row r="110" ht="38.25">
      <c r="A110" s="763" t="s">
        <v>368</v>
      </c>
    </row>
    <row r="111" ht="12.75">
      <c r="A111" s="763" t="s">
        <v>369</v>
      </c>
    </row>
    <row r="112" ht="25.5">
      <c r="A112" s="763" t="s">
        <v>370</v>
      </c>
    </row>
    <row r="113" ht="12.75">
      <c r="A113" s="761" t="s">
        <v>371</v>
      </c>
    </row>
    <row r="114" ht="25.5">
      <c r="A114" s="761" t="s">
        <v>372</v>
      </c>
    </row>
    <row r="115" ht="12.75">
      <c r="A115" s="762" t="s">
        <v>373</v>
      </c>
    </row>
    <row r="116" ht="63.75">
      <c r="A116" s="761" t="s">
        <v>374</v>
      </c>
    </row>
    <row r="117" ht="25.5">
      <c r="A117" s="761" t="s">
        <v>375</v>
      </c>
    </row>
    <row r="118" ht="51">
      <c r="A118" s="761" t="s">
        <v>376</v>
      </c>
    </row>
    <row r="119" ht="25.5">
      <c r="A119" s="761" t="s">
        <v>377</v>
      </c>
    </row>
    <row r="120" ht="38.25">
      <c r="A120" s="761" t="s">
        <v>378</v>
      </c>
    </row>
    <row r="121" ht="12.75">
      <c r="A121" s="762" t="s">
        <v>379</v>
      </c>
    </row>
    <row r="122" ht="12.75">
      <c r="A122" s="761" t="s">
        <v>380</v>
      </c>
    </row>
    <row r="123" ht="12.75">
      <c r="A123" s="761" t="s">
        <v>381</v>
      </c>
    </row>
    <row r="124" ht="38.25">
      <c r="A124" s="761" t="s">
        <v>382</v>
      </c>
    </row>
    <row r="125" ht="38.25">
      <c r="A125" s="761" t="s">
        <v>383</v>
      </c>
    </row>
    <row r="126" ht="25.5">
      <c r="A126" s="761" t="s">
        <v>384</v>
      </c>
    </row>
    <row r="127" ht="38.25">
      <c r="A127" s="761" t="s">
        <v>385</v>
      </c>
    </row>
    <row r="128" ht="121.5" customHeight="1">
      <c r="A128" s="761" t="s">
        <v>386</v>
      </c>
    </row>
    <row r="129" ht="25.5">
      <c r="A129" s="761" t="s">
        <v>387</v>
      </c>
    </row>
  </sheetData>
  <sheetProtection/>
  <printOptions horizontalCentered="1"/>
  <pageMargins left="0.7874015748031497" right="0.7874015748031497" top="0.7874015748031497" bottom="0.6692913385826772" header="0.31496062992125984" footer="0.31496062992125984"/>
  <pageSetup fitToHeight="9" fitToWidth="1" horizontalDpi="600" verticalDpi="600" orientation="landscape" paperSize="9" scale="95" r:id="rId1"/>
  <rowBreaks count="5" manualBreakCount="5">
    <brk id="22" max="255" man="1"/>
    <brk id="36" max="0" man="1"/>
    <brk id="50" max="255" man="1"/>
    <brk id="96" max="0" man="1"/>
    <brk id="113" max="255" man="1"/>
  </rowBreaks>
</worksheet>
</file>

<file path=xl/worksheets/sheet10.xml><?xml version="1.0" encoding="utf-8"?>
<worksheet xmlns="http://schemas.openxmlformats.org/spreadsheetml/2006/main" xmlns:r="http://schemas.openxmlformats.org/officeDocument/2006/relationships">
  <dimension ref="A1:L25"/>
  <sheetViews>
    <sheetView zoomScaleSheetLayoutView="100" zoomScalePageLayoutView="0" workbookViewId="0" topLeftCell="A1">
      <selection activeCell="K22" sqref="K22"/>
    </sheetView>
  </sheetViews>
  <sheetFormatPr defaultColWidth="9.140625" defaultRowHeight="12.75"/>
  <cols>
    <col min="1" max="1" width="11.00390625" style="0" bestFit="1" customWidth="1"/>
    <col min="2" max="3" width="12.421875" style="0" customWidth="1"/>
    <col min="4" max="11" width="9.7109375" style="0" customWidth="1"/>
    <col min="12" max="12" width="11.57421875" style="0" customWidth="1"/>
    <col min="14" max="14" width="12.00390625" style="0" customWidth="1"/>
  </cols>
  <sheetData>
    <row r="1" spans="1:12" ht="16.5" customHeight="1">
      <c r="A1" s="796" t="s">
        <v>0</v>
      </c>
      <c r="B1" s="796"/>
      <c r="C1" s="796"/>
      <c r="D1" s="796"/>
      <c r="E1" s="796"/>
      <c r="F1" s="796"/>
      <c r="G1" s="796"/>
      <c r="H1" s="796"/>
      <c r="I1" s="796"/>
      <c r="J1" s="796"/>
      <c r="K1" s="796"/>
      <c r="L1" s="796"/>
    </row>
    <row r="2" spans="1:12" ht="16.5" customHeight="1">
      <c r="A2" s="796" t="s">
        <v>202</v>
      </c>
      <c r="B2" s="796"/>
      <c r="C2" s="796"/>
      <c r="D2" s="796"/>
      <c r="E2" s="796"/>
      <c r="F2" s="796"/>
      <c r="G2" s="796"/>
      <c r="H2" s="796"/>
      <c r="I2" s="796"/>
      <c r="J2" s="796"/>
      <c r="K2" s="796"/>
      <c r="L2" s="796"/>
    </row>
    <row r="3" spans="1:12" ht="12" customHeight="1" thickBot="1">
      <c r="A3" s="799"/>
      <c r="B3" s="799"/>
      <c r="C3" s="799"/>
      <c r="D3" s="799"/>
      <c r="E3" s="799"/>
      <c r="F3" s="799"/>
      <c r="G3" s="799"/>
      <c r="H3" s="799"/>
      <c r="I3" s="799"/>
      <c r="J3" s="799"/>
      <c r="K3" s="799"/>
      <c r="L3" s="799"/>
    </row>
    <row r="4" spans="1:12" ht="24.75" customHeight="1" thickTop="1">
      <c r="A4" s="776" t="s">
        <v>3</v>
      </c>
      <c r="B4" s="779" t="s">
        <v>55</v>
      </c>
      <c r="C4" s="782" t="s">
        <v>57</v>
      </c>
      <c r="D4" s="782" t="s">
        <v>79</v>
      </c>
      <c r="E4" s="782"/>
      <c r="F4" s="782"/>
      <c r="G4" s="782"/>
      <c r="H4" s="782"/>
      <c r="I4" s="782"/>
      <c r="J4" s="782"/>
      <c r="K4" s="782"/>
      <c r="L4" s="797" t="s">
        <v>80</v>
      </c>
    </row>
    <row r="5" spans="1:12" ht="27.75" customHeight="1" thickBot="1">
      <c r="A5" s="778"/>
      <c r="B5" s="789"/>
      <c r="C5" s="795"/>
      <c r="D5" s="7" t="s">
        <v>59</v>
      </c>
      <c r="E5" s="7" t="s">
        <v>44</v>
      </c>
      <c r="F5" s="7" t="s">
        <v>12</v>
      </c>
      <c r="G5" s="7" t="s">
        <v>44</v>
      </c>
      <c r="H5" s="7" t="s">
        <v>60</v>
      </c>
      <c r="I5" s="7" t="s">
        <v>44</v>
      </c>
      <c r="J5" s="7" t="s">
        <v>61</v>
      </c>
      <c r="K5" s="7" t="s">
        <v>44</v>
      </c>
      <c r="L5" s="798"/>
    </row>
    <row r="6" spans="1:12" ht="16.5" customHeight="1" thickTop="1">
      <c r="A6" s="33" t="s">
        <v>18</v>
      </c>
      <c r="B6" s="142">
        <v>3905</v>
      </c>
      <c r="C6" s="36">
        <v>4474</v>
      </c>
      <c r="D6" s="104">
        <v>1003</v>
      </c>
      <c r="E6" s="74">
        <f>D6/B6*100</f>
        <v>25.685019206145967</v>
      </c>
      <c r="F6" s="222">
        <v>2391</v>
      </c>
      <c r="G6" s="74">
        <f>F6/B6*100</f>
        <v>61.229193341869404</v>
      </c>
      <c r="H6" s="222">
        <v>289</v>
      </c>
      <c r="I6" s="74">
        <f>H6/B6*100</f>
        <v>7.400768245838668</v>
      </c>
      <c r="J6" s="222">
        <v>173</v>
      </c>
      <c r="K6" s="74">
        <f>J6/B6*100</f>
        <v>4.430217669654289</v>
      </c>
      <c r="L6" s="536">
        <v>72</v>
      </c>
    </row>
    <row r="7" spans="1:12" ht="16.5" customHeight="1">
      <c r="A7" s="34" t="s">
        <v>19</v>
      </c>
      <c r="B7" s="143">
        <v>3054</v>
      </c>
      <c r="C7" s="39">
        <v>3748</v>
      </c>
      <c r="D7" s="236">
        <v>637</v>
      </c>
      <c r="E7" s="78">
        <f aca="true" t="shared" si="0" ref="E7:E14">D7/B7*100</f>
        <v>20.85789129011133</v>
      </c>
      <c r="F7" s="239">
        <v>2077</v>
      </c>
      <c r="G7" s="78">
        <f aca="true" t="shared" si="1" ref="G7:G14">F7/B7*100</f>
        <v>68.00916830386379</v>
      </c>
      <c r="H7" s="239">
        <v>109</v>
      </c>
      <c r="I7" s="78">
        <f aca="true" t="shared" si="2" ref="I7:I14">H7/B7*100</f>
        <v>3.5690897184020955</v>
      </c>
      <c r="J7" s="227">
        <v>213</v>
      </c>
      <c r="K7" s="78">
        <f>J7/B7*100</f>
        <v>6.974459724950884</v>
      </c>
      <c r="L7" s="515">
        <v>62</v>
      </c>
    </row>
    <row r="8" spans="1:12" ht="16.5" customHeight="1">
      <c r="A8" s="34" t="s">
        <v>20</v>
      </c>
      <c r="B8" s="39">
        <v>2806</v>
      </c>
      <c r="C8" s="39">
        <v>3460</v>
      </c>
      <c r="D8" s="236">
        <v>595</v>
      </c>
      <c r="E8" s="78">
        <f t="shared" si="0"/>
        <v>21.20456165359943</v>
      </c>
      <c r="F8" s="239">
        <v>1956</v>
      </c>
      <c r="G8" s="113">
        <f t="shared" si="1"/>
        <v>69.70776906628653</v>
      </c>
      <c r="H8" s="239">
        <v>120</v>
      </c>
      <c r="I8" s="78">
        <f t="shared" si="2"/>
        <v>4.276550249465432</v>
      </c>
      <c r="J8" s="227">
        <v>119</v>
      </c>
      <c r="K8" s="78">
        <f aca="true" t="shared" si="3" ref="K8:K15">J8/B8*100</f>
        <v>4.240912330719886</v>
      </c>
      <c r="L8" s="515">
        <v>53</v>
      </c>
    </row>
    <row r="9" spans="1:12" ht="16.5" customHeight="1">
      <c r="A9" s="34" t="s">
        <v>21</v>
      </c>
      <c r="B9" s="143">
        <v>3654</v>
      </c>
      <c r="C9" s="39">
        <v>4560</v>
      </c>
      <c r="D9" s="236">
        <v>726</v>
      </c>
      <c r="E9" s="78">
        <f t="shared" si="0"/>
        <v>19.868637110016422</v>
      </c>
      <c r="F9" s="239">
        <v>2537</v>
      </c>
      <c r="G9" s="78">
        <f t="shared" si="1"/>
        <v>69.43076081007116</v>
      </c>
      <c r="H9" s="239">
        <v>156</v>
      </c>
      <c r="I9" s="78">
        <f t="shared" si="2"/>
        <v>4.269293924466338</v>
      </c>
      <c r="J9" s="227">
        <v>199</v>
      </c>
      <c r="K9" s="78">
        <f t="shared" si="3"/>
        <v>5.446086480569239</v>
      </c>
      <c r="L9" s="515">
        <v>59</v>
      </c>
    </row>
    <row r="10" spans="1:12" ht="16.5" customHeight="1">
      <c r="A10" s="34" t="s">
        <v>22</v>
      </c>
      <c r="B10" s="39">
        <v>3143</v>
      </c>
      <c r="C10" s="39">
        <v>3995</v>
      </c>
      <c r="D10" s="236">
        <v>611</v>
      </c>
      <c r="E10" s="78">
        <f t="shared" si="0"/>
        <v>19.440025453388483</v>
      </c>
      <c r="F10" s="239">
        <v>1926</v>
      </c>
      <c r="G10" s="78">
        <f t="shared" si="1"/>
        <v>61.279032771237674</v>
      </c>
      <c r="H10" s="239">
        <v>249</v>
      </c>
      <c r="I10" s="78">
        <f t="shared" si="2"/>
        <v>7.922367165128858</v>
      </c>
      <c r="J10" s="227">
        <v>334</v>
      </c>
      <c r="K10" s="78">
        <f t="shared" si="3"/>
        <v>10.626789691377665</v>
      </c>
      <c r="L10" s="515">
        <v>53</v>
      </c>
    </row>
    <row r="11" spans="1:12" ht="16.5" customHeight="1">
      <c r="A11" s="34" t="s">
        <v>23</v>
      </c>
      <c r="B11" s="39">
        <v>4747</v>
      </c>
      <c r="C11" s="39">
        <v>5835</v>
      </c>
      <c r="D11" s="236">
        <v>879</v>
      </c>
      <c r="E11" s="78">
        <f t="shared" si="0"/>
        <v>18.5169580787866</v>
      </c>
      <c r="F11" s="239">
        <v>3034</v>
      </c>
      <c r="G11" s="78">
        <f t="shared" si="1"/>
        <v>63.91405097956604</v>
      </c>
      <c r="H11" s="239">
        <v>215</v>
      </c>
      <c r="I11" s="78">
        <f t="shared" si="2"/>
        <v>4.529176321887507</v>
      </c>
      <c r="J11" s="227">
        <v>510</v>
      </c>
      <c r="K11" s="78">
        <f t="shared" si="3"/>
        <v>10.743627554244787</v>
      </c>
      <c r="L11" s="515">
        <v>84</v>
      </c>
    </row>
    <row r="12" spans="1:12" ht="16.5" customHeight="1">
      <c r="A12" s="34" t="s">
        <v>12</v>
      </c>
      <c r="B12" s="39">
        <v>4594</v>
      </c>
      <c r="C12" s="39">
        <v>5492</v>
      </c>
      <c r="D12" s="236">
        <v>845</v>
      </c>
      <c r="E12" s="78">
        <f t="shared" si="0"/>
        <v>18.393556813234653</v>
      </c>
      <c r="F12" s="239">
        <v>2883</v>
      </c>
      <c r="G12" s="78">
        <f t="shared" si="1"/>
        <v>62.75576839355681</v>
      </c>
      <c r="H12" s="239">
        <v>228</v>
      </c>
      <c r="I12" s="78">
        <f t="shared" si="2"/>
        <v>4.962995211144971</v>
      </c>
      <c r="J12" s="227">
        <v>455</v>
      </c>
      <c r="K12" s="78">
        <f t="shared" si="3"/>
        <v>9.904222899434044</v>
      </c>
      <c r="L12" s="515">
        <v>69</v>
      </c>
    </row>
    <row r="13" spans="1:12" ht="16.5" customHeight="1">
      <c r="A13" s="35" t="s">
        <v>13</v>
      </c>
      <c r="B13" s="41">
        <v>5050</v>
      </c>
      <c r="C13" s="41">
        <v>6098</v>
      </c>
      <c r="D13" s="237">
        <v>959</v>
      </c>
      <c r="E13" s="78">
        <f t="shared" si="0"/>
        <v>18.99009900990099</v>
      </c>
      <c r="F13" s="239">
        <v>3360</v>
      </c>
      <c r="G13" s="78">
        <f t="shared" si="1"/>
        <v>66.53465346534654</v>
      </c>
      <c r="H13" s="239">
        <v>187</v>
      </c>
      <c r="I13" s="78">
        <f t="shared" si="2"/>
        <v>3.7029702970297027</v>
      </c>
      <c r="J13" s="227">
        <v>409</v>
      </c>
      <c r="K13" s="78">
        <f t="shared" si="3"/>
        <v>8.099009900990099</v>
      </c>
      <c r="L13" s="649">
        <v>78</v>
      </c>
    </row>
    <row r="14" spans="1:12" ht="16.5" customHeight="1" thickBot="1">
      <c r="A14" s="211" t="s">
        <v>211</v>
      </c>
      <c r="B14" s="41">
        <v>226</v>
      </c>
      <c r="C14" s="41">
        <v>304</v>
      </c>
      <c r="D14" s="219">
        <v>36</v>
      </c>
      <c r="E14" s="85">
        <f t="shared" si="0"/>
        <v>15.929203539823009</v>
      </c>
      <c r="F14" s="223">
        <v>99</v>
      </c>
      <c r="G14" s="85">
        <f t="shared" si="1"/>
        <v>43.80530973451327</v>
      </c>
      <c r="H14" s="223">
        <v>77</v>
      </c>
      <c r="I14" s="85">
        <f t="shared" si="2"/>
        <v>34.070796460176986</v>
      </c>
      <c r="J14" s="223">
        <v>14</v>
      </c>
      <c r="K14" s="96">
        <f t="shared" si="3"/>
        <v>6.1946902654867255</v>
      </c>
      <c r="L14" s="649" t="s">
        <v>184</v>
      </c>
    </row>
    <row r="15" spans="1:12" ht="24" customHeight="1" thickBot="1" thickTop="1">
      <c r="A15" s="43" t="s">
        <v>14</v>
      </c>
      <c r="B15" s="214">
        <f>SUM(B6:B14)</f>
        <v>31179</v>
      </c>
      <c r="C15" s="44">
        <f>SUM(C6:C14)</f>
        <v>37966</v>
      </c>
      <c r="D15" s="195">
        <f>SUM(D6:D14)</f>
        <v>6291</v>
      </c>
      <c r="E15" s="81">
        <f>D15/B15*100</f>
        <v>20.177042239969207</v>
      </c>
      <c r="F15" s="228">
        <f>SUM(F6:F14)</f>
        <v>20263</v>
      </c>
      <c r="G15" s="81">
        <f>F15/B15*100</f>
        <v>64.98925558869753</v>
      </c>
      <c r="H15" s="228">
        <f>SUM(H6:H14)</f>
        <v>1630</v>
      </c>
      <c r="I15" s="81">
        <f>H15/B15*100</f>
        <v>5.227877738221238</v>
      </c>
      <c r="J15" s="228">
        <f>SUM(J6:J14)</f>
        <v>2426</v>
      </c>
      <c r="K15" s="145">
        <f t="shared" si="3"/>
        <v>7.780878155168542</v>
      </c>
      <c r="L15" s="650">
        <v>67</v>
      </c>
    </row>
    <row r="16" spans="1:12" ht="12" customHeight="1" thickTop="1">
      <c r="A16" s="106"/>
      <c r="B16" s="210"/>
      <c r="C16" s="38"/>
      <c r="D16" s="38"/>
      <c r="E16" s="107"/>
      <c r="F16" s="107"/>
      <c r="G16" s="107"/>
      <c r="H16" s="107"/>
      <c r="I16" s="107"/>
      <c r="J16" s="107"/>
      <c r="K16" s="107"/>
      <c r="L16" s="107"/>
    </row>
    <row r="17" spans="1:5" ht="12.75">
      <c r="A17" s="90"/>
      <c r="B17" s="955" t="s">
        <v>395</v>
      </c>
      <c r="C17" s="955"/>
      <c r="D17" s="955"/>
      <c r="E17" s="955"/>
    </row>
    <row r="18" spans="2:5" ht="12.75">
      <c r="B18" s="955" t="s">
        <v>396</v>
      </c>
      <c r="C18" s="955"/>
      <c r="D18" s="955"/>
      <c r="E18" s="955"/>
    </row>
    <row r="19" spans="2:5" ht="12.75">
      <c r="B19" s="213"/>
      <c r="C19" s="213"/>
      <c r="D19" s="213"/>
      <c r="E19" s="213"/>
    </row>
    <row r="22" ht="12.75">
      <c r="A22" s="207"/>
    </row>
    <row r="23" ht="12.75">
      <c r="A23" s="208"/>
    </row>
    <row r="24" ht="12.75">
      <c r="A24" s="208"/>
    </row>
    <row r="25" ht="12.75">
      <c r="A25" s="208"/>
    </row>
  </sheetData>
  <sheetProtection/>
  <mergeCells count="10">
    <mergeCell ref="B4:B5"/>
    <mergeCell ref="C4:C5"/>
    <mergeCell ref="B17:E17"/>
    <mergeCell ref="B18:E18"/>
    <mergeCell ref="D4:K4"/>
    <mergeCell ref="A1:L1"/>
    <mergeCell ref="L4:L5"/>
    <mergeCell ref="A3:L3"/>
    <mergeCell ref="A2:L2"/>
    <mergeCell ref="A4:A5"/>
  </mergeCells>
  <printOptions horizontalCentered="1"/>
  <pageMargins left="0.9055118110236221" right="0.9055118110236221" top="0.7874015748031497" bottom="0.7874015748031497" header="0.31496062992125984" footer="0.31496062992125984"/>
  <pageSetup horizontalDpi="600" verticalDpi="600" orientation="landscape" paperSize="9" r:id="rId1"/>
  <ignoredErrors>
    <ignoredError sqref="G15 E15 I15" formula="1"/>
  </ignoredErrors>
</worksheet>
</file>

<file path=xl/worksheets/sheet11.xml><?xml version="1.0" encoding="utf-8"?>
<worksheet xmlns="http://schemas.openxmlformats.org/spreadsheetml/2006/main" xmlns:r="http://schemas.openxmlformats.org/officeDocument/2006/relationships">
  <dimension ref="A6:P33"/>
  <sheetViews>
    <sheetView zoomScaleSheetLayoutView="100" zoomScalePageLayoutView="0" workbookViewId="0" topLeftCell="A1">
      <selection activeCell="B28" sqref="B28:D28"/>
    </sheetView>
  </sheetViews>
  <sheetFormatPr defaultColWidth="9.140625" defaultRowHeight="12.75"/>
  <cols>
    <col min="1" max="1" width="16.7109375" style="0" customWidth="1"/>
    <col min="2" max="16" width="7.28125" style="0" customWidth="1"/>
  </cols>
  <sheetData>
    <row r="6" spans="2:11" ht="12.75">
      <c r="B6" s="366"/>
      <c r="C6" s="366"/>
      <c r="D6" s="367"/>
      <c r="E6" s="3"/>
      <c r="F6" s="224"/>
      <c r="G6" s="3"/>
      <c r="H6" s="224"/>
      <c r="I6" s="3"/>
      <c r="J6" s="224"/>
      <c r="K6" s="3"/>
    </row>
    <row r="7" spans="2:11" ht="12.75">
      <c r="B7" s="366"/>
      <c r="C7" s="366"/>
      <c r="D7" s="367"/>
      <c r="E7" s="3"/>
      <c r="F7" s="224"/>
      <c r="G7" s="3"/>
      <c r="H7" s="224"/>
      <c r="I7" s="3"/>
      <c r="J7" s="224"/>
      <c r="K7" s="3"/>
    </row>
    <row r="8" spans="2:11" ht="12.75">
      <c r="B8" s="366"/>
      <c r="C8" s="366"/>
      <c r="D8" s="367"/>
      <c r="E8" s="3"/>
      <c r="F8" s="224"/>
      <c r="G8" s="3"/>
      <c r="H8" s="224"/>
      <c r="I8" s="3"/>
      <c r="J8" s="224"/>
      <c r="K8" s="3"/>
    </row>
    <row r="9" spans="2:11" ht="12.75">
      <c r="B9" s="366"/>
      <c r="C9" s="366"/>
      <c r="D9" s="367"/>
      <c r="E9" s="3"/>
      <c r="F9" s="224"/>
      <c r="G9" s="3"/>
      <c r="H9" s="224"/>
      <c r="I9" s="3"/>
      <c r="J9" s="224"/>
      <c r="K9" s="3"/>
    </row>
    <row r="10" spans="2:11" ht="12.75">
      <c r="B10" s="366"/>
      <c r="C10" s="366"/>
      <c r="D10" s="367"/>
      <c r="E10" s="3"/>
      <c r="F10" s="224"/>
      <c r="G10" s="3"/>
      <c r="H10" s="224"/>
      <c r="I10" s="3"/>
      <c r="J10" s="224"/>
      <c r="K10" s="3"/>
    </row>
    <row r="11" spans="2:11" ht="12.75">
      <c r="B11" s="366"/>
      <c r="C11" s="366"/>
      <c r="D11" s="367"/>
      <c r="E11" s="3"/>
      <c r="F11" s="224"/>
      <c r="G11" s="3"/>
      <c r="H11" s="224"/>
      <c r="I11" s="3"/>
      <c r="J11" s="224"/>
      <c r="K11" s="3"/>
    </row>
    <row r="12" spans="2:11" ht="12.75">
      <c r="B12" s="366"/>
      <c r="C12" s="366"/>
      <c r="D12" s="367"/>
      <c r="E12" s="3"/>
      <c r="F12" s="224"/>
      <c r="G12" s="3"/>
      <c r="H12" s="224"/>
      <c r="I12" s="3"/>
      <c r="J12" s="224"/>
      <c r="K12" s="3"/>
    </row>
    <row r="13" spans="2:11" ht="12.75">
      <c r="B13" s="366"/>
      <c r="C13" s="366"/>
      <c r="D13" s="367"/>
      <c r="E13" s="3"/>
      <c r="F13" s="224"/>
      <c r="G13" s="3"/>
      <c r="H13" s="224"/>
      <c r="I13" s="3"/>
      <c r="J13" s="224"/>
      <c r="K13" s="3"/>
    </row>
    <row r="14" spans="2:11" ht="12.75">
      <c r="B14" s="366"/>
      <c r="C14" s="366"/>
      <c r="D14" s="367"/>
      <c r="E14" s="3"/>
      <c r="F14" s="224"/>
      <c r="G14" s="3"/>
      <c r="H14" s="224"/>
      <c r="I14" s="102"/>
      <c r="J14" s="224"/>
      <c r="K14" s="102"/>
    </row>
    <row r="15" spans="2:11" ht="12.75">
      <c r="B15" s="366"/>
      <c r="C15" s="366"/>
      <c r="D15" s="367"/>
      <c r="E15" s="3"/>
      <c r="F15" s="229"/>
      <c r="G15" s="3"/>
      <c r="H15" s="229"/>
      <c r="I15" s="3"/>
      <c r="J15" s="229"/>
      <c r="K15" s="3"/>
    </row>
    <row r="16" ht="12.75">
      <c r="B16" s="90"/>
    </row>
    <row r="26" ht="12.75">
      <c r="A26" s="205"/>
    </row>
    <row r="29" ht="12.75">
      <c r="A29" s="207"/>
    </row>
    <row r="30" ht="19.5" customHeight="1" thickBot="1">
      <c r="A30" s="207"/>
    </row>
    <row r="31" spans="1:16" ht="19.5" customHeight="1" thickBot="1">
      <c r="A31" s="705" t="s">
        <v>4</v>
      </c>
      <c r="B31" s="705">
        <v>1996</v>
      </c>
      <c r="C31" s="705">
        <v>1997</v>
      </c>
      <c r="D31" s="705">
        <v>1998</v>
      </c>
      <c r="E31" s="705">
        <v>1999</v>
      </c>
      <c r="F31" s="705">
        <v>2000</v>
      </c>
      <c r="G31" s="705">
        <v>2001</v>
      </c>
      <c r="H31" s="705">
        <v>2002</v>
      </c>
      <c r="I31" s="705">
        <v>2003</v>
      </c>
      <c r="J31" s="705">
        <v>2004</v>
      </c>
      <c r="K31" s="705">
        <v>2005</v>
      </c>
      <c r="L31" s="705">
        <v>2006</v>
      </c>
      <c r="M31" s="705">
        <v>2007</v>
      </c>
      <c r="N31" s="705">
        <v>2008</v>
      </c>
      <c r="O31" s="705">
        <v>2009</v>
      </c>
      <c r="P31" s="705">
        <v>2010</v>
      </c>
    </row>
    <row r="32" spans="1:16" s="67" customFormat="1" ht="27" customHeight="1" thickBot="1">
      <c r="A32" s="706" t="s">
        <v>239</v>
      </c>
      <c r="B32" s="707">
        <v>26.4</v>
      </c>
      <c r="C32" s="707">
        <v>22.4</v>
      </c>
      <c r="D32" s="707">
        <v>22.4</v>
      </c>
      <c r="E32" s="707">
        <v>21.6</v>
      </c>
      <c r="F32" s="707">
        <v>22.4</v>
      </c>
      <c r="G32" s="707">
        <v>23.2</v>
      </c>
      <c r="H32" s="707">
        <v>24.1</v>
      </c>
      <c r="I32" s="707">
        <v>27.2</v>
      </c>
      <c r="J32" s="707">
        <v>26.8</v>
      </c>
      <c r="K32" s="707">
        <v>27.7</v>
      </c>
      <c r="L32" s="707">
        <v>25.8</v>
      </c>
      <c r="M32" s="707">
        <v>27.1</v>
      </c>
      <c r="N32" s="707">
        <v>28.7</v>
      </c>
      <c r="O32" s="707">
        <v>30.9</v>
      </c>
      <c r="P32" s="707">
        <v>31.2</v>
      </c>
    </row>
    <row r="33" spans="1:16" ht="12.75">
      <c r="A33" s="208"/>
      <c r="P33" s="149"/>
    </row>
  </sheetData>
  <sheetProtection/>
  <printOptions horizontalCentered="1"/>
  <pageMargins left="0.9055118110236221" right="0.9055118110236221" top="0.7874015748031497" bottom="0.7874015748031497" header="0.31496062992125984" footer="0.31496062992125984"/>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1:O45"/>
  <sheetViews>
    <sheetView zoomScalePageLayoutView="0" workbookViewId="0" topLeftCell="A1">
      <selection activeCell="O35" sqref="O35"/>
    </sheetView>
  </sheetViews>
  <sheetFormatPr defaultColWidth="9.140625" defaultRowHeight="12.75"/>
  <cols>
    <col min="1" max="1" width="23.57421875" style="0" bestFit="1" customWidth="1"/>
    <col min="2" max="3" width="9.140625" style="0" customWidth="1"/>
    <col min="12" max="12" width="13.00390625" style="0" customWidth="1"/>
  </cols>
  <sheetData>
    <row r="1" spans="1:11" ht="12.75">
      <c r="A1" s="72"/>
      <c r="B1" s="72"/>
      <c r="C1" s="72"/>
      <c r="D1" s="72"/>
      <c r="E1" s="72"/>
      <c r="F1" s="72"/>
      <c r="G1" s="72"/>
      <c r="H1" s="72"/>
      <c r="I1" s="72"/>
      <c r="J1" s="72"/>
      <c r="K1" s="72"/>
    </row>
    <row r="2" spans="1:11" ht="12.75">
      <c r="A2" s="72"/>
      <c r="B2" s="72"/>
      <c r="C2" s="72"/>
      <c r="D2" s="72"/>
      <c r="E2" s="72"/>
      <c r="F2" s="72"/>
      <c r="G2" s="72"/>
      <c r="H2" s="72"/>
      <c r="I2" s="72"/>
      <c r="J2" s="72"/>
      <c r="K2" s="72"/>
    </row>
    <row r="3" spans="1:11" ht="12.75">
      <c r="A3" s="72"/>
      <c r="B3" s="72"/>
      <c r="C3" s="72"/>
      <c r="D3" s="72"/>
      <c r="E3" s="72"/>
      <c r="F3" s="72"/>
      <c r="G3" s="72"/>
      <c r="H3" s="72"/>
      <c r="I3" s="72"/>
      <c r="J3" s="72"/>
      <c r="K3" s="72"/>
    </row>
    <row r="4" spans="1:11" ht="12.75">
      <c r="A4" s="72"/>
      <c r="B4" s="72"/>
      <c r="C4" s="72"/>
      <c r="D4" s="72"/>
      <c r="E4" s="72"/>
      <c r="F4" s="72"/>
      <c r="G4" s="72"/>
      <c r="H4" s="72"/>
      <c r="I4" s="72"/>
      <c r="J4" s="72"/>
      <c r="K4" s="72"/>
    </row>
    <row r="5" spans="1:11" ht="12.75">
      <c r="A5" s="72"/>
      <c r="B5" s="72"/>
      <c r="C5" s="72"/>
      <c r="D5" s="72"/>
      <c r="E5" s="72"/>
      <c r="F5" s="72"/>
      <c r="G5" s="72"/>
      <c r="H5" s="72"/>
      <c r="I5" s="72"/>
      <c r="J5" s="72"/>
      <c r="K5" s="72"/>
    </row>
    <row r="6" spans="1:11" ht="12.75">
      <c r="A6" s="72"/>
      <c r="B6" s="66"/>
      <c r="C6" s="66"/>
      <c r="D6" s="66"/>
      <c r="E6" s="76"/>
      <c r="F6" s="354"/>
      <c r="G6" s="76"/>
      <c r="H6" s="354"/>
      <c r="I6" s="76"/>
      <c r="J6" s="354"/>
      <c r="K6" s="76"/>
    </row>
    <row r="7" spans="1:11" ht="12.75">
      <c r="A7" s="72"/>
      <c r="B7" s="66"/>
      <c r="C7" s="66"/>
      <c r="D7" s="66"/>
      <c r="E7" s="76"/>
      <c r="F7" s="354"/>
      <c r="G7" s="76"/>
      <c r="H7" s="354"/>
      <c r="I7" s="76"/>
      <c r="J7" s="354"/>
      <c r="K7" s="76"/>
    </row>
    <row r="8" spans="1:11" ht="12.75">
      <c r="A8" s="72"/>
      <c r="B8" s="66"/>
      <c r="C8" s="66"/>
      <c r="D8" s="66"/>
      <c r="E8" s="76"/>
      <c r="F8" s="354"/>
      <c r="G8" s="76"/>
      <c r="H8" s="354"/>
      <c r="I8" s="76"/>
      <c r="J8" s="354"/>
      <c r="K8" s="76"/>
    </row>
    <row r="9" spans="1:11" ht="12.75">
      <c r="A9" s="72"/>
      <c r="B9" s="66"/>
      <c r="C9" s="66"/>
      <c r="D9" s="66"/>
      <c r="E9" s="76"/>
      <c r="F9" s="354"/>
      <c r="G9" s="76"/>
      <c r="H9" s="354"/>
      <c r="I9" s="76"/>
      <c r="J9" s="354"/>
      <c r="K9" s="76"/>
    </row>
    <row r="10" spans="1:11" ht="12.75">
      <c r="A10" s="72"/>
      <c r="B10" s="350" t="s">
        <v>76</v>
      </c>
      <c r="C10" s="351">
        <v>20263</v>
      </c>
      <c r="D10" s="352">
        <f>C10/C15*100</f>
        <v>64.98925558869753</v>
      </c>
      <c r="E10" s="76"/>
      <c r="F10" s="354"/>
      <c r="G10" s="76"/>
      <c r="H10" s="354"/>
      <c r="I10" s="76"/>
      <c r="J10" s="354"/>
      <c r="K10" s="76"/>
    </row>
    <row r="11" spans="1:11" ht="12.75">
      <c r="A11" s="72"/>
      <c r="B11" s="350" t="s">
        <v>75</v>
      </c>
      <c r="C11" s="351">
        <v>569</v>
      </c>
      <c r="D11" s="352">
        <f>C11/C15*100</f>
        <v>1.8249462779434875</v>
      </c>
      <c r="E11" s="76"/>
      <c r="F11" s="354"/>
      <c r="G11" s="76"/>
      <c r="H11" s="354"/>
      <c r="I11" s="76"/>
      <c r="J11" s="354"/>
      <c r="K11" s="76"/>
    </row>
    <row r="12" spans="1:11" ht="12.75">
      <c r="A12" s="72"/>
      <c r="B12" s="350" t="s">
        <v>74</v>
      </c>
      <c r="C12" s="351">
        <v>2426</v>
      </c>
      <c r="D12" s="352">
        <f>C12/C15*100</f>
        <v>7.780878155168542</v>
      </c>
      <c r="E12" s="76"/>
      <c r="F12" s="354"/>
      <c r="G12" s="76"/>
      <c r="H12" s="354"/>
      <c r="I12" s="76"/>
      <c r="J12" s="354"/>
      <c r="K12" s="76"/>
    </row>
    <row r="13" spans="1:11" ht="12.75">
      <c r="A13" s="72"/>
      <c r="B13" s="350" t="s">
        <v>73</v>
      </c>
      <c r="C13" s="353">
        <v>6291</v>
      </c>
      <c r="D13" s="352">
        <f>C13/C15*100</f>
        <v>20.177042239969207</v>
      </c>
      <c r="E13" s="76"/>
      <c r="F13" s="354"/>
      <c r="G13" s="76"/>
      <c r="H13" s="354"/>
      <c r="I13" s="76"/>
      <c r="J13" s="354"/>
      <c r="K13" s="76"/>
    </row>
    <row r="14" spans="1:11" ht="12.75">
      <c r="A14" s="72"/>
      <c r="B14" s="350" t="s">
        <v>72</v>
      </c>
      <c r="C14" s="351">
        <v>1630</v>
      </c>
      <c r="D14" s="352">
        <f>C14/C15*100</f>
        <v>5.227877738221238</v>
      </c>
      <c r="E14" s="76"/>
      <c r="F14" s="354"/>
      <c r="G14" s="76"/>
      <c r="H14" s="354"/>
      <c r="I14" s="324"/>
      <c r="J14" s="354"/>
      <c r="K14" s="324"/>
    </row>
    <row r="15" spans="1:11" ht="12.75">
      <c r="A15" s="72"/>
      <c r="C15" s="180">
        <f>SUM(C10:C14)</f>
        <v>31179</v>
      </c>
      <c r="D15" s="349">
        <f>SUM(D10:D14)</f>
        <v>100</v>
      </c>
      <c r="E15" s="72"/>
      <c r="F15" s="355"/>
      <c r="G15" s="76"/>
      <c r="H15" s="355"/>
      <c r="I15" s="72"/>
      <c r="J15" s="355"/>
      <c r="K15" s="72"/>
    </row>
    <row r="16" spans="1:11" ht="12.75">
      <c r="A16" s="72"/>
      <c r="B16" s="72"/>
      <c r="C16" s="72"/>
      <c r="D16" s="72"/>
      <c r="E16" s="72"/>
      <c r="F16" s="72"/>
      <c r="G16" s="72"/>
      <c r="H16" s="72"/>
      <c r="I16" s="72"/>
      <c r="J16" s="72"/>
      <c r="K16" s="72"/>
    </row>
    <row r="17" spans="1:11" ht="12.75">
      <c r="A17" s="72"/>
      <c r="B17" s="72"/>
      <c r="C17" s="72"/>
      <c r="D17" s="72"/>
      <c r="E17" s="72"/>
      <c r="F17" s="72"/>
      <c r="G17" s="72"/>
      <c r="H17" s="72"/>
      <c r="I17" s="72"/>
      <c r="J17" s="72"/>
      <c r="K17" s="72"/>
    </row>
    <row r="18" spans="1:11" ht="12.75">
      <c r="A18" s="72"/>
      <c r="B18" s="72"/>
      <c r="C18" s="72"/>
      <c r="D18" s="72"/>
      <c r="E18" s="72"/>
      <c r="F18" s="72"/>
      <c r="G18" s="72"/>
      <c r="H18" s="72"/>
      <c r="I18" s="72"/>
      <c r="J18" s="72"/>
      <c r="K18" s="72"/>
    </row>
    <row r="19" spans="1:11" ht="12.75">
      <c r="A19" s="72"/>
      <c r="B19" s="72"/>
      <c r="C19" s="72"/>
      <c r="D19" s="72"/>
      <c r="E19" s="72"/>
      <c r="F19" s="72"/>
      <c r="G19" s="72"/>
      <c r="H19" s="72"/>
      <c r="I19" s="72"/>
      <c r="J19" s="72"/>
      <c r="K19" s="72"/>
    </row>
    <row r="20" spans="1:11" ht="12.75">
      <c r="A20" s="72"/>
      <c r="B20" s="72"/>
      <c r="C20" s="72"/>
      <c r="D20" s="72"/>
      <c r="E20" s="72"/>
      <c r="F20" s="72"/>
      <c r="G20" s="72"/>
      <c r="H20" s="72"/>
      <c r="I20" s="72"/>
      <c r="J20" s="72"/>
      <c r="K20" s="72"/>
    </row>
    <row r="21" spans="1:11" ht="12.75">
      <c r="A21" s="72"/>
      <c r="B21" s="72"/>
      <c r="C21" s="72"/>
      <c r="D21" s="72"/>
      <c r="E21" s="72"/>
      <c r="F21" s="72"/>
      <c r="G21" s="72"/>
      <c r="H21" s="72"/>
      <c r="I21" s="72"/>
      <c r="J21" s="72"/>
      <c r="K21" s="72"/>
    </row>
    <row r="22" spans="1:11" ht="12.75">
      <c r="A22" s="72"/>
      <c r="B22" s="72"/>
      <c r="C22" s="72"/>
      <c r="D22" s="72"/>
      <c r="E22" s="72"/>
      <c r="F22" s="72"/>
      <c r="G22" s="72"/>
      <c r="H22" s="72"/>
      <c r="I22" s="72"/>
      <c r="J22" s="72"/>
      <c r="K22" s="72"/>
    </row>
    <row r="23" spans="1:11" ht="12.75">
      <c r="A23" s="72"/>
      <c r="B23" s="72"/>
      <c r="C23" s="72"/>
      <c r="D23" s="72"/>
      <c r="E23" s="72"/>
      <c r="F23" s="72"/>
      <c r="G23" s="72"/>
      <c r="H23" s="72"/>
      <c r="I23" s="72"/>
      <c r="J23" s="72"/>
      <c r="K23" s="72"/>
    </row>
    <row r="24" spans="1:11" ht="12.75">
      <c r="A24" s="72"/>
      <c r="B24" s="72"/>
      <c r="C24" s="72"/>
      <c r="D24" s="72"/>
      <c r="E24" s="72"/>
      <c r="F24" s="72"/>
      <c r="G24" s="72"/>
      <c r="H24" s="72"/>
      <c r="I24" s="72"/>
      <c r="J24" s="72"/>
      <c r="K24" s="72"/>
    </row>
    <row r="25" spans="1:11" ht="12.75">
      <c r="A25" s="72"/>
      <c r="B25" s="72"/>
      <c r="C25" s="72"/>
      <c r="D25" s="72"/>
      <c r="E25" s="72"/>
      <c r="F25" s="72"/>
      <c r="G25" s="72"/>
      <c r="H25" s="72"/>
      <c r="I25" s="72"/>
      <c r="J25" s="72"/>
      <c r="K25" s="72"/>
    </row>
    <row r="26" spans="1:11" ht="12.75">
      <c r="A26" s="207"/>
      <c r="B26" s="72"/>
      <c r="C26" s="72"/>
      <c r="D26" s="72"/>
      <c r="E26" s="72"/>
      <c r="F26" s="72"/>
      <c r="G26" s="72"/>
      <c r="H26" s="72"/>
      <c r="I26" s="72"/>
      <c r="J26" s="72"/>
      <c r="K26" s="72"/>
    </row>
    <row r="27" spans="1:11" ht="12.75">
      <c r="A27" s="72"/>
      <c r="B27" s="72"/>
      <c r="C27" s="72"/>
      <c r="D27" s="72"/>
      <c r="E27" s="72"/>
      <c r="F27" s="72"/>
      <c r="G27" s="72"/>
      <c r="H27" s="72"/>
      <c r="I27" s="72"/>
      <c r="J27" s="72"/>
      <c r="K27" s="72"/>
    </row>
    <row r="28" spans="1:11" ht="12.75">
      <c r="A28" s="72"/>
      <c r="B28" s="72"/>
      <c r="C28" s="72"/>
      <c r="D28" s="72"/>
      <c r="E28" s="72"/>
      <c r="F28" s="72"/>
      <c r="G28" s="72"/>
      <c r="H28" s="72"/>
      <c r="I28" s="72"/>
      <c r="J28" s="72"/>
      <c r="K28" s="72"/>
    </row>
    <row r="29" spans="1:11" ht="12.75">
      <c r="A29" s="207"/>
      <c r="B29" s="72"/>
      <c r="C29" s="72"/>
      <c r="D29" s="72"/>
      <c r="E29" s="72"/>
      <c r="F29" s="72"/>
      <c r="G29" s="72"/>
      <c r="H29" s="72"/>
      <c r="I29" s="72"/>
      <c r="J29" s="72"/>
      <c r="K29" s="72"/>
    </row>
    <row r="30" spans="1:11" ht="12.75">
      <c r="A30" s="208"/>
      <c r="B30" s="72"/>
      <c r="C30" s="72"/>
      <c r="D30" s="72"/>
      <c r="E30" s="72"/>
      <c r="F30" s="72"/>
      <c r="G30" s="72"/>
      <c r="H30" s="72"/>
      <c r="I30" s="72"/>
      <c r="J30" s="72"/>
      <c r="K30" s="72"/>
    </row>
    <row r="31" spans="1:11" ht="12.75">
      <c r="A31" s="209"/>
      <c r="B31" s="72"/>
      <c r="C31" s="72"/>
      <c r="D31" s="72"/>
      <c r="E31" s="72"/>
      <c r="F31" s="72"/>
      <c r="G31" s="72"/>
      <c r="H31" s="72"/>
      <c r="I31" s="72"/>
      <c r="J31" s="72"/>
      <c r="K31" s="72"/>
    </row>
    <row r="32" spans="1:11" ht="12.75">
      <c r="A32" s="208"/>
      <c r="B32" s="72"/>
      <c r="C32" s="72"/>
      <c r="D32" s="72"/>
      <c r="E32" s="72"/>
      <c r="F32" s="72"/>
      <c r="G32" s="72"/>
      <c r="H32" s="72"/>
      <c r="I32" s="72"/>
      <c r="J32" s="72"/>
      <c r="K32" s="72"/>
    </row>
    <row r="33" spans="1:11" ht="12.75">
      <c r="A33" s="72"/>
      <c r="B33" s="72"/>
      <c r="C33" s="72"/>
      <c r="D33" s="72"/>
      <c r="E33" s="72"/>
      <c r="F33" s="72"/>
      <c r="G33" s="72"/>
      <c r="H33" s="72"/>
      <c r="I33" s="72"/>
      <c r="J33" s="72"/>
      <c r="K33" s="72"/>
    </row>
    <row r="34" spans="1:11" ht="12.75">
      <c r="A34" s="72"/>
      <c r="B34" s="72"/>
      <c r="C34" s="72"/>
      <c r="D34" s="72"/>
      <c r="E34" s="72"/>
      <c r="F34" s="72"/>
      <c r="G34" s="72"/>
      <c r="H34" s="72"/>
      <c r="I34" s="72"/>
      <c r="J34" s="72"/>
      <c r="K34" s="72"/>
    </row>
    <row r="35" spans="1:8" ht="12.75">
      <c r="A35" s="108"/>
      <c r="B35" s="108"/>
      <c r="C35" s="108"/>
      <c r="D35" s="108"/>
      <c r="E35" s="108"/>
      <c r="F35" s="108"/>
      <c r="G35" s="108"/>
      <c r="H35" s="108"/>
    </row>
    <row r="36" spans="1:8" ht="12.75">
      <c r="A36" s="108"/>
      <c r="B36" s="108"/>
      <c r="C36" s="72"/>
      <c r="D36" s="108"/>
      <c r="E36" s="108"/>
      <c r="F36" s="108"/>
      <c r="G36" s="108"/>
      <c r="H36" s="108"/>
    </row>
    <row r="37" spans="5:15" ht="12.75">
      <c r="E37" s="108"/>
      <c r="F37" s="108"/>
      <c r="G37" s="108"/>
      <c r="H37" s="108"/>
      <c r="K37" s="150"/>
      <c r="L37" s="150"/>
      <c r="M37" s="38"/>
      <c r="N37" s="179"/>
      <c r="O37" s="179"/>
    </row>
    <row r="38" spans="5:15" ht="12.75">
      <c r="E38" s="108"/>
      <c r="F38" s="108"/>
      <c r="G38" s="108"/>
      <c r="H38" s="108"/>
      <c r="K38" s="151"/>
      <c r="L38" s="151"/>
      <c r="M38" s="38"/>
      <c r="N38" s="179"/>
      <c r="O38" s="179"/>
    </row>
    <row r="39" spans="5:15" ht="12.75">
      <c r="E39" s="108"/>
      <c r="F39" s="108"/>
      <c r="G39" s="108"/>
      <c r="H39" s="108"/>
      <c r="K39" s="151"/>
      <c r="L39" s="151"/>
      <c r="M39" s="38"/>
      <c r="N39" s="179"/>
      <c r="O39" s="179"/>
    </row>
    <row r="40" spans="5:15" ht="12.75">
      <c r="E40" s="108"/>
      <c r="F40" s="108"/>
      <c r="G40" s="108"/>
      <c r="H40" s="108"/>
      <c r="K40" s="152"/>
      <c r="L40" s="152"/>
      <c r="M40" s="38"/>
      <c r="N40" s="179"/>
      <c r="O40" s="179"/>
    </row>
    <row r="41" spans="5:15" ht="12.75">
      <c r="E41" s="108"/>
      <c r="F41" s="108"/>
      <c r="G41" s="108"/>
      <c r="H41" s="108"/>
      <c r="K41" s="151"/>
      <c r="L41" s="151"/>
      <c r="M41" s="38"/>
      <c r="N41" s="179"/>
      <c r="O41" s="179"/>
    </row>
    <row r="42" spans="5:15" ht="12.75">
      <c r="E42" s="149"/>
      <c r="F42" s="108"/>
      <c r="G42" s="108"/>
      <c r="H42" s="108"/>
      <c r="K42" s="153"/>
      <c r="L42" s="180"/>
      <c r="M42" s="38"/>
      <c r="N42" s="179"/>
      <c r="O42" s="179"/>
    </row>
    <row r="43" spans="1:8" ht="12.75">
      <c r="A43" s="108"/>
      <c r="B43" s="108"/>
      <c r="C43" s="108"/>
      <c r="D43" s="108"/>
      <c r="E43" s="108"/>
      <c r="F43" s="108"/>
      <c r="G43" s="108"/>
      <c r="H43" s="108"/>
    </row>
    <row r="44" spans="1:8" ht="12.75">
      <c r="A44" s="108"/>
      <c r="B44" s="108"/>
      <c r="C44" s="108"/>
      <c r="D44" s="108"/>
      <c r="E44" s="108"/>
      <c r="F44" s="108"/>
      <c r="G44" s="108"/>
      <c r="H44" s="108"/>
    </row>
    <row r="45" spans="1:8" ht="12.75">
      <c r="A45" s="108"/>
      <c r="B45" s="108"/>
      <c r="C45" s="108"/>
      <c r="D45" s="108"/>
      <c r="E45" s="108"/>
      <c r="F45" s="108"/>
      <c r="G45" s="108"/>
      <c r="H45" s="108"/>
    </row>
  </sheetData>
  <sheetProtection/>
  <printOptions horizontalCentered="1"/>
  <pageMargins left="0.9055118110236221" right="0.9055118110236221" top="0.7874015748031497" bottom="0.7874015748031497" header="0.31496062992125984" footer="0.31496062992125984"/>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dimension ref="A1:M31"/>
  <sheetViews>
    <sheetView zoomScaleSheetLayoutView="100" zoomScalePageLayoutView="0" workbookViewId="0" topLeftCell="A1">
      <selection activeCell="B17" sqref="B17"/>
    </sheetView>
  </sheetViews>
  <sheetFormatPr defaultColWidth="9.140625" defaultRowHeight="12.75"/>
  <cols>
    <col min="1" max="1" width="10.7109375" style="0" customWidth="1"/>
    <col min="2" max="3" width="12.00390625" style="0" customWidth="1"/>
    <col min="4" max="11" width="10.7109375" style="0" customWidth="1"/>
  </cols>
  <sheetData>
    <row r="1" spans="1:11" ht="16.5" customHeight="1">
      <c r="A1" s="796" t="s">
        <v>0</v>
      </c>
      <c r="B1" s="774"/>
      <c r="C1" s="774"/>
      <c r="D1" s="774"/>
      <c r="E1" s="774"/>
      <c r="F1" s="774"/>
      <c r="G1" s="774"/>
      <c r="H1" s="774"/>
      <c r="I1" s="774"/>
      <c r="J1" s="774"/>
      <c r="K1" s="774"/>
    </row>
    <row r="2" spans="1:11" s="72" customFormat="1" ht="16.5" customHeight="1">
      <c r="A2" s="796" t="s">
        <v>201</v>
      </c>
      <c r="B2" s="774"/>
      <c r="C2" s="774"/>
      <c r="D2" s="774"/>
      <c r="E2" s="774"/>
      <c r="F2" s="774"/>
      <c r="G2" s="774"/>
      <c r="H2" s="774"/>
      <c r="I2" s="774"/>
      <c r="J2" s="774"/>
      <c r="K2" s="774"/>
    </row>
    <row r="3" spans="1:11" s="72" customFormat="1" ht="19.5" customHeight="1" thickBot="1">
      <c r="A3" s="800"/>
      <c r="B3" s="800"/>
      <c r="C3" s="800"/>
      <c r="D3" s="800"/>
      <c r="E3" s="800"/>
      <c r="F3" s="800"/>
      <c r="G3" s="800"/>
      <c r="H3" s="800"/>
      <c r="I3" s="800"/>
      <c r="J3" s="800"/>
      <c r="K3" s="800"/>
    </row>
    <row r="4" spans="1:11" s="72" customFormat="1" ht="24.75" customHeight="1" thickTop="1">
      <c r="A4" s="776" t="s">
        <v>3</v>
      </c>
      <c r="B4" s="779" t="s">
        <v>55</v>
      </c>
      <c r="C4" s="782" t="s">
        <v>57</v>
      </c>
      <c r="D4" s="782" t="s">
        <v>58</v>
      </c>
      <c r="E4" s="782"/>
      <c r="F4" s="782"/>
      <c r="G4" s="782"/>
      <c r="H4" s="782"/>
      <c r="I4" s="782"/>
      <c r="J4" s="782"/>
      <c r="K4" s="783"/>
    </row>
    <row r="5" spans="1:12" s="72" customFormat="1" ht="25.5" customHeight="1" thickBot="1">
      <c r="A5" s="778"/>
      <c r="B5" s="789"/>
      <c r="C5" s="795"/>
      <c r="D5" s="7" t="s">
        <v>59</v>
      </c>
      <c r="E5" s="68" t="s">
        <v>44</v>
      </c>
      <c r="F5" s="7" t="s">
        <v>12</v>
      </c>
      <c r="G5" s="68" t="s">
        <v>44</v>
      </c>
      <c r="H5" s="7" t="s">
        <v>60</v>
      </c>
      <c r="I5" s="68" t="s">
        <v>44</v>
      </c>
      <c r="J5" s="7" t="s">
        <v>61</v>
      </c>
      <c r="K5" s="69" t="s">
        <v>44</v>
      </c>
      <c r="L5" s="73"/>
    </row>
    <row r="6" spans="1:13" s="72" customFormat="1" ht="16.5" customHeight="1" thickTop="1">
      <c r="A6" s="33" t="s">
        <v>18</v>
      </c>
      <c r="B6" s="50">
        <v>68</v>
      </c>
      <c r="C6" s="50">
        <v>87</v>
      </c>
      <c r="D6" s="363">
        <v>8</v>
      </c>
      <c r="E6" s="74">
        <f>D6/B6*100</f>
        <v>11.76470588235294</v>
      </c>
      <c r="F6" s="226">
        <v>47</v>
      </c>
      <c r="G6" s="74">
        <f>F6/B6*100</f>
        <v>69.11764705882352</v>
      </c>
      <c r="H6" s="363">
        <v>1</v>
      </c>
      <c r="I6" s="74">
        <f>H6/B6*100</f>
        <v>1.4705882352941175</v>
      </c>
      <c r="J6" s="363">
        <v>4</v>
      </c>
      <c r="K6" s="93">
        <f>J6/B6*100</f>
        <v>5.88235294117647</v>
      </c>
      <c r="L6" s="76"/>
      <c r="M6" s="76"/>
    </row>
    <row r="7" spans="1:12" s="72" customFormat="1" ht="16.5" customHeight="1">
      <c r="A7" s="34" t="s">
        <v>19</v>
      </c>
      <c r="B7" s="77">
        <v>102</v>
      </c>
      <c r="C7" s="77">
        <v>144</v>
      </c>
      <c r="D7" s="362">
        <v>6</v>
      </c>
      <c r="E7" s="95">
        <f aca="true" t="shared" si="0" ref="E7:E13">D7/B7*100</f>
        <v>5.88235294117647</v>
      </c>
      <c r="F7" s="239">
        <v>76</v>
      </c>
      <c r="G7" s="78">
        <f aca="true" t="shared" si="1" ref="G7:G13">F7/B7*100</f>
        <v>74.50980392156863</v>
      </c>
      <c r="H7" s="362">
        <v>3</v>
      </c>
      <c r="I7" s="78">
        <f aca="true" t="shared" si="2" ref="I7:I13">H7/B7*100</f>
        <v>2.941176470588235</v>
      </c>
      <c r="J7" s="362">
        <v>9</v>
      </c>
      <c r="K7" s="80">
        <f>J7/B7*100</f>
        <v>8.823529411764707</v>
      </c>
      <c r="L7" s="76"/>
    </row>
    <row r="8" spans="1:12" s="72" customFormat="1" ht="16.5" customHeight="1">
      <c r="A8" s="34" t="s">
        <v>20</v>
      </c>
      <c r="B8" s="77">
        <v>143</v>
      </c>
      <c r="C8" s="77">
        <v>198</v>
      </c>
      <c r="D8" s="362">
        <v>16</v>
      </c>
      <c r="E8" s="95">
        <f t="shared" si="0"/>
        <v>11.188811188811188</v>
      </c>
      <c r="F8" s="239">
        <v>112</v>
      </c>
      <c r="G8" s="85">
        <f t="shared" si="1"/>
        <v>78.32167832167832</v>
      </c>
      <c r="H8" s="362">
        <v>0</v>
      </c>
      <c r="I8" s="78">
        <f t="shared" si="2"/>
        <v>0</v>
      </c>
      <c r="J8" s="362">
        <v>11</v>
      </c>
      <c r="K8" s="80">
        <f aca="true" t="shared" si="3" ref="K8:K13">J8/B8*100</f>
        <v>7.6923076923076925</v>
      </c>
      <c r="L8" s="76"/>
    </row>
    <row r="9" spans="1:12" s="72" customFormat="1" ht="16.5" customHeight="1">
      <c r="A9" s="34" t="s">
        <v>21</v>
      </c>
      <c r="B9" s="77">
        <v>168</v>
      </c>
      <c r="C9" s="77">
        <v>253</v>
      </c>
      <c r="D9" s="362">
        <v>13</v>
      </c>
      <c r="E9" s="78">
        <f t="shared" si="0"/>
        <v>7.738095238095238</v>
      </c>
      <c r="F9" s="239">
        <v>123</v>
      </c>
      <c r="G9" s="95">
        <f t="shared" si="1"/>
        <v>73.21428571428571</v>
      </c>
      <c r="H9" s="362">
        <v>4</v>
      </c>
      <c r="I9" s="78">
        <f t="shared" si="2"/>
        <v>2.380952380952381</v>
      </c>
      <c r="J9" s="362">
        <v>9</v>
      </c>
      <c r="K9" s="80">
        <f t="shared" si="3"/>
        <v>5.357142857142857</v>
      </c>
      <c r="L9" s="76"/>
    </row>
    <row r="10" spans="1:12" s="72" customFormat="1" ht="16.5" customHeight="1">
      <c r="A10" s="34" t="s">
        <v>22</v>
      </c>
      <c r="B10" s="77">
        <v>135</v>
      </c>
      <c r="C10" s="77">
        <v>218</v>
      </c>
      <c r="D10" s="362">
        <v>13</v>
      </c>
      <c r="E10" s="85">
        <f t="shared" si="0"/>
        <v>9.62962962962963</v>
      </c>
      <c r="F10" s="239">
        <v>80</v>
      </c>
      <c r="G10" s="95">
        <f t="shared" si="1"/>
        <v>59.25925925925925</v>
      </c>
      <c r="H10" s="362">
        <v>3</v>
      </c>
      <c r="I10" s="78">
        <f t="shared" si="2"/>
        <v>2.2222222222222223</v>
      </c>
      <c r="J10" s="362">
        <v>27</v>
      </c>
      <c r="K10" s="80">
        <f t="shared" si="3"/>
        <v>20</v>
      </c>
      <c r="L10" s="76"/>
    </row>
    <row r="11" spans="1:12" s="72" customFormat="1" ht="16.5" customHeight="1">
      <c r="A11" s="34" t="s">
        <v>23</v>
      </c>
      <c r="B11" s="77">
        <v>341</v>
      </c>
      <c r="C11" s="77">
        <v>492</v>
      </c>
      <c r="D11" s="362">
        <v>24</v>
      </c>
      <c r="E11" s="95">
        <f t="shared" si="0"/>
        <v>7.038123167155426</v>
      </c>
      <c r="F11" s="239">
        <v>189</v>
      </c>
      <c r="G11" s="78">
        <f t="shared" si="1"/>
        <v>55.42521994134897</v>
      </c>
      <c r="H11" s="362">
        <v>8</v>
      </c>
      <c r="I11" s="78">
        <f t="shared" si="2"/>
        <v>2.346041055718475</v>
      </c>
      <c r="J11" s="362">
        <v>44</v>
      </c>
      <c r="K11" s="80">
        <f t="shared" si="3"/>
        <v>12.903225806451612</v>
      </c>
      <c r="L11" s="76"/>
    </row>
    <row r="12" spans="1:12" s="72" customFormat="1" ht="16.5" customHeight="1">
      <c r="A12" s="34" t="s">
        <v>12</v>
      </c>
      <c r="B12" s="77">
        <v>406</v>
      </c>
      <c r="C12" s="77">
        <v>562</v>
      </c>
      <c r="D12" s="362">
        <v>50</v>
      </c>
      <c r="E12" s="78">
        <f t="shared" si="0"/>
        <v>12.31527093596059</v>
      </c>
      <c r="F12" s="239">
        <v>206</v>
      </c>
      <c r="G12" s="85">
        <f t="shared" si="1"/>
        <v>50.73891625615764</v>
      </c>
      <c r="H12" s="362">
        <v>2</v>
      </c>
      <c r="I12" s="78">
        <f t="shared" si="2"/>
        <v>0.49261083743842365</v>
      </c>
      <c r="J12" s="362">
        <v>43</v>
      </c>
      <c r="K12" s="80">
        <f t="shared" si="3"/>
        <v>10.591133004926109</v>
      </c>
      <c r="L12" s="76"/>
    </row>
    <row r="13" spans="1:12" s="72" customFormat="1" ht="16.5" customHeight="1" thickBot="1">
      <c r="A13" s="34" t="s">
        <v>13</v>
      </c>
      <c r="B13" s="77">
        <v>385</v>
      </c>
      <c r="C13" s="77">
        <v>573</v>
      </c>
      <c r="D13" s="362">
        <v>51</v>
      </c>
      <c r="E13" s="113">
        <f t="shared" si="0"/>
        <v>13.246753246753245</v>
      </c>
      <c r="F13" s="239">
        <v>225</v>
      </c>
      <c r="G13" s="96">
        <f t="shared" si="1"/>
        <v>58.44155844155844</v>
      </c>
      <c r="H13" s="362">
        <v>0</v>
      </c>
      <c r="I13" s="113">
        <f t="shared" si="2"/>
        <v>0</v>
      </c>
      <c r="J13" s="362">
        <v>30</v>
      </c>
      <c r="K13" s="80">
        <f t="shared" si="3"/>
        <v>7.792207792207792</v>
      </c>
      <c r="L13" s="76"/>
    </row>
    <row r="14" spans="1:11" s="72" customFormat="1" ht="24" customHeight="1" thickBot="1" thickTop="1">
      <c r="A14" s="43" t="s">
        <v>14</v>
      </c>
      <c r="B14" s="44">
        <f>SUM(B6:B13)</f>
        <v>1748</v>
      </c>
      <c r="C14" s="44">
        <f>SUM(C6:C13)</f>
        <v>2527</v>
      </c>
      <c r="D14" s="388">
        <f>SUM(D6:D13)</f>
        <v>181</v>
      </c>
      <c r="E14" s="81">
        <f>D14/B14*100</f>
        <v>10.354691075514873</v>
      </c>
      <c r="F14" s="230">
        <f>SUM(F6:F13)</f>
        <v>1058</v>
      </c>
      <c r="G14" s="81">
        <f>F14/B14*100</f>
        <v>60.526315789473685</v>
      </c>
      <c r="H14" s="388">
        <f>SUM(H6:H13)</f>
        <v>21</v>
      </c>
      <c r="I14" s="81">
        <f>H14/B14*100</f>
        <v>1.2013729977116705</v>
      </c>
      <c r="J14" s="388">
        <f>SUM(J6:J13)</f>
        <v>177</v>
      </c>
      <c r="K14" s="360">
        <f>J14/B14*100</f>
        <v>10.125858123569794</v>
      </c>
    </row>
    <row r="15" spans="1:11" s="72" customFormat="1" ht="16.5" customHeight="1" thickTop="1">
      <c r="A15" s="82"/>
      <c r="G15" s="94"/>
      <c r="K15" s="94"/>
    </row>
    <row r="16" spans="2:11" s="67" customFormat="1" ht="13.5" customHeight="1">
      <c r="B16" s="956" t="s">
        <v>397</v>
      </c>
      <c r="C16" s="956"/>
      <c r="D16" s="956"/>
      <c r="E16" s="29"/>
      <c r="F16" s="29"/>
      <c r="G16" s="29"/>
      <c r="H16" s="29"/>
      <c r="I16" s="29"/>
      <c r="J16" s="29"/>
      <c r="K16" s="29"/>
    </row>
    <row r="25" ht="12.75">
      <c r="A25" s="205"/>
    </row>
    <row r="28" ht="12.75">
      <c r="A28" s="207"/>
    </row>
    <row r="29" ht="12.75">
      <c r="A29" s="208"/>
    </row>
    <row r="30" ht="12.75">
      <c r="A30" s="209"/>
    </row>
    <row r="31" ht="12.75">
      <c r="A31" s="208"/>
    </row>
  </sheetData>
  <sheetProtection/>
  <mergeCells count="8">
    <mergeCell ref="B16:D16"/>
    <mergeCell ref="A1:K1"/>
    <mergeCell ref="A3:K3"/>
    <mergeCell ref="A2:K2"/>
    <mergeCell ref="A4:A5"/>
    <mergeCell ref="B4:B5"/>
    <mergeCell ref="C4:C5"/>
    <mergeCell ref="D4:K4"/>
  </mergeCells>
  <printOptions horizontalCentered="1"/>
  <pageMargins left="0.9055118110236221" right="0.9055118110236221" top="0.7874015748031497" bottom="0.7874015748031497" header="0.31496062992125984" footer="0.31496062992125984"/>
  <pageSetup horizontalDpi="600" verticalDpi="600" orientation="landscape" paperSize="9" r:id="rId1"/>
  <ignoredErrors>
    <ignoredError sqref="I14 G14 E14" formula="1"/>
  </ignoredErrors>
</worksheet>
</file>

<file path=xl/worksheets/sheet14.xml><?xml version="1.0" encoding="utf-8"?>
<worksheet xmlns="http://schemas.openxmlformats.org/spreadsheetml/2006/main" xmlns:r="http://schemas.openxmlformats.org/officeDocument/2006/relationships">
  <dimension ref="A6:P37"/>
  <sheetViews>
    <sheetView zoomScaleSheetLayoutView="100" zoomScalePageLayoutView="0" workbookViewId="0" topLeftCell="A1">
      <selection activeCell="S33" sqref="S33"/>
    </sheetView>
  </sheetViews>
  <sheetFormatPr defaultColWidth="9.140625" defaultRowHeight="12.75"/>
  <cols>
    <col min="1" max="1" width="23.8515625" style="0" customWidth="1"/>
    <col min="2" max="16" width="6.8515625" style="1" customWidth="1"/>
  </cols>
  <sheetData>
    <row r="6" spans="2:11" ht="12.75">
      <c r="B6" s="366"/>
      <c r="C6" s="366"/>
      <c r="D6" s="367"/>
      <c r="E6" s="357"/>
      <c r="F6" s="224"/>
      <c r="G6" s="357"/>
      <c r="H6" s="224"/>
      <c r="I6" s="357"/>
      <c r="J6" s="224"/>
      <c r="K6" s="357"/>
    </row>
    <row r="7" spans="2:11" ht="12.75">
      <c r="B7" s="366"/>
      <c r="C7" s="366"/>
      <c r="D7" s="367"/>
      <c r="E7" s="357"/>
      <c r="F7" s="224"/>
      <c r="G7" s="357"/>
      <c r="H7" s="224"/>
      <c r="I7" s="357"/>
      <c r="J7" s="224"/>
      <c r="K7" s="357"/>
    </row>
    <row r="8" spans="2:11" ht="12.75">
      <c r="B8" s="366"/>
      <c r="C8" s="366"/>
      <c r="D8" s="367"/>
      <c r="E8" s="357"/>
      <c r="F8" s="224"/>
      <c r="G8" s="357"/>
      <c r="H8" s="224"/>
      <c r="I8" s="357"/>
      <c r="J8" s="224"/>
      <c r="K8" s="357"/>
    </row>
    <row r="9" spans="2:11" ht="12.75">
      <c r="B9" s="366"/>
      <c r="C9" s="366"/>
      <c r="D9" s="367"/>
      <c r="E9" s="357"/>
      <c r="F9" s="224"/>
      <c r="G9" s="357"/>
      <c r="H9" s="224"/>
      <c r="I9" s="357"/>
      <c r="J9" s="224"/>
      <c r="K9" s="357"/>
    </row>
    <row r="10" spans="2:11" ht="12.75">
      <c r="B10" s="366"/>
      <c r="C10" s="366"/>
      <c r="D10" s="367"/>
      <c r="E10" s="357"/>
      <c r="F10" s="224"/>
      <c r="G10" s="357"/>
      <c r="H10" s="224"/>
      <c r="I10" s="357"/>
      <c r="J10" s="224"/>
      <c r="K10" s="357"/>
    </row>
    <row r="11" spans="2:11" ht="12.75">
      <c r="B11" s="366"/>
      <c r="C11" s="366"/>
      <c r="D11" s="367"/>
      <c r="E11" s="357"/>
      <c r="F11" s="224"/>
      <c r="G11" s="357"/>
      <c r="H11" s="224"/>
      <c r="I11" s="357"/>
      <c r="J11" s="224"/>
      <c r="K11" s="357"/>
    </row>
    <row r="12" spans="2:11" ht="12.75">
      <c r="B12" s="366"/>
      <c r="C12" s="366"/>
      <c r="D12" s="367"/>
      <c r="E12" s="357"/>
      <c r="F12" s="224"/>
      <c r="G12" s="357"/>
      <c r="H12" s="224"/>
      <c r="I12" s="357"/>
      <c r="J12" s="224"/>
      <c r="K12" s="357"/>
    </row>
    <row r="13" spans="2:11" ht="12.75">
      <c r="B13" s="366"/>
      <c r="C13" s="366"/>
      <c r="D13" s="367"/>
      <c r="E13" s="357"/>
      <c r="F13" s="224"/>
      <c r="G13" s="357"/>
      <c r="H13" s="224"/>
      <c r="I13" s="357"/>
      <c r="J13" s="224"/>
      <c r="K13" s="357"/>
    </row>
    <row r="14" spans="2:11" ht="12.75">
      <c r="B14" s="366"/>
      <c r="C14" s="366"/>
      <c r="D14" s="367"/>
      <c r="E14" s="357"/>
      <c r="F14" s="224"/>
      <c r="G14" s="357"/>
      <c r="H14" s="224"/>
      <c r="I14" s="358"/>
      <c r="J14" s="224"/>
      <c r="K14" s="358"/>
    </row>
    <row r="15" spans="2:11" ht="12.75">
      <c r="B15" s="366"/>
      <c r="C15" s="366"/>
      <c r="D15" s="367"/>
      <c r="E15" s="357"/>
      <c r="F15" s="229"/>
      <c r="G15" s="357"/>
      <c r="H15" s="229"/>
      <c r="I15" s="357"/>
      <c r="J15" s="229"/>
      <c r="K15" s="357"/>
    </row>
    <row r="26" ht="12.75">
      <c r="A26" s="205"/>
    </row>
    <row r="29" spans="1:16" ht="12.75">
      <c r="A29" s="793"/>
      <c r="B29" s="794"/>
      <c r="C29" s="794"/>
      <c r="D29" s="794"/>
      <c r="E29" s="794"/>
      <c r="F29" s="794"/>
      <c r="G29" s="794"/>
      <c r="H29" s="794"/>
      <c r="I29" s="794"/>
      <c r="J29" s="794"/>
      <c r="K29" s="794"/>
      <c r="L29" s="794"/>
      <c r="M29" s="794"/>
      <c r="N29" s="794"/>
      <c r="O29" s="794"/>
      <c r="P29"/>
    </row>
    <row r="30" spans="1:16" ht="13.5" thickBot="1">
      <c r="A30" s="356"/>
      <c r="B30" s="357"/>
      <c r="C30" s="357"/>
      <c r="D30" s="357"/>
      <c r="E30" s="357"/>
      <c r="F30" s="357"/>
      <c r="G30" s="357"/>
      <c r="H30" s="357"/>
      <c r="I30" s="357"/>
      <c r="J30" s="357"/>
      <c r="K30" s="357"/>
      <c r="L30" s="357"/>
      <c r="M30" s="357"/>
      <c r="N30" s="357"/>
      <c r="O30" s="357"/>
      <c r="P30"/>
    </row>
    <row r="31" spans="1:16" ht="19.5" customHeight="1" thickBot="1">
      <c r="A31" s="709" t="s">
        <v>4</v>
      </c>
      <c r="B31" s="705">
        <v>1996</v>
      </c>
      <c r="C31" s="705">
        <v>1997</v>
      </c>
      <c r="D31" s="705">
        <v>1998</v>
      </c>
      <c r="E31" s="705">
        <v>1999</v>
      </c>
      <c r="F31" s="705">
        <v>2000</v>
      </c>
      <c r="G31" s="705">
        <v>2001</v>
      </c>
      <c r="H31" s="705">
        <v>2002</v>
      </c>
      <c r="I31" s="705">
        <v>2003</v>
      </c>
      <c r="J31" s="705">
        <v>2004</v>
      </c>
      <c r="K31" s="705">
        <v>2005</v>
      </c>
      <c r="L31" s="705">
        <v>2006</v>
      </c>
      <c r="M31" s="705">
        <v>2007</v>
      </c>
      <c r="N31" s="705">
        <v>2008</v>
      </c>
      <c r="O31" s="705">
        <v>2009</v>
      </c>
      <c r="P31" s="705">
        <v>2010</v>
      </c>
    </row>
    <row r="32" spans="1:16" ht="18" customHeight="1" thickBot="1">
      <c r="A32" s="706" t="s">
        <v>70</v>
      </c>
      <c r="B32" s="710">
        <v>11.23</v>
      </c>
      <c r="C32" s="710">
        <v>16.31</v>
      </c>
      <c r="D32" s="710">
        <v>13.5</v>
      </c>
      <c r="E32" s="710">
        <v>12.34</v>
      </c>
      <c r="F32" s="710">
        <v>12.13</v>
      </c>
      <c r="G32" s="710">
        <v>10.91</v>
      </c>
      <c r="H32" s="710">
        <v>10.27</v>
      </c>
      <c r="I32" s="710">
        <v>9.01</v>
      </c>
      <c r="J32" s="710">
        <v>7.55</v>
      </c>
      <c r="K32" s="710">
        <v>6.97</v>
      </c>
      <c r="L32" s="710">
        <v>6.15</v>
      </c>
      <c r="M32" s="710">
        <v>7.1</v>
      </c>
      <c r="N32" s="710">
        <v>7.41</v>
      </c>
      <c r="O32" s="710">
        <v>6.55</v>
      </c>
      <c r="P32" s="710">
        <v>5.61</v>
      </c>
    </row>
    <row r="33" spans="1:16" ht="18" customHeight="1" thickBot="1">
      <c r="A33" s="706" t="s">
        <v>71</v>
      </c>
      <c r="B33" s="710">
        <v>2.97</v>
      </c>
      <c r="C33" s="710">
        <v>3.65</v>
      </c>
      <c r="D33" s="710">
        <v>3.03</v>
      </c>
      <c r="E33" s="710">
        <v>2.66</v>
      </c>
      <c r="F33" s="710">
        <v>2.71</v>
      </c>
      <c r="G33" s="710">
        <v>2.53</v>
      </c>
      <c r="H33" s="710">
        <v>2.48</v>
      </c>
      <c r="I33" s="710">
        <v>2.44</v>
      </c>
      <c r="J33" s="710">
        <v>2.02</v>
      </c>
      <c r="K33" s="710">
        <v>1.93</v>
      </c>
      <c r="L33" s="710">
        <v>1.58</v>
      </c>
      <c r="M33" s="710">
        <v>1.92</v>
      </c>
      <c r="N33" s="710">
        <v>2.13</v>
      </c>
      <c r="O33" s="710">
        <v>2.02</v>
      </c>
      <c r="P33" s="710">
        <v>1.75</v>
      </c>
    </row>
    <row r="37" spans="1:16" ht="12.75">
      <c r="A37" s="90"/>
      <c r="B37" s="90"/>
      <c r="C37" s="90"/>
      <c r="D37" s="90"/>
      <c r="E37" s="90"/>
      <c r="F37" s="90"/>
      <c r="G37" s="90"/>
      <c r="H37" s="90"/>
      <c r="I37" s="90"/>
      <c r="J37" s="90"/>
      <c r="K37" s="90"/>
      <c r="L37" s="90"/>
      <c r="M37" s="90"/>
      <c r="N37" s="90"/>
      <c r="O37" s="90"/>
      <c r="P37" s="90"/>
    </row>
  </sheetData>
  <sheetProtection/>
  <mergeCells count="1">
    <mergeCell ref="A29:O29"/>
  </mergeCells>
  <printOptions horizontalCentered="1"/>
  <pageMargins left="0.9055118110236221" right="0.9055118110236221" top="0.7874015748031497" bottom="0.7874015748031497" header="0.31496062992125984" footer="0.31496062992125984"/>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dimension ref="A1:K32"/>
  <sheetViews>
    <sheetView zoomScaleSheetLayoutView="100" zoomScalePageLayoutView="0" workbookViewId="0" topLeftCell="A1">
      <selection activeCell="I20" sqref="I20"/>
    </sheetView>
  </sheetViews>
  <sheetFormatPr defaultColWidth="9.140625" defaultRowHeight="12.75"/>
  <cols>
    <col min="1" max="1" width="11.00390625" style="0" bestFit="1" customWidth="1"/>
    <col min="2" max="2" width="12.00390625" style="0" customWidth="1"/>
    <col min="3" max="3" width="12.28125" style="0" customWidth="1"/>
    <col min="4" max="11" width="10.7109375" style="0" customWidth="1"/>
  </cols>
  <sheetData>
    <row r="1" spans="1:11" ht="16.5" customHeight="1">
      <c r="A1" s="801" t="s">
        <v>0</v>
      </c>
      <c r="B1" s="801"/>
      <c r="C1" s="801"/>
      <c r="D1" s="801"/>
      <c r="E1" s="801"/>
      <c r="F1" s="801"/>
      <c r="G1" s="801"/>
      <c r="H1" s="801"/>
      <c r="I1" s="801"/>
      <c r="J1" s="801"/>
      <c r="K1" s="801"/>
    </row>
    <row r="2" spans="1:11" ht="16.5" customHeight="1">
      <c r="A2" s="801" t="s">
        <v>200</v>
      </c>
      <c r="B2" s="801"/>
      <c r="C2" s="801"/>
      <c r="D2" s="801"/>
      <c r="E2" s="801"/>
      <c r="F2" s="801"/>
      <c r="G2" s="801"/>
      <c r="H2" s="801"/>
      <c r="I2" s="801"/>
      <c r="J2" s="801"/>
      <c r="K2" s="801"/>
    </row>
    <row r="3" spans="1:11" ht="19.5" customHeight="1" thickBot="1">
      <c r="A3" s="800"/>
      <c r="B3" s="800"/>
      <c r="C3" s="800"/>
      <c r="D3" s="800"/>
      <c r="E3" s="800"/>
      <c r="F3" s="800"/>
      <c r="G3" s="800"/>
      <c r="H3" s="800"/>
      <c r="I3" s="800"/>
      <c r="J3" s="800"/>
      <c r="K3" s="800"/>
    </row>
    <row r="4" spans="1:11" ht="25.5" customHeight="1" thickTop="1">
      <c r="A4" s="776" t="s">
        <v>3</v>
      </c>
      <c r="B4" s="779" t="s">
        <v>55</v>
      </c>
      <c r="C4" s="782" t="s">
        <v>57</v>
      </c>
      <c r="D4" s="782" t="s">
        <v>58</v>
      </c>
      <c r="E4" s="782"/>
      <c r="F4" s="782"/>
      <c r="G4" s="782"/>
      <c r="H4" s="782"/>
      <c r="I4" s="782"/>
      <c r="J4" s="782"/>
      <c r="K4" s="783"/>
    </row>
    <row r="5" spans="1:11" ht="25.5" customHeight="1" thickBot="1">
      <c r="A5" s="778"/>
      <c r="B5" s="781"/>
      <c r="C5" s="802"/>
      <c r="D5" s="68" t="s">
        <v>59</v>
      </c>
      <c r="E5" s="7" t="s">
        <v>44</v>
      </c>
      <c r="F5" s="12" t="s">
        <v>12</v>
      </c>
      <c r="G5" s="7" t="s">
        <v>44</v>
      </c>
      <c r="H5" s="12" t="s">
        <v>60</v>
      </c>
      <c r="I5" s="68" t="s">
        <v>44</v>
      </c>
      <c r="J5" s="12" t="s">
        <v>61</v>
      </c>
      <c r="K5" s="69" t="s">
        <v>44</v>
      </c>
    </row>
    <row r="6" spans="1:11" ht="16.5" customHeight="1" thickTop="1">
      <c r="A6" s="91" t="s">
        <v>18</v>
      </c>
      <c r="B6" s="99">
        <v>577</v>
      </c>
      <c r="C6" s="99">
        <v>618</v>
      </c>
      <c r="D6" s="184">
        <v>124</v>
      </c>
      <c r="E6" s="74">
        <f>D6/B6*100</f>
        <v>21.49046793760832</v>
      </c>
      <c r="F6" s="361">
        <v>398</v>
      </c>
      <c r="G6" s="74">
        <f>F6/B6*100</f>
        <v>68.97746967071056</v>
      </c>
      <c r="H6" s="361">
        <v>27</v>
      </c>
      <c r="I6" s="74">
        <f>H6/B6*100</f>
        <v>4.679376083188909</v>
      </c>
      <c r="J6" s="361">
        <v>20</v>
      </c>
      <c r="K6" s="93">
        <f>J6/B6*100</f>
        <v>3.466204506065858</v>
      </c>
    </row>
    <row r="7" spans="1:11" ht="16.5" customHeight="1">
      <c r="A7" s="34" t="s">
        <v>19</v>
      </c>
      <c r="B7" s="79">
        <v>424</v>
      </c>
      <c r="C7" s="79">
        <v>478</v>
      </c>
      <c r="D7" s="365">
        <v>43</v>
      </c>
      <c r="E7" s="78">
        <f aca="true" t="shared" si="0" ref="E7:E14">D7/B7*100</f>
        <v>10.141509433962264</v>
      </c>
      <c r="F7" s="362">
        <v>345</v>
      </c>
      <c r="G7" s="78">
        <f aca="true" t="shared" si="1" ref="G7:G14">F7/B7*100</f>
        <v>81.36792452830188</v>
      </c>
      <c r="H7" s="362">
        <v>11</v>
      </c>
      <c r="I7" s="78">
        <f aca="true" t="shared" si="2" ref="I7:I14">H7/B7*100</f>
        <v>2.5943396226415096</v>
      </c>
      <c r="J7" s="362">
        <v>23</v>
      </c>
      <c r="K7" s="80">
        <f>J7/B7*100</f>
        <v>5.4245283018867925</v>
      </c>
    </row>
    <row r="8" spans="1:11" ht="16.5" customHeight="1">
      <c r="A8" s="34" t="s">
        <v>20</v>
      </c>
      <c r="B8" s="79">
        <v>297</v>
      </c>
      <c r="C8" s="79">
        <v>331</v>
      </c>
      <c r="D8" s="365">
        <v>20</v>
      </c>
      <c r="E8" s="78">
        <f t="shared" si="0"/>
        <v>6.7340067340067336</v>
      </c>
      <c r="F8" s="362">
        <v>247</v>
      </c>
      <c r="G8" s="78">
        <f t="shared" si="1"/>
        <v>83.16498316498317</v>
      </c>
      <c r="H8" s="362">
        <v>13</v>
      </c>
      <c r="I8" s="78">
        <f t="shared" si="2"/>
        <v>4.377104377104377</v>
      </c>
      <c r="J8" s="362">
        <v>16</v>
      </c>
      <c r="K8" s="80">
        <f aca="true" t="shared" si="3" ref="K8:K14">J8/B8*100</f>
        <v>5.387205387205387</v>
      </c>
    </row>
    <row r="9" spans="1:11" ht="16.5" customHeight="1">
      <c r="A9" s="34" t="s">
        <v>21</v>
      </c>
      <c r="B9" s="79">
        <v>596</v>
      </c>
      <c r="C9" s="79">
        <v>685</v>
      </c>
      <c r="D9" s="365">
        <v>56</v>
      </c>
      <c r="E9" s="78">
        <f t="shared" si="0"/>
        <v>9.395973154362416</v>
      </c>
      <c r="F9" s="362">
        <v>493</v>
      </c>
      <c r="G9" s="78">
        <f t="shared" si="1"/>
        <v>82.71812080536914</v>
      </c>
      <c r="H9" s="362">
        <v>15</v>
      </c>
      <c r="I9" s="78">
        <f t="shared" si="2"/>
        <v>2.5167785234899327</v>
      </c>
      <c r="J9" s="362">
        <v>24</v>
      </c>
      <c r="K9" s="80">
        <f t="shared" si="3"/>
        <v>4.026845637583892</v>
      </c>
    </row>
    <row r="10" spans="1:11" ht="16.5" customHeight="1">
      <c r="A10" s="34" t="s">
        <v>22</v>
      </c>
      <c r="B10" s="79">
        <v>362</v>
      </c>
      <c r="C10" s="79">
        <v>411</v>
      </c>
      <c r="D10" s="365">
        <v>33</v>
      </c>
      <c r="E10" s="78">
        <f t="shared" si="0"/>
        <v>9.116022099447514</v>
      </c>
      <c r="F10" s="362">
        <v>255</v>
      </c>
      <c r="G10" s="78">
        <f t="shared" si="1"/>
        <v>70.44198895027624</v>
      </c>
      <c r="H10" s="362">
        <v>21</v>
      </c>
      <c r="I10" s="78">
        <f t="shared" si="2"/>
        <v>5.801104972375691</v>
      </c>
      <c r="J10" s="362">
        <v>48</v>
      </c>
      <c r="K10" s="80">
        <f t="shared" si="3"/>
        <v>13.259668508287293</v>
      </c>
    </row>
    <row r="11" spans="1:11" ht="16.5" customHeight="1">
      <c r="A11" s="34" t="s">
        <v>23</v>
      </c>
      <c r="B11" s="77">
        <v>778</v>
      </c>
      <c r="C11" s="77">
        <v>862</v>
      </c>
      <c r="D11" s="365">
        <v>53</v>
      </c>
      <c r="E11" s="78">
        <f t="shared" si="0"/>
        <v>6.812339331619537</v>
      </c>
      <c r="F11" s="362">
        <v>594</v>
      </c>
      <c r="G11" s="78">
        <f t="shared" si="1"/>
        <v>76.34961439588689</v>
      </c>
      <c r="H11" s="362">
        <v>23</v>
      </c>
      <c r="I11" s="78">
        <f t="shared" si="2"/>
        <v>2.956298200514139</v>
      </c>
      <c r="J11" s="362">
        <v>95</v>
      </c>
      <c r="K11" s="80">
        <f t="shared" si="3"/>
        <v>12.210796915167094</v>
      </c>
    </row>
    <row r="12" spans="1:11" ht="16.5" customHeight="1">
      <c r="A12" s="34" t="s">
        <v>12</v>
      </c>
      <c r="B12" s="77">
        <v>684</v>
      </c>
      <c r="C12" s="77">
        <v>744</v>
      </c>
      <c r="D12" s="365">
        <v>57</v>
      </c>
      <c r="E12" s="78">
        <f t="shared" si="0"/>
        <v>8.333333333333332</v>
      </c>
      <c r="F12" s="362">
        <v>499</v>
      </c>
      <c r="G12" s="78">
        <f t="shared" si="1"/>
        <v>72.953216374269</v>
      </c>
      <c r="H12" s="362">
        <v>27</v>
      </c>
      <c r="I12" s="78">
        <f t="shared" si="2"/>
        <v>3.9473684210526314</v>
      </c>
      <c r="J12" s="362">
        <v>73</v>
      </c>
      <c r="K12" s="80">
        <f t="shared" si="3"/>
        <v>10.67251461988304</v>
      </c>
    </row>
    <row r="13" spans="1:11" ht="16.5" customHeight="1">
      <c r="A13" s="34" t="s">
        <v>13</v>
      </c>
      <c r="B13" s="79">
        <v>831</v>
      </c>
      <c r="C13" s="79">
        <v>901</v>
      </c>
      <c r="D13" s="365">
        <v>48</v>
      </c>
      <c r="E13" s="78">
        <f t="shared" si="0"/>
        <v>5.776173285198556</v>
      </c>
      <c r="F13" s="362">
        <v>683</v>
      </c>
      <c r="G13" s="78">
        <f t="shared" si="1"/>
        <v>82.19013237063778</v>
      </c>
      <c r="H13" s="362">
        <v>25</v>
      </c>
      <c r="I13" s="78">
        <f t="shared" si="2"/>
        <v>3.0084235860409145</v>
      </c>
      <c r="J13" s="362">
        <v>56</v>
      </c>
      <c r="K13" s="80">
        <f t="shared" si="3"/>
        <v>6.738868832731648</v>
      </c>
    </row>
    <row r="14" spans="1:11" s="66" customFormat="1" ht="16.5" customHeight="1" thickBot="1">
      <c r="A14" s="211" t="s">
        <v>210</v>
      </c>
      <c r="B14" s="182">
        <v>51</v>
      </c>
      <c r="C14" s="182">
        <v>59</v>
      </c>
      <c r="D14" s="42">
        <v>3</v>
      </c>
      <c r="E14" s="85">
        <f t="shared" si="0"/>
        <v>5.88235294117647</v>
      </c>
      <c r="F14" s="363">
        <v>24</v>
      </c>
      <c r="G14" s="85">
        <f t="shared" si="1"/>
        <v>47.05882352941176</v>
      </c>
      <c r="H14" s="363">
        <v>22</v>
      </c>
      <c r="I14" s="113">
        <f t="shared" si="2"/>
        <v>43.13725490196079</v>
      </c>
      <c r="J14" s="363">
        <v>2</v>
      </c>
      <c r="K14" s="359">
        <f t="shared" si="3"/>
        <v>3.9215686274509802</v>
      </c>
    </row>
    <row r="15" spans="1:11" ht="24" customHeight="1" thickBot="1" thickTop="1">
      <c r="A15" s="43" t="s">
        <v>14</v>
      </c>
      <c r="B15" s="183">
        <f>SUM(B6:B14)</f>
        <v>4600</v>
      </c>
      <c r="C15" s="183">
        <f>SUM(C6:C14)</f>
        <v>5089</v>
      </c>
      <c r="D15" s="101">
        <f>SUM(D6:D14)</f>
        <v>437</v>
      </c>
      <c r="E15" s="81">
        <f>D15/B15*100</f>
        <v>9.5</v>
      </c>
      <c r="F15" s="388">
        <f>SUM(F6:F14)</f>
        <v>3538</v>
      </c>
      <c r="G15" s="103">
        <f>F15/B15*100</f>
        <v>76.91304347826087</v>
      </c>
      <c r="H15" s="364">
        <f>SUM(H6:H14)</f>
        <v>184</v>
      </c>
      <c r="I15" s="103">
        <f>H15/B15*100</f>
        <v>4</v>
      </c>
      <c r="J15" s="364">
        <f>SUM(J6:J14)</f>
        <v>357</v>
      </c>
      <c r="K15" s="360">
        <f>J15/B15*100</f>
        <v>7.760869565217392</v>
      </c>
    </row>
    <row r="16" spans="1:2" ht="16.5" customHeight="1" thickTop="1">
      <c r="A16" s="102"/>
      <c r="B16" s="90"/>
    </row>
    <row r="17" spans="2:4" ht="12.75">
      <c r="B17" s="955" t="s">
        <v>397</v>
      </c>
      <c r="C17" s="955"/>
      <c r="D17" s="955"/>
    </row>
    <row r="26" ht="12.75">
      <c r="A26" s="205"/>
    </row>
    <row r="29" ht="12.75">
      <c r="A29" s="207"/>
    </row>
    <row r="30" ht="12.75">
      <c r="A30" s="208"/>
    </row>
    <row r="31" ht="12.75">
      <c r="A31" s="208"/>
    </row>
    <row r="32" ht="12.75">
      <c r="A32" s="208"/>
    </row>
  </sheetData>
  <sheetProtection/>
  <mergeCells count="8">
    <mergeCell ref="B17:D17"/>
    <mergeCell ref="A1:K1"/>
    <mergeCell ref="A2:K2"/>
    <mergeCell ref="A3:K3"/>
    <mergeCell ref="A4:A5"/>
    <mergeCell ref="B4:B5"/>
    <mergeCell ref="C4:C5"/>
    <mergeCell ref="D4:K4"/>
  </mergeCells>
  <printOptions horizontalCentered="1"/>
  <pageMargins left="0.9055118110236221" right="0.9055118110236221" top="0.7874015748031497" bottom="0.7874015748031497" header="0.31496062992125984" footer="0.31496062992125984"/>
  <pageSetup horizontalDpi="600" verticalDpi="600" orientation="landscape" paperSize="9" r:id="rId1"/>
  <ignoredErrors>
    <ignoredError sqref="E15 G15 I15" formula="1"/>
  </ignoredErrors>
</worksheet>
</file>

<file path=xl/worksheets/sheet16.xml><?xml version="1.0" encoding="utf-8"?>
<worksheet xmlns="http://schemas.openxmlformats.org/spreadsheetml/2006/main" xmlns:r="http://schemas.openxmlformats.org/officeDocument/2006/relationships">
  <dimension ref="A6:P33"/>
  <sheetViews>
    <sheetView zoomScaleSheetLayoutView="100" zoomScalePageLayoutView="0" workbookViewId="0" topLeftCell="A1">
      <selection activeCell="B28" sqref="B28:D28"/>
    </sheetView>
  </sheetViews>
  <sheetFormatPr defaultColWidth="9.140625" defaultRowHeight="12.75"/>
  <cols>
    <col min="1" max="1" width="23.8515625" style="0" customWidth="1"/>
    <col min="2" max="15" width="6.8515625" style="1" customWidth="1"/>
    <col min="16" max="16" width="6.8515625" style="0" customWidth="1"/>
  </cols>
  <sheetData>
    <row r="6" spans="2:11" ht="12.75">
      <c r="B6" s="366"/>
      <c r="C6" s="366"/>
      <c r="D6" s="367"/>
      <c r="E6" s="357"/>
      <c r="F6" s="224"/>
      <c r="G6" s="357"/>
      <c r="H6" s="224"/>
      <c r="I6" s="357"/>
      <c r="J6" s="224"/>
      <c r="K6" s="357"/>
    </row>
    <row r="7" spans="2:11" ht="12.75">
      <c r="B7" s="366"/>
      <c r="C7" s="366"/>
      <c r="D7" s="367"/>
      <c r="E7" s="357"/>
      <c r="F7" s="224"/>
      <c r="G7" s="357"/>
      <c r="H7" s="224"/>
      <c r="I7" s="357"/>
      <c r="J7" s="224"/>
      <c r="K7" s="357"/>
    </row>
    <row r="8" spans="2:11" ht="12.75">
      <c r="B8" s="366"/>
      <c r="C8" s="366"/>
      <c r="D8" s="367"/>
      <c r="E8" s="357"/>
      <c r="F8" s="224"/>
      <c r="G8" s="357"/>
      <c r="H8" s="224"/>
      <c r="I8" s="357"/>
      <c r="J8" s="224"/>
      <c r="K8" s="357"/>
    </row>
    <row r="9" spans="2:11" ht="12.75">
      <c r="B9" s="366"/>
      <c r="C9" s="366"/>
      <c r="D9" s="367"/>
      <c r="E9" s="357"/>
      <c r="F9" s="224"/>
      <c r="G9" s="357"/>
      <c r="H9" s="224"/>
      <c r="I9" s="357"/>
      <c r="J9" s="224"/>
      <c r="K9" s="357"/>
    </row>
    <row r="10" spans="2:11" ht="12.75">
      <c r="B10" s="366"/>
      <c r="C10" s="366"/>
      <c r="D10" s="367"/>
      <c r="E10" s="357"/>
      <c r="F10" s="224"/>
      <c r="G10" s="357"/>
      <c r="H10" s="224"/>
      <c r="I10" s="357"/>
      <c r="J10" s="224"/>
      <c r="K10" s="357"/>
    </row>
    <row r="11" spans="2:11" ht="12.75">
      <c r="B11" s="366"/>
      <c r="C11" s="366"/>
      <c r="D11" s="367"/>
      <c r="E11" s="357"/>
      <c r="F11" s="224"/>
      <c r="G11" s="357"/>
      <c r="H11" s="224"/>
      <c r="I11" s="357"/>
      <c r="J11" s="224"/>
      <c r="K11" s="357"/>
    </row>
    <row r="12" spans="2:11" ht="12.75">
      <c r="B12" s="366"/>
      <c r="C12" s="366"/>
      <c r="D12" s="367"/>
      <c r="E12" s="357"/>
      <c r="F12" s="224"/>
      <c r="G12" s="357"/>
      <c r="H12" s="224"/>
      <c r="I12" s="357"/>
      <c r="J12" s="224"/>
      <c r="K12" s="357"/>
    </row>
    <row r="13" spans="2:11" ht="12.75">
      <c r="B13" s="366"/>
      <c r="C13" s="366"/>
      <c r="D13" s="367"/>
      <c r="E13" s="357"/>
      <c r="F13" s="224"/>
      <c r="G13" s="357"/>
      <c r="H13" s="224"/>
      <c r="I13" s="357"/>
      <c r="J13" s="224"/>
      <c r="K13" s="357"/>
    </row>
    <row r="14" spans="2:11" ht="12.75">
      <c r="B14" s="366"/>
      <c r="C14" s="366"/>
      <c r="D14" s="367"/>
      <c r="E14" s="357"/>
      <c r="F14" s="224"/>
      <c r="G14" s="357"/>
      <c r="H14" s="224"/>
      <c r="I14" s="358"/>
      <c r="J14" s="224"/>
      <c r="K14" s="358"/>
    </row>
    <row r="15" spans="2:11" ht="12.75">
      <c r="B15" s="366"/>
      <c r="C15" s="366"/>
      <c r="D15" s="367"/>
      <c r="E15" s="357"/>
      <c r="F15" s="229"/>
      <c r="G15" s="357"/>
      <c r="H15" s="229"/>
      <c r="I15" s="357"/>
      <c r="J15" s="229"/>
      <c r="K15" s="357"/>
    </row>
    <row r="26" ht="12.75">
      <c r="A26" s="205"/>
    </row>
    <row r="29" spans="1:16" ht="12.75">
      <c r="A29" s="793"/>
      <c r="B29" s="794"/>
      <c r="C29" s="794"/>
      <c r="D29" s="794"/>
      <c r="E29" s="794"/>
      <c r="F29" s="794"/>
      <c r="G29" s="794"/>
      <c r="H29" s="794"/>
      <c r="I29" s="794"/>
      <c r="J29" s="794"/>
      <c r="K29" s="794"/>
      <c r="L29" s="794"/>
      <c r="M29" s="794"/>
      <c r="N29" s="794"/>
      <c r="O29" s="794"/>
      <c r="P29" s="794"/>
    </row>
    <row r="30" spans="1:16" ht="13.5" thickBot="1">
      <c r="A30" s="356"/>
      <c r="B30" s="357"/>
      <c r="C30" s="357"/>
      <c r="D30" s="357"/>
      <c r="E30" s="357"/>
      <c r="F30" s="357"/>
      <c r="G30" s="357"/>
      <c r="H30" s="357"/>
      <c r="I30" s="357"/>
      <c r="J30" s="357"/>
      <c r="K30" s="357"/>
      <c r="L30" s="357"/>
      <c r="M30" s="357"/>
      <c r="N30" s="357"/>
      <c r="O30" s="357"/>
      <c r="P30" s="357"/>
    </row>
    <row r="31" spans="1:16" ht="19.5" customHeight="1" thickBot="1">
      <c r="A31" s="709" t="s">
        <v>4</v>
      </c>
      <c r="B31" s="705">
        <v>1996</v>
      </c>
      <c r="C31" s="705">
        <v>1997</v>
      </c>
      <c r="D31" s="705">
        <v>1998</v>
      </c>
      <c r="E31" s="705">
        <v>1999</v>
      </c>
      <c r="F31" s="705">
        <v>2000</v>
      </c>
      <c r="G31" s="705">
        <v>2001</v>
      </c>
      <c r="H31" s="705">
        <v>2002</v>
      </c>
      <c r="I31" s="705">
        <v>2003</v>
      </c>
      <c r="J31" s="705">
        <v>2004</v>
      </c>
      <c r="K31" s="705">
        <v>2005</v>
      </c>
      <c r="L31" s="705">
        <v>2006</v>
      </c>
      <c r="M31" s="705">
        <v>2007</v>
      </c>
      <c r="N31" s="705">
        <v>2008</v>
      </c>
      <c r="O31" s="705">
        <v>2009</v>
      </c>
      <c r="P31" s="705">
        <v>2010</v>
      </c>
    </row>
    <row r="32" spans="1:16" ht="18" customHeight="1" thickBot="1">
      <c r="A32" s="706" t="s">
        <v>70</v>
      </c>
      <c r="B32" s="710">
        <v>3.73</v>
      </c>
      <c r="C32" s="710">
        <v>3.93</v>
      </c>
      <c r="D32" s="710">
        <v>6.97</v>
      </c>
      <c r="E32" s="710">
        <v>6.84</v>
      </c>
      <c r="F32" s="710">
        <v>7.12</v>
      </c>
      <c r="G32" s="710">
        <v>9.05</v>
      </c>
      <c r="H32" s="710">
        <v>10.29</v>
      </c>
      <c r="I32" s="710">
        <v>11.27</v>
      </c>
      <c r="J32" s="710">
        <v>11.96</v>
      </c>
      <c r="K32" s="710">
        <v>13.01</v>
      </c>
      <c r="L32" s="710">
        <v>14</v>
      </c>
      <c r="M32" s="710">
        <v>13.15</v>
      </c>
      <c r="N32" s="710">
        <v>14.14</v>
      </c>
      <c r="O32" s="710">
        <v>14.8</v>
      </c>
      <c r="P32" s="710">
        <v>14.75</v>
      </c>
    </row>
    <row r="33" spans="1:16" ht="18" customHeight="1" thickBot="1">
      <c r="A33" s="706" t="s">
        <v>71</v>
      </c>
      <c r="B33" s="710">
        <v>0.99</v>
      </c>
      <c r="C33" s="710">
        <v>0.84</v>
      </c>
      <c r="D33" s="710">
        <v>1.56</v>
      </c>
      <c r="E33" s="710">
        <v>1.48</v>
      </c>
      <c r="F33" s="710">
        <v>1.59</v>
      </c>
      <c r="G33" s="710">
        <v>2.1</v>
      </c>
      <c r="H33" s="710">
        <v>2.48</v>
      </c>
      <c r="I33" s="710">
        <v>3.06</v>
      </c>
      <c r="J33" s="710">
        <v>3.21</v>
      </c>
      <c r="K33" s="710">
        <v>3.61</v>
      </c>
      <c r="L33" s="710">
        <v>3.61</v>
      </c>
      <c r="M33" s="710">
        <v>3.56</v>
      </c>
      <c r="N33" s="710">
        <v>4.06</v>
      </c>
      <c r="O33" s="710">
        <v>4.58</v>
      </c>
      <c r="P33" s="710">
        <v>4.6</v>
      </c>
    </row>
  </sheetData>
  <sheetProtection/>
  <mergeCells count="1">
    <mergeCell ref="A29:P29"/>
  </mergeCells>
  <printOptions horizontalCentered="1"/>
  <pageMargins left="0.9055118110236221" right="0.9055118110236221" top="0.7874015748031497" bottom="0.7874015748031497" header="0.31496062992125984" footer="0.31496062992125984"/>
  <pageSetup horizontalDpi="600" verticalDpi="600" orientation="landscape" paperSize="9" r:id="rId2"/>
  <drawing r:id="rId1"/>
</worksheet>
</file>

<file path=xl/worksheets/sheet17.xml><?xml version="1.0" encoding="utf-8"?>
<worksheet xmlns="http://schemas.openxmlformats.org/spreadsheetml/2006/main" xmlns:r="http://schemas.openxmlformats.org/officeDocument/2006/relationships">
  <dimension ref="A1:K32"/>
  <sheetViews>
    <sheetView zoomScaleSheetLayoutView="100" zoomScalePageLayoutView="0" workbookViewId="0" topLeftCell="A1">
      <selection activeCell="M21" sqref="M21"/>
    </sheetView>
  </sheetViews>
  <sheetFormatPr defaultColWidth="9.140625" defaultRowHeight="12.75"/>
  <cols>
    <col min="1" max="8" width="12.7109375" style="0" customWidth="1"/>
  </cols>
  <sheetData>
    <row r="1" spans="1:8" s="127" customFormat="1" ht="16.5" customHeight="1">
      <c r="A1" s="803" t="s">
        <v>0</v>
      </c>
      <c r="B1" s="803"/>
      <c r="C1" s="803"/>
      <c r="D1" s="803"/>
      <c r="E1" s="803"/>
      <c r="F1" s="803"/>
      <c r="G1" s="803"/>
      <c r="H1" s="803"/>
    </row>
    <row r="2" spans="1:8" s="127" customFormat="1" ht="16.5" customHeight="1">
      <c r="A2" s="803" t="s">
        <v>199</v>
      </c>
      <c r="B2" s="803"/>
      <c r="C2" s="803"/>
      <c r="D2" s="803"/>
      <c r="E2" s="803"/>
      <c r="F2" s="803"/>
      <c r="G2" s="803"/>
      <c r="H2" s="803"/>
    </row>
    <row r="3" spans="1:8" s="127" customFormat="1" ht="16.5" customHeight="1">
      <c r="A3" s="803" t="s">
        <v>136</v>
      </c>
      <c r="B3" s="803"/>
      <c r="C3" s="803"/>
      <c r="D3" s="803"/>
      <c r="E3" s="803"/>
      <c r="F3" s="803"/>
      <c r="G3" s="803"/>
      <c r="H3" s="803"/>
    </row>
    <row r="4" spans="1:8" s="127" customFormat="1" ht="19.5" customHeight="1" thickBot="1">
      <c r="A4" s="803"/>
      <c r="B4" s="803"/>
      <c r="C4" s="803"/>
      <c r="D4" s="803"/>
      <c r="E4" s="803"/>
      <c r="F4" s="803"/>
      <c r="G4" s="803"/>
      <c r="H4" s="803"/>
    </row>
    <row r="5" spans="1:8" s="127" customFormat="1" ht="16.5" customHeight="1" thickTop="1">
      <c r="A5" s="804" t="s">
        <v>3</v>
      </c>
      <c r="B5" s="807" t="s">
        <v>24</v>
      </c>
      <c r="C5" s="810" t="s">
        <v>137</v>
      </c>
      <c r="D5" s="810"/>
      <c r="E5" s="810"/>
      <c r="F5" s="810"/>
      <c r="G5" s="810"/>
      <c r="H5" s="811"/>
    </row>
    <row r="6" spans="1:8" s="127" customFormat="1" ht="16.5" customHeight="1">
      <c r="A6" s="805"/>
      <c r="B6" s="808"/>
      <c r="C6" s="812" t="s">
        <v>218</v>
      </c>
      <c r="D6" s="813"/>
      <c r="E6" s="814"/>
      <c r="F6" s="815"/>
      <c r="G6" s="816" t="s">
        <v>219</v>
      </c>
      <c r="H6" s="817"/>
    </row>
    <row r="7" spans="1:8" s="127" customFormat="1" ht="16.5" customHeight="1" thickBot="1">
      <c r="A7" s="806"/>
      <c r="B7" s="809"/>
      <c r="C7" s="369" t="s">
        <v>217</v>
      </c>
      <c r="D7" s="370" t="s">
        <v>44</v>
      </c>
      <c r="E7" s="368" t="s">
        <v>77</v>
      </c>
      <c r="F7" s="371" t="s">
        <v>44</v>
      </c>
      <c r="G7" s="369" t="s">
        <v>59</v>
      </c>
      <c r="H7" s="372" t="s">
        <v>44</v>
      </c>
    </row>
    <row r="8" spans="1:8" s="127" customFormat="1" ht="18" customHeight="1" thickTop="1">
      <c r="A8" s="125" t="s">
        <v>18</v>
      </c>
      <c r="B8" s="128">
        <v>1221</v>
      </c>
      <c r="C8" s="613">
        <v>7</v>
      </c>
      <c r="D8" s="618">
        <f>C8/B8*100</f>
        <v>0.5733005733005733</v>
      </c>
      <c r="E8" s="623">
        <v>147</v>
      </c>
      <c r="F8" s="604">
        <f>E8/B8*100</f>
        <v>12.039312039312039</v>
      </c>
      <c r="G8" s="246">
        <v>729</v>
      </c>
      <c r="H8" s="608">
        <f>G8/B8*100</f>
        <v>59.7051597051597</v>
      </c>
    </row>
    <row r="9" spans="1:8" s="127" customFormat="1" ht="18" customHeight="1">
      <c r="A9" s="126" t="s">
        <v>19</v>
      </c>
      <c r="B9" s="128">
        <v>1098</v>
      </c>
      <c r="C9" s="614">
        <v>8</v>
      </c>
      <c r="D9" s="619">
        <f>C9/B9*100</f>
        <v>0.7285974499089253</v>
      </c>
      <c r="E9" s="621">
        <v>82</v>
      </c>
      <c r="F9" s="620">
        <f aca="true" t="shared" si="0" ref="F9:F17">E9/B9*100</f>
        <v>7.468123861566485</v>
      </c>
      <c r="G9" s="128">
        <v>471</v>
      </c>
      <c r="H9" s="609">
        <f aca="true" t="shared" si="1" ref="H9:H17">G9/B9*100</f>
        <v>42.89617486338798</v>
      </c>
    </row>
    <row r="10" spans="1:8" s="127" customFormat="1" ht="18" customHeight="1">
      <c r="A10" s="126" t="s">
        <v>20</v>
      </c>
      <c r="B10" s="217">
        <v>670</v>
      </c>
      <c r="C10" s="614">
        <v>7</v>
      </c>
      <c r="D10" s="619">
        <f aca="true" t="shared" si="2" ref="D10:D17">C10/B10*100</f>
        <v>1.0447761194029852</v>
      </c>
      <c r="E10" s="622">
        <v>31</v>
      </c>
      <c r="F10" s="620">
        <f t="shared" si="0"/>
        <v>4.626865671641791</v>
      </c>
      <c r="G10" s="217">
        <v>371</v>
      </c>
      <c r="H10" s="609">
        <f t="shared" si="1"/>
        <v>55.37313432835821</v>
      </c>
    </row>
    <row r="11" spans="1:8" s="127" customFormat="1" ht="18" customHeight="1">
      <c r="A11" s="126" t="s">
        <v>21</v>
      </c>
      <c r="B11" s="217">
        <v>989</v>
      </c>
      <c r="C11" s="614">
        <v>10</v>
      </c>
      <c r="D11" s="602">
        <f t="shared" si="2"/>
        <v>1.0111223458038423</v>
      </c>
      <c r="E11" s="613">
        <v>117</v>
      </c>
      <c r="F11" s="605">
        <f t="shared" si="0"/>
        <v>11.830131445904954</v>
      </c>
      <c r="G11" s="217">
        <v>460</v>
      </c>
      <c r="H11" s="609">
        <f t="shared" si="1"/>
        <v>46.51162790697674</v>
      </c>
    </row>
    <row r="12" spans="1:8" s="127" customFormat="1" ht="18" customHeight="1">
      <c r="A12" s="126" t="s">
        <v>22</v>
      </c>
      <c r="B12" s="217">
        <v>1385</v>
      </c>
      <c r="C12" s="614">
        <v>30</v>
      </c>
      <c r="D12" s="602">
        <f t="shared" si="2"/>
        <v>2.166064981949458</v>
      </c>
      <c r="E12" s="614">
        <v>102</v>
      </c>
      <c r="F12" s="605">
        <f t="shared" si="0"/>
        <v>7.36462093862816</v>
      </c>
      <c r="G12" s="217">
        <v>490</v>
      </c>
      <c r="H12" s="609">
        <f t="shared" si="1"/>
        <v>35.37906137184115</v>
      </c>
    </row>
    <row r="13" spans="1:8" s="127" customFormat="1" ht="18" customHeight="1">
      <c r="A13" s="126" t="s">
        <v>23</v>
      </c>
      <c r="B13" s="217">
        <v>1316</v>
      </c>
      <c r="C13" s="614">
        <v>24</v>
      </c>
      <c r="D13" s="602">
        <f t="shared" si="2"/>
        <v>1.82370820668693</v>
      </c>
      <c r="E13" s="614">
        <v>105</v>
      </c>
      <c r="F13" s="605">
        <f t="shared" si="0"/>
        <v>7.9787234042553195</v>
      </c>
      <c r="G13" s="217">
        <v>651</v>
      </c>
      <c r="H13" s="609">
        <f t="shared" si="1"/>
        <v>49.46808510638298</v>
      </c>
    </row>
    <row r="14" spans="1:8" s="127" customFormat="1" ht="18" customHeight="1">
      <c r="A14" s="126" t="s">
        <v>12</v>
      </c>
      <c r="B14" s="217">
        <v>1191</v>
      </c>
      <c r="C14" s="614">
        <v>48</v>
      </c>
      <c r="D14" s="602">
        <f t="shared" si="2"/>
        <v>4.030226700251889</v>
      </c>
      <c r="E14" s="614">
        <v>90</v>
      </c>
      <c r="F14" s="605">
        <f t="shared" si="0"/>
        <v>7.5566750629722925</v>
      </c>
      <c r="G14" s="217">
        <v>562</v>
      </c>
      <c r="H14" s="609">
        <f t="shared" si="1"/>
        <v>47.1872376154492</v>
      </c>
    </row>
    <row r="15" spans="1:8" s="127" customFormat="1" ht="18" customHeight="1">
      <c r="A15" s="126" t="s">
        <v>13</v>
      </c>
      <c r="B15" s="218">
        <v>1955</v>
      </c>
      <c r="C15" s="614">
        <v>42</v>
      </c>
      <c r="D15" s="602">
        <f t="shared" si="2"/>
        <v>2.1483375959079285</v>
      </c>
      <c r="E15" s="614">
        <v>195</v>
      </c>
      <c r="F15" s="625">
        <f t="shared" si="0"/>
        <v>9.974424552429667</v>
      </c>
      <c r="G15" s="129">
        <v>758</v>
      </c>
      <c r="H15" s="609">
        <f t="shared" si="1"/>
        <v>38.77237851662404</v>
      </c>
    </row>
    <row r="16" spans="1:11" s="127" customFormat="1" ht="18" customHeight="1" thickBot="1">
      <c r="A16" s="212" t="s">
        <v>211</v>
      </c>
      <c r="B16" s="612">
        <v>56</v>
      </c>
      <c r="C16" s="615">
        <v>0</v>
      </c>
      <c r="D16" s="603" t="s">
        <v>54</v>
      </c>
      <c r="E16" s="624">
        <v>5</v>
      </c>
      <c r="F16" s="606">
        <f t="shared" si="0"/>
        <v>8.928571428571429</v>
      </c>
      <c r="G16" s="612">
        <v>13</v>
      </c>
      <c r="H16" s="610">
        <f t="shared" si="1"/>
        <v>23.214285714285715</v>
      </c>
      <c r="K16" s="617"/>
    </row>
    <row r="17" spans="1:8" s="127" customFormat="1" ht="30" customHeight="1" thickBot="1" thickTop="1">
      <c r="A17" s="130" t="s">
        <v>14</v>
      </c>
      <c r="B17" s="131">
        <f>SUM(B8:B16)</f>
        <v>9881</v>
      </c>
      <c r="C17" s="616">
        <f>SUM(C8:C16)</f>
        <v>176</v>
      </c>
      <c r="D17" s="132">
        <f t="shared" si="2"/>
        <v>1.7811962351988664</v>
      </c>
      <c r="E17" s="616">
        <f>SUM(E8:E16)</f>
        <v>874</v>
      </c>
      <c r="F17" s="607">
        <f t="shared" si="0"/>
        <v>8.8452585770671</v>
      </c>
      <c r="G17" s="131">
        <f>SUM(G8:G16)</f>
        <v>4505</v>
      </c>
      <c r="H17" s="611">
        <f t="shared" si="1"/>
        <v>45.59255136119826</v>
      </c>
    </row>
    <row r="18" spans="3:8" ht="13.5" thickTop="1">
      <c r="C18" s="38"/>
      <c r="G18" s="38"/>
      <c r="H18" s="133"/>
    </row>
    <row r="19" spans="3:7" ht="12.75">
      <c r="C19" s="38"/>
      <c r="G19" s="38"/>
    </row>
    <row r="26" ht="12.75">
      <c r="A26" s="205"/>
    </row>
    <row r="29" ht="12.75">
      <c r="A29" s="207"/>
    </row>
    <row r="30" ht="12.75">
      <c r="A30" s="208"/>
    </row>
    <row r="31" ht="12.75">
      <c r="A31" s="208"/>
    </row>
    <row r="32" ht="12.75">
      <c r="A32" s="208"/>
    </row>
  </sheetData>
  <sheetProtection/>
  <mergeCells count="9">
    <mergeCell ref="A1:H1"/>
    <mergeCell ref="A3:H3"/>
    <mergeCell ref="A2:H2"/>
    <mergeCell ref="A4:H4"/>
    <mergeCell ref="A5:A7"/>
    <mergeCell ref="B5:B7"/>
    <mergeCell ref="C5:H5"/>
    <mergeCell ref="C6:F6"/>
    <mergeCell ref="G6:H6"/>
  </mergeCells>
  <printOptions horizontalCentered="1"/>
  <pageMargins left="0.9055118110236221" right="0.9055118110236221" top="0.7874015748031497" bottom="0.7874015748031497" header="0.31496062992125984" footer="0.31496062992125984"/>
  <pageSetup horizontalDpi="600" verticalDpi="600" orientation="landscape" paperSize="9" r:id="rId1"/>
  <ignoredErrors>
    <ignoredError sqref="F17 D17" formula="1"/>
  </ignoredErrors>
</worksheet>
</file>

<file path=xl/worksheets/sheet18.xml><?xml version="1.0" encoding="utf-8"?>
<worksheet xmlns="http://schemas.openxmlformats.org/spreadsheetml/2006/main" xmlns:r="http://schemas.openxmlformats.org/officeDocument/2006/relationships">
  <dimension ref="A1:I27"/>
  <sheetViews>
    <sheetView zoomScaleSheetLayoutView="100" zoomScalePageLayoutView="0" workbookViewId="0" topLeftCell="A1">
      <selection activeCell="M29" sqref="M29"/>
    </sheetView>
  </sheetViews>
  <sheetFormatPr defaultColWidth="9.140625" defaultRowHeight="12.75"/>
  <cols>
    <col min="1" max="9" width="11.7109375" style="248" customWidth="1"/>
    <col min="10" max="16384" width="9.140625" style="248" customWidth="1"/>
  </cols>
  <sheetData>
    <row r="1" spans="1:9" ht="16.5" customHeight="1">
      <c r="A1" s="823" t="s">
        <v>47</v>
      </c>
      <c r="B1" s="823"/>
      <c r="C1" s="823"/>
      <c r="D1" s="823"/>
      <c r="E1" s="823"/>
      <c r="F1" s="823"/>
      <c r="G1" s="823"/>
      <c r="H1" s="823"/>
      <c r="I1" s="823"/>
    </row>
    <row r="2" spans="1:9" ht="16.5" customHeight="1">
      <c r="A2" s="823" t="s">
        <v>203</v>
      </c>
      <c r="B2" s="823"/>
      <c r="C2" s="823"/>
      <c r="D2" s="823"/>
      <c r="E2" s="823"/>
      <c r="F2" s="823"/>
      <c r="G2" s="823"/>
      <c r="H2" s="823"/>
      <c r="I2" s="823"/>
    </row>
    <row r="3" spans="1:9" ht="16.5" customHeight="1">
      <c r="A3" s="823" t="s">
        <v>48</v>
      </c>
      <c r="B3" s="823"/>
      <c r="C3" s="823"/>
      <c r="D3" s="823"/>
      <c r="E3" s="823"/>
      <c r="F3" s="823"/>
      <c r="G3" s="823"/>
      <c r="H3" s="823"/>
      <c r="I3" s="823"/>
    </row>
    <row r="4" spans="1:9" ht="19.5" customHeight="1" thickBot="1">
      <c r="A4" s="824"/>
      <c r="B4" s="824"/>
      <c r="C4" s="824"/>
      <c r="D4" s="824"/>
      <c r="E4" s="824"/>
      <c r="F4" s="824"/>
      <c r="G4" s="824"/>
      <c r="H4" s="824"/>
      <c r="I4" s="824"/>
    </row>
    <row r="5" spans="1:9" ht="30" customHeight="1" thickTop="1">
      <c r="A5" s="818" t="s">
        <v>3</v>
      </c>
      <c r="B5" s="825" t="s">
        <v>4</v>
      </c>
      <c r="C5" s="827" t="s">
        <v>49</v>
      </c>
      <c r="D5" s="829" t="s">
        <v>50</v>
      </c>
      <c r="E5" s="829"/>
      <c r="F5" s="829" t="s">
        <v>51</v>
      </c>
      <c r="G5" s="829"/>
      <c r="H5" s="829" t="s">
        <v>52</v>
      </c>
      <c r="I5" s="830"/>
    </row>
    <row r="6" spans="1:9" ht="30" customHeight="1" thickBot="1">
      <c r="A6" s="822"/>
      <c r="B6" s="826"/>
      <c r="C6" s="828"/>
      <c r="D6" s="249" t="s">
        <v>43</v>
      </c>
      <c r="E6" s="249" t="s">
        <v>44</v>
      </c>
      <c r="F6" s="249" t="s">
        <v>43</v>
      </c>
      <c r="G6" s="249" t="s">
        <v>44</v>
      </c>
      <c r="H6" s="249" t="s">
        <v>43</v>
      </c>
      <c r="I6" s="250" t="s">
        <v>44</v>
      </c>
    </row>
    <row r="7" spans="1:9" ht="16.5" customHeight="1" thickTop="1">
      <c r="A7" s="818" t="s">
        <v>18</v>
      </c>
      <c r="B7" s="251">
        <v>2006</v>
      </c>
      <c r="C7" s="252">
        <v>3049</v>
      </c>
      <c r="D7" s="252">
        <v>50</v>
      </c>
      <c r="E7" s="253">
        <f aca="true" t="shared" si="0" ref="E7:E26">D7/C7*100</f>
        <v>1.639881928501148</v>
      </c>
      <c r="F7" s="252">
        <v>497</v>
      </c>
      <c r="G7" s="253">
        <f aca="true" t="shared" si="1" ref="G7:G26">F7/C7*100</f>
        <v>16.30042636930141</v>
      </c>
      <c r="H7" s="252">
        <v>16</v>
      </c>
      <c r="I7" s="254">
        <f aca="true" t="shared" si="2" ref="I7:I26">H7/C7*100</f>
        <v>0.5247622171203673</v>
      </c>
    </row>
    <row r="8" spans="1:9" ht="16.5" customHeight="1">
      <c r="A8" s="819"/>
      <c r="B8" s="251">
        <v>2007</v>
      </c>
      <c r="C8" s="252">
        <v>3372</v>
      </c>
      <c r="D8" s="252">
        <v>51</v>
      </c>
      <c r="E8" s="253">
        <f t="shared" si="0"/>
        <v>1.5124555160142348</v>
      </c>
      <c r="F8" s="252">
        <v>535</v>
      </c>
      <c r="G8" s="253">
        <f t="shared" si="1"/>
        <v>15.865954922894424</v>
      </c>
      <c r="H8" s="252">
        <v>7</v>
      </c>
      <c r="I8" s="254">
        <f t="shared" si="2"/>
        <v>0.20759193357058123</v>
      </c>
    </row>
    <row r="9" spans="1:9" ht="16.5" customHeight="1">
      <c r="A9" s="819"/>
      <c r="B9" s="251">
        <v>2008</v>
      </c>
      <c r="C9" s="252">
        <v>3666</v>
      </c>
      <c r="D9" s="252">
        <v>58</v>
      </c>
      <c r="E9" s="253">
        <f t="shared" si="0"/>
        <v>1.5821058374249863</v>
      </c>
      <c r="F9" s="252">
        <v>536</v>
      </c>
      <c r="G9" s="253">
        <f t="shared" si="1"/>
        <v>14.620840152755047</v>
      </c>
      <c r="H9" s="252">
        <v>1258</v>
      </c>
      <c r="I9" s="254">
        <f t="shared" si="2"/>
        <v>34.315330060010915</v>
      </c>
    </row>
    <row r="10" spans="1:9" ht="16.5" customHeight="1">
      <c r="A10" s="819"/>
      <c r="B10" s="251">
        <v>2009</v>
      </c>
      <c r="C10" s="252">
        <v>4071</v>
      </c>
      <c r="D10" s="252">
        <v>83</v>
      </c>
      <c r="E10" s="253">
        <f t="shared" si="0"/>
        <v>2.0388111029231144</v>
      </c>
      <c r="F10" s="252">
        <v>594</v>
      </c>
      <c r="G10" s="253">
        <f t="shared" si="1"/>
        <v>14.591009579955786</v>
      </c>
      <c r="H10" s="252">
        <v>1189</v>
      </c>
      <c r="I10" s="254">
        <f t="shared" si="2"/>
        <v>29.206583149103416</v>
      </c>
    </row>
    <row r="11" spans="1:9" ht="16.5" customHeight="1">
      <c r="A11" s="819"/>
      <c r="B11" s="251">
        <v>2010</v>
      </c>
      <c r="C11" s="252">
        <v>3905</v>
      </c>
      <c r="D11" s="255">
        <v>68</v>
      </c>
      <c r="E11" s="253">
        <f t="shared" si="0"/>
        <v>1.741357234314981</v>
      </c>
      <c r="F11" s="255">
        <v>577</v>
      </c>
      <c r="G11" s="253">
        <f t="shared" si="1"/>
        <v>14.775928297055058</v>
      </c>
      <c r="H11" s="256">
        <v>1221</v>
      </c>
      <c r="I11" s="254">
        <f t="shared" si="2"/>
        <v>31.26760563380282</v>
      </c>
    </row>
    <row r="12" spans="1:9" ht="16.5" customHeight="1">
      <c r="A12" s="819" t="s">
        <v>19</v>
      </c>
      <c r="B12" s="251">
        <v>2006</v>
      </c>
      <c r="C12" s="252">
        <v>2326</v>
      </c>
      <c r="D12" s="252">
        <v>90</v>
      </c>
      <c r="E12" s="253">
        <f t="shared" si="0"/>
        <v>3.869303525365434</v>
      </c>
      <c r="F12" s="252">
        <v>272</v>
      </c>
      <c r="G12" s="253">
        <f t="shared" si="1"/>
        <v>11.693895098882201</v>
      </c>
      <c r="H12" s="252">
        <v>78</v>
      </c>
      <c r="I12" s="254">
        <f t="shared" si="2"/>
        <v>3.353396388650043</v>
      </c>
    </row>
    <row r="13" spans="1:9" ht="16.5" customHeight="1">
      <c r="A13" s="819"/>
      <c r="B13" s="251">
        <v>2007</v>
      </c>
      <c r="C13" s="252">
        <v>2583</v>
      </c>
      <c r="D13" s="252">
        <v>106</v>
      </c>
      <c r="E13" s="253">
        <f t="shared" si="0"/>
        <v>4.103755323267518</v>
      </c>
      <c r="F13" s="252">
        <v>305</v>
      </c>
      <c r="G13" s="253">
        <f t="shared" si="1"/>
        <v>11.80797522260937</v>
      </c>
      <c r="H13" s="252">
        <v>396</v>
      </c>
      <c r="I13" s="254">
        <f t="shared" si="2"/>
        <v>15.33101045296167</v>
      </c>
    </row>
    <row r="14" spans="1:9" ht="16.5" customHeight="1">
      <c r="A14" s="819"/>
      <c r="B14" s="251">
        <v>2008</v>
      </c>
      <c r="C14" s="252">
        <v>2811</v>
      </c>
      <c r="D14" s="252">
        <v>130</v>
      </c>
      <c r="E14" s="253">
        <f t="shared" si="0"/>
        <v>4.624688722874422</v>
      </c>
      <c r="F14" s="252">
        <v>359</v>
      </c>
      <c r="G14" s="253">
        <f t="shared" si="1"/>
        <v>12.771255780860905</v>
      </c>
      <c r="H14" s="252">
        <v>670</v>
      </c>
      <c r="I14" s="254">
        <f t="shared" si="2"/>
        <v>23.83493418712202</v>
      </c>
    </row>
    <row r="15" spans="1:9" ht="16.5" customHeight="1">
      <c r="A15" s="819"/>
      <c r="B15" s="251">
        <v>2009</v>
      </c>
      <c r="C15" s="252">
        <v>3006</v>
      </c>
      <c r="D15" s="252">
        <v>119</v>
      </c>
      <c r="E15" s="253">
        <f t="shared" si="0"/>
        <v>3.9587491683300065</v>
      </c>
      <c r="F15" s="252">
        <v>393</v>
      </c>
      <c r="G15" s="253">
        <f t="shared" si="1"/>
        <v>13.073852295409182</v>
      </c>
      <c r="H15" s="252">
        <v>988</v>
      </c>
      <c r="I15" s="254">
        <f t="shared" si="2"/>
        <v>32.86759813705922</v>
      </c>
    </row>
    <row r="16" spans="1:9" ht="16.5" customHeight="1">
      <c r="A16" s="819"/>
      <c r="B16" s="251">
        <v>2010</v>
      </c>
      <c r="C16" s="252">
        <v>3054</v>
      </c>
      <c r="D16" s="255">
        <v>102</v>
      </c>
      <c r="E16" s="253">
        <f t="shared" si="0"/>
        <v>3.3398821218074657</v>
      </c>
      <c r="F16" s="255">
        <v>424</v>
      </c>
      <c r="G16" s="253">
        <f t="shared" si="1"/>
        <v>13.883431565160445</v>
      </c>
      <c r="H16" s="256">
        <v>1098</v>
      </c>
      <c r="I16" s="254">
        <f t="shared" si="2"/>
        <v>35.952848722986246</v>
      </c>
    </row>
    <row r="17" spans="1:9" ht="16.5" customHeight="1">
      <c r="A17" s="819" t="s">
        <v>20</v>
      </c>
      <c r="B17" s="251">
        <v>2006</v>
      </c>
      <c r="C17" s="252">
        <v>2040</v>
      </c>
      <c r="D17" s="252">
        <v>65</v>
      </c>
      <c r="E17" s="253">
        <f t="shared" si="0"/>
        <v>3.1862745098039214</v>
      </c>
      <c r="F17" s="252">
        <v>177</v>
      </c>
      <c r="G17" s="253">
        <f t="shared" si="1"/>
        <v>8.676470588235293</v>
      </c>
      <c r="H17" s="252">
        <v>66</v>
      </c>
      <c r="I17" s="254">
        <f t="shared" si="2"/>
        <v>3.2352941176470593</v>
      </c>
    </row>
    <row r="18" spans="1:9" ht="16.5" customHeight="1">
      <c r="A18" s="819"/>
      <c r="B18" s="251">
        <v>2007</v>
      </c>
      <c r="C18" s="252">
        <v>2207</v>
      </c>
      <c r="D18" s="252">
        <v>92</v>
      </c>
      <c r="E18" s="253">
        <f t="shared" si="0"/>
        <v>4.168554599003171</v>
      </c>
      <c r="F18" s="252">
        <v>227</v>
      </c>
      <c r="G18" s="253">
        <f t="shared" si="1"/>
        <v>10.285455369279566</v>
      </c>
      <c r="H18" s="252">
        <v>115</v>
      </c>
      <c r="I18" s="254">
        <f t="shared" si="2"/>
        <v>5.210693248753965</v>
      </c>
    </row>
    <row r="19" spans="1:9" ht="16.5" customHeight="1">
      <c r="A19" s="819"/>
      <c r="B19" s="257">
        <v>2008</v>
      </c>
      <c r="C19" s="258">
        <v>2381</v>
      </c>
      <c r="D19" s="252">
        <v>158</v>
      </c>
      <c r="E19" s="259">
        <f t="shared" si="0"/>
        <v>6.635867282654346</v>
      </c>
      <c r="F19" s="252">
        <v>252</v>
      </c>
      <c r="G19" s="259">
        <f t="shared" si="1"/>
        <v>10.583788324233517</v>
      </c>
      <c r="H19" s="252">
        <v>459</v>
      </c>
      <c r="I19" s="260">
        <f t="shared" si="2"/>
        <v>19.277614447711045</v>
      </c>
    </row>
    <row r="20" spans="1:9" ht="16.5" customHeight="1">
      <c r="A20" s="820"/>
      <c r="B20" s="251">
        <v>2009</v>
      </c>
      <c r="C20" s="252">
        <v>2696</v>
      </c>
      <c r="D20" s="252">
        <v>158</v>
      </c>
      <c r="E20" s="253">
        <f t="shared" si="0"/>
        <v>5.86053412462908</v>
      </c>
      <c r="F20" s="252">
        <v>275</v>
      </c>
      <c r="G20" s="253">
        <f t="shared" si="1"/>
        <v>10.200296735905043</v>
      </c>
      <c r="H20" s="252">
        <v>632</v>
      </c>
      <c r="I20" s="254">
        <f t="shared" si="2"/>
        <v>23.44213649851632</v>
      </c>
    </row>
    <row r="21" spans="1:9" ht="16.5" customHeight="1" thickBot="1">
      <c r="A21" s="821"/>
      <c r="B21" s="261">
        <v>2010</v>
      </c>
      <c r="C21" s="262">
        <v>2806</v>
      </c>
      <c r="D21" s="262">
        <v>143</v>
      </c>
      <c r="E21" s="263">
        <f t="shared" si="0"/>
        <v>5.096222380612972</v>
      </c>
      <c r="F21" s="262">
        <v>297</v>
      </c>
      <c r="G21" s="263">
        <f t="shared" si="1"/>
        <v>10.584461867426942</v>
      </c>
      <c r="H21" s="262">
        <v>670</v>
      </c>
      <c r="I21" s="264">
        <f t="shared" si="2"/>
        <v>23.877405559515324</v>
      </c>
    </row>
    <row r="22" spans="1:9" ht="16.5" customHeight="1" thickTop="1">
      <c r="A22" s="818" t="s">
        <v>14</v>
      </c>
      <c r="B22" s="265">
        <v>2006</v>
      </c>
      <c r="C22" s="266">
        <v>25764</v>
      </c>
      <c r="D22" s="266">
        <v>1584</v>
      </c>
      <c r="E22" s="267">
        <f t="shared" si="0"/>
        <v>6.1481136469492315</v>
      </c>
      <c r="F22" s="266">
        <v>3611</v>
      </c>
      <c r="G22" s="267">
        <f t="shared" si="1"/>
        <v>14.015680794907622</v>
      </c>
      <c r="H22" s="266">
        <v>1892</v>
      </c>
      <c r="I22" s="268">
        <f t="shared" si="2"/>
        <v>7.343580189411582</v>
      </c>
    </row>
    <row r="23" spans="1:9" ht="16.5" customHeight="1">
      <c r="A23" s="819"/>
      <c r="B23" s="269">
        <v>2007</v>
      </c>
      <c r="C23" s="270">
        <v>27067</v>
      </c>
      <c r="D23" s="270">
        <v>1923</v>
      </c>
      <c r="E23" s="271">
        <f t="shared" si="0"/>
        <v>7.104592307976502</v>
      </c>
      <c r="F23" s="270">
        <v>3560</v>
      </c>
      <c r="G23" s="271">
        <f t="shared" si="1"/>
        <v>13.152547382421398</v>
      </c>
      <c r="H23" s="270">
        <v>1339</v>
      </c>
      <c r="I23" s="272">
        <f t="shared" si="2"/>
        <v>4.94698341153434</v>
      </c>
    </row>
    <row r="24" spans="1:9" ht="16.5" customHeight="1">
      <c r="A24" s="819"/>
      <c r="B24" s="269">
        <v>2008</v>
      </c>
      <c r="C24" s="270">
        <v>28681</v>
      </c>
      <c r="D24" s="270">
        <v>2126</v>
      </c>
      <c r="E24" s="271">
        <f t="shared" si="0"/>
        <v>7.4125727833757535</v>
      </c>
      <c r="F24" s="270">
        <v>4055</v>
      </c>
      <c r="G24" s="271">
        <f t="shared" si="1"/>
        <v>14.138279697360623</v>
      </c>
      <c r="H24" s="270">
        <v>8013</v>
      </c>
      <c r="I24" s="272">
        <f t="shared" si="2"/>
        <v>27.938356403193755</v>
      </c>
    </row>
    <row r="25" spans="1:9" ht="16.5" customHeight="1">
      <c r="A25" s="819"/>
      <c r="B25" s="269">
        <v>2009</v>
      </c>
      <c r="C25" s="270">
        <v>30953</v>
      </c>
      <c r="D25" s="270">
        <v>2026</v>
      </c>
      <c r="E25" s="271">
        <f t="shared" si="0"/>
        <v>6.545407553387393</v>
      </c>
      <c r="F25" s="270">
        <v>4582</v>
      </c>
      <c r="G25" s="271">
        <f t="shared" si="1"/>
        <v>14.803088553613545</v>
      </c>
      <c r="H25" s="270">
        <v>9144</v>
      </c>
      <c r="I25" s="272">
        <f t="shared" si="2"/>
        <v>29.541563014893548</v>
      </c>
    </row>
    <row r="26" spans="1:9" ht="16.5" customHeight="1" thickBot="1">
      <c r="A26" s="822"/>
      <c r="B26" s="273">
        <v>2010</v>
      </c>
      <c r="C26" s="274">
        <v>31179</v>
      </c>
      <c r="D26" s="274">
        <v>1748</v>
      </c>
      <c r="E26" s="275">
        <f t="shared" si="0"/>
        <v>5.606337599024984</v>
      </c>
      <c r="F26" s="274">
        <v>4600</v>
      </c>
      <c r="G26" s="275">
        <f t="shared" si="1"/>
        <v>14.75351999743417</v>
      </c>
      <c r="H26" s="274">
        <v>9881</v>
      </c>
      <c r="I26" s="276">
        <f t="shared" si="2"/>
        <v>31.691202411879793</v>
      </c>
    </row>
    <row r="27" spans="3:9" ht="13.5" thickTop="1">
      <c r="C27" s="277"/>
      <c r="E27" s="278"/>
      <c r="I27" s="278"/>
    </row>
    <row r="34" ht="18.75" customHeight="1"/>
  </sheetData>
  <sheetProtection/>
  <mergeCells count="14">
    <mergeCell ref="C5:C6"/>
    <mergeCell ref="D5:E5"/>
    <mergeCell ref="F5:G5"/>
    <mergeCell ref="H5:I5"/>
    <mergeCell ref="A7:A11"/>
    <mergeCell ref="A12:A16"/>
    <mergeCell ref="A17:A21"/>
    <mergeCell ref="A22:A26"/>
    <mergeCell ref="A1:I1"/>
    <mergeCell ref="A2:I2"/>
    <mergeCell ref="A3:I3"/>
    <mergeCell ref="A4:I4"/>
    <mergeCell ref="A5:A6"/>
    <mergeCell ref="B5:B6"/>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K26"/>
  <sheetViews>
    <sheetView zoomScaleSheetLayoutView="100" zoomScalePageLayoutView="0" workbookViewId="0" topLeftCell="A1">
      <selection activeCell="O29" sqref="O29"/>
    </sheetView>
  </sheetViews>
  <sheetFormatPr defaultColWidth="9.140625" defaultRowHeight="12.75"/>
  <cols>
    <col min="1" max="9" width="11.7109375" style="248" customWidth="1"/>
    <col min="10" max="16384" width="9.140625" style="248" customWidth="1"/>
  </cols>
  <sheetData>
    <row r="1" spans="1:9" ht="16.5" customHeight="1">
      <c r="A1" s="823" t="s">
        <v>47</v>
      </c>
      <c r="B1" s="823"/>
      <c r="C1" s="823"/>
      <c r="D1" s="823"/>
      <c r="E1" s="823"/>
      <c r="F1" s="823"/>
      <c r="G1" s="823"/>
      <c r="H1" s="823"/>
      <c r="I1" s="823"/>
    </row>
    <row r="2" spans="1:9" ht="16.5" customHeight="1">
      <c r="A2" s="823" t="s">
        <v>203</v>
      </c>
      <c r="B2" s="823"/>
      <c r="C2" s="823"/>
      <c r="D2" s="823"/>
      <c r="E2" s="823"/>
      <c r="F2" s="823"/>
      <c r="G2" s="823"/>
      <c r="H2" s="823"/>
      <c r="I2" s="823"/>
    </row>
    <row r="3" spans="1:9" ht="16.5" customHeight="1">
      <c r="A3" s="823" t="s">
        <v>48</v>
      </c>
      <c r="B3" s="823"/>
      <c r="C3" s="823"/>
      <c r="D3" s="823"/>
      <c r="E3" s="823"/>
      <c r="F3" s="823"/>
      <c r="G3" s="823"/>
      <c r="H3" s="823"/>
      <c r="I3" s="823"/>
    </row>
    <row r="4" spans="1:9" ht="19.5" customHeight="1" thickBot="1">
      <c r="A4" s="824"/>
      <c r="B4" s="824"/>
      <c r="C4" s="824"/>
      <c r="D4" s="824"/>
      <c r="E4" s="824"/>
      <c r="F4" s="824"/>
      <c r="G4" s="824"/>
      <c r="H4" s="824"/>
      <c r="I4" s="824"/>
    </row>
    <row r="5" spans="1:9" ht="30" customHeight="1" thickTop="1">
      <c r="A5" s="818" t="s">
        <v>3</v>
      </c>
      <c r="B5" s="825" t="s">
        <v>4</v>
      </c>
      <c r="C5" s="829" t="s">
        <v>49</v>
      </c>
      <c r="D5" s="829" t="s">
        <v>50</v>
      </c>
      <c r="E5" s="829"/>
      <c r="F5" s="829" t="s">
        <v>51</v>
      </c>
      <c r="G5" s="829"/>
      <c r="H5" s="829" t="s">
        <v>52</v>
      </c>
      <c r="I5" s="830"/>
    </row>
    <row r="6" spans="1:9" ht="30" customHeight="1" thickBot="1">
      <c r="A6" s="822"/>
      <c r="B6" s="832"/>
      <c r="C6" s="833"/>
      <c r="D6" s="279" t="s">
        <v>43</v>
      </c>
      <c r="E6" s="279" t="s">
        <v>44</v>
      </c>
      <c r="F6" s="279" t="s">
        <v>43</v>
      </c>
      <c r="G6" s="279" t="s">
        <v>44</v>
      </c>
      <c r="H6" s="279" t="s">
        <v>43</v>
      </c>
      <c r="I6" s="250" t="s">
        <v>44</v>
      </c>
    </row>
    <row r="7" spans="1:9" ht="16.5" customHeight="1" thickTop="1">
      <c r="A7" s="831" t="s">
        <v>21</v>
      </c>
      <c r="B7" s="280">
        <v>2006</v>
      </c>
      <c r="C7" s="281">
        <v>3136</v>
      </c>
      <c r="D7" s="656">
        <v>168</v>
      </c>
      <c r="E7" s="282">
        <f aca="true" t="shared" si="0" ref="E7:E26">D7/C7*100</f>
        <v>5.357142857142857</v>
      </c>
      <c r="F7" s="654">
        <v>447</v>
      </c>
      <c r="G7" s="282">
        <f aca="true" t="shared" si="1" ref="G7:G26">F7/C7*100</f>
        <v>14.253826530612246</v>
      </c>
      <c r="H7" s="654">
        <v>193</v>
      </c>
      <c r="I7" s="254">
        <f aca="true" t="shared" si="2" ref="I7:I26">H7/C7*100</f>
        <v>6.154336734693878</v>
      </c>
    </row>
    <row r="8" spans="1:9" ht="16.5" customHeight="1">
      <c r="A8" s="820"/>
      <c r="B8" s="251">
        <v>2007</v>
      </c>
      <c r="C8" s="252">
        <v>3407</v>
      </c>
      <c r="D8" s="252">
        <v>203</v>
      </c>
      <c r="E8" s="253">
        <f t="shared" si="0"/>
        <v>5.958321103610214</v>
      </c>
      <c r="F8" s="283">
        <v>453</v>
      </c>
      <c r="G8" s="253">
        <f t="shared" si="1"/>
        <v>13.296154975051364</v>
      </c>
      <c r="H8" s="283">
        <v>166</v>
      </c>
      <c r="I8" s="254">
        <f t="shared" si="2"/>
        <v>4.872321690636924</v>
      </c>
    </row>
    <row r="9" spans="1:9" ht="16.5" customHeight="1">
      <c r="A9" s="820"/>
      <c r="B9" s="251">
        <v>2008</v>
      </c>
      <c r="C9" s="252">
        <v>3096</v>
      </c>
      <c r="D9" s="252">
        <v>168</v>
      </c>
      <c r="E9" s="253">
        <f t="shared" si="0"/>
        <v>5.426356589147287</v>
      </c>
      <c r="F9" s="252">
        <v>392</v>
      </c>
      <c r="G9" s="253">
        <f t="shared" si="1"/>
        <v>12.661498708010335</v>
      </c>
      <c r="H9" s="252">
        <v>604</v>
      </c>
      <c r="I9" s="254">
        <f t="shared" si="2"/>
        <v>19.509043927648577</v>
      </c>
    </row>
    <row r="10" spans="1:9" ht="16.5" customHeight="1">
      <c r="A10" s="820"/>
      <c r="B10" s="251">
        <v>2009</v>
      </c>
      <c r="C10" s="252">
        <v>3569</v>
      </c>
      <c r="D10" s="252">
        <v>211</v>
      </c>
      <c r="E10" s="253">
        <f t="shared" si="0"/>
        <v>5.912020173718129</v>
      </c>
      <c r="F10" s="252">
        <v>568</v>
      </c>
      <c r="G10" s="253">
        <f t="shared" si="1"/>
        <v>15.91482207901373</v>
      </c>
      <c r="H10" s="252">
        <v>820</v>
      </c>
      <c r="I10" s="254">
        <f t="shared" si="2"/>
        <v>22.97562342392827</v>
      </c>
    </row>
    <row r="11" spans="1:9" ht="16.5" customHeight="1">
      <c r="A11" s="820"/>
      <c r="B11" s="284">
        <v>2010</v>
      </c>
      <c r="C11" s="252">
        <v>3654</v>
      </c>
      <c r="D11" s="256">
        <v>168</v>
      </c>
      <c r="E11" s="253">
        <f t="shared" si="0"/>
        <v>4.597701149425287</v>
      </c>
      <c r="F11" s="655">
        <v>596</v>
      </c>
      <c r="G11" s="253">
        <f t="shared" si="1"/>
        <v>16.31089217296114</v>
      </c>
      <c r="H11" s="655">
        <v>989</v>
      </c>
      <c r="I11" s="254">
        <f t="shared" si="2"/>
        <v>27.06622879036672</v>
      </c>
    </row>
    <row r="12" spans="1:9" ht="16.5" customHeight="1">
      <c r="A12" s="820" t="s">
        <v>22</v>
      </c>
      <c r="B12" s="284">
        <v>2006</v>
      </c>
      <c r="C12" s="252">
        <v>2672</v>
      </c>
      <c r="D12" s="256">
        <v>151</v>
      </c>
      <c r="E12" s="253">
        <f t="shared" si="0"/>
        <v>5.651197604790419</v>
      </c>
      <c r="F12" s="655">
        <v>275</v>
      </c>
      <c r="G12" s="253">
        <f t="shared" si="1"/>
        <v>10.29191616766467</v>
      </c>
      <c r="H12" s="655">
        <v>104</v>
      </c>
      <c r="I12" s="254">
        <f t="shared" si="2"/>
        <v>3.8922155688622757</v>
      </c>
    </row>
    <row r="13" spans="1:9" ht="16.5" customHeight="1">
      <c r="A13" s="820"/>
      <c r="B13" s="251">
        <v>2007</v>
      </c>
      <c r="C13" s="252">
        <v>2938</v>
      </c>
      <c r="D13" s="252">
        <v>177</v>
      </c>
      <c r="E13" s="253">
        <f t="shared" si="0"/>
        <v>6.024506466984343</v>
      </c>
      <c r="F13" s="283">
        <v>304</v>
      </c>
      <c r="G13" s="253">
        <f t="shared" si="1"/>
        <v>10.347174948944861</v>
      </c>
      <c r="H13" s="283">
        <v>4</v>
      </c>
      <c r="I13" s="254">
        <f t="shared" si="2"/>
        <v>0.13614703880190604</v>
      </c>
    </row>
    <row r="14" spans="1:11" ht="16.5" customHeight="1">
      <c r="A14" s="820"/>
      <c r="B14" s="251">
        <v>2008</v>
      </c>
      <c r="C14" s="252">
        <v>2938</v>
      </c>
      <c r="D14" s="252">
        <v>194</v>
      </c>
      <c r="E14" s="253">
        <f t="shared" si="0"/>
        <v>6.603131381892443</v>
      </c>
      <c r="F14" s="252">
        <v>312</v>
      </c>
      <c r="G14" s="253">
        <f t="shared" si="1"/>
        <v>10.619469026548673</v>
      </c>
      <c r="H14" s="252">
        <v>1147</v>
      </c>
      <c r="I14" s="254">
        <f t="shared" si="2"/>
        <v>39.040163376446564</v>
      </c>
      <c r="K14" s="285"/>
    </row>
    <row r="15" spans="1:9" ht="16.5" customHeight="1">
      <c r="A15" s="820"/>
      <c r="B15" s="251">
        <v>2009</v>
      </c>
      <c r="C15" s="252">
        <v>3346</v>
      </c>
      <c r="D15" s="252">
        <v>200</v>
      </c>
      <c r="E15" s="253">
        <f t="shared" si="0"/>
        <v>5.977286312014345</v>
      </c>
      <c r="F15" s="252">
        <v>387</v>
      </c>
      <c r="G15" s="253">
        <f t="shared" si="1"/>
        <v>11.566049013747758</v>
      </c>
      <c r="H15" s="252">
        <v>1358</v>
      </c>
      <c r="I15" s="254">
        <f t="shared" si="2"/>
        <v>40.58577405857741</v>
      </c>
    </row>
    <row r="16" spans="1:9" ht="16.5" customHeight="1">
      <c r="A16" s="820"/>
      <c r="B16" s="284">
        <v>2010</v>
      </c>
      <c r="C16" s="252">
        <v>3143</v>
      </c>
      <c r="D16" s="256">
        <v>135</v>
      </c>
      <c r="E16" s="253">
        <f t="shared" si="0"/>
        <v>4.295259306395164</v>
      </c>
      <c r="F16" s="655">
        <v>362</v>
      </c>
      <c r="G16" s="253">
        <f t="shared" si="1"/>
        <v>11.517658288259625</v>
      </c>
      <c r="H16" s="655">
        <v>1385</v>
      </c>
      <c r="I16" s="254">
        <f t="shared" si="2"/>
        <v>44.06617881005409</v>
      </c>
    </row>
    <row r="17" spans="1:9" ht="16.5" customHeight="1">
      <c r="A17" s="820" t="s">
        <v>23</v>
      </c>
      <c r="B17" s="284">
        <v>2006</v>
      </c>
      <c r="C17" s="252">
        <v>3555</v>
      </c>
      <c r="D17" s="256">
        <v>290</v>
      </c>
      <c r="E17" s="253">
        <f t="shared" si="0"/>
        <v>8.157524613220815</v>
      </c>
      <c r="F17" s="655">
        <v>590</v>
      </c>
      <c r="G17" s="253">
        <f t="shared" si="1"/>
        <v>16.59634317862166</v>
      </c>
      <c r="H17" s="655">
        <v>319</v>
      </c>
      <c r="I17" s="254">
        <f t="shared" si="2"/>
        <v>8.973277074542898</v>
      </c>
    </row>
    <row r="18" spans="1:9" ht="16.5" customHeight="1">
      <c r="A18" s="820"/>
      <c r="B18" s="251">
        <v>2007</v>
      </c>
      <c r="C18" s="252">
        <v>3940</v>
      </c>
      <c r="D18" s="252">
        <v>332</v>
      </c>
      <c r="E18" s="253">
        <f t="shared" si="0"/>
        <v>8.426395939086294</v>
      </c>
      <c r="F18" s="283">
        <v>581</v>
      </c>
      <c r="G18" s="253">
        <f t="shared" si="1"/>
        <v>14.746192893401014</v>
      </c>
      <c r="H18" s="283">
        <v>497</v>
      </c>
      <c r="I18" s="254">
        <f t="shared" si="2"/>
        <v>12.614213197969542</v>
      </c>
    </row>
    <row r="19" spans="1:9" ht="16.5" customHeight="1">
      <c r="A19" s="820"/>
      <c r="B19" s="257">
        <v>2008</v>
      </c>
      <c r="C19" s="252">
        <v>4738</v>
      </c>
      <c r="D19" s="252">
        <v>400</v>
      </c>
      <c r="E19" s="259">
        <f t="shared" si="0"/>
        <v>8.442380751371886</v>
      </c>
      <c r="F19" s="252">
        <v>807</v>
      </c>
      <c r="G19" s="259">
        <f t="shared" si="1"/>
        <v>17.03250316589278</v>
      </c>
      <c r="H19" s="252">
        <v>1202</v>
      </c>
      <c r="I19" s="254">
        <f t="shared" si="2"/>
        <v>25.36935415787252</v>
      </c>
    </row>
    <row r="20" spans="1:9" ht="16.5" customHeight="1">
      <c r="A20" s="820"/>
      <c r="B20" s="251">
        <v>2009</v>
      </c>
      <c r="C20" s="252">
        <v>5128</v>
      </c>
      <c r="D20" s="252">
        <v>389</v>
      </c>
      <c r="E20" s="253">
        <f t="shared" si="0"/>
        <v>7.585803432137285</v>
      </c>
      <c r="F20" s="252">
        <v>922</v>
      </c>
      <c r="G20" s="253">
        <f t="shared" si="1"/>
        <v>17.97971918876755</v>
      </c>
      <c r="H20" s="252">
        <v>1251</v>
      </c>
      <c r="I20" s="254">
        <f t="shared" si="2"/>
        <v>24.39547581903276</v>
      </c>
    </row>
    <row r="21" spans="1:9" ht="16.5" customHeight="1" thickBot="1">
      <c r="A21" s="821"/>
      <c r="B21" s="286">
        <v>2010</v>
      </c>
      <c r="C21" s="287">
        <v>4747</v>
      </c>
      <c r="D21" s="287">
        <v>341</v>
      </c>
      <c r="E21" s="288">
        <f t="shared" si="0"/>
        <v>7.183484305877396</v>
      </c>
      <c r="F21" s="289">
        <v>778</v>
      </c>
      <c r="G21" s="288">
        <f t="shared" si="1"/>
        <v>16.389298504318518</v>
      </c>
      <c r="H21" s="289">
        <v>1316</v>
      </c>
      <c r="I21" s="290">
        <f t="shared" si="2"/>
        <v>27.722772277227726</v>
      </c>
    </row>
    <row r="22" spans="1:9" ht="16.5" customHeight="1" thickTop="1">
      <c r="A22" s="818" t="s">
        <v>14</v>
      </c>
      <c r="B22" s="265">
        <v>2006</v>
      </c>
      <c r="C22" s="266">
        <v>25764</v>
      </c>
      <c r="D22" s="266">
        <v>1584</v>
      </c>
      <c r="E22" s="267">
        <f t="shared" si="0"/>
        <v>6.1481136469492315</v>
      </c>
      <c r="F22" s="266">
        <v>3611</v>
      </c>
      <c r="G22" s="267">
        <f t="shared" si="1"/>
        <v>14.015680794907622</v>
      </c>
      <c r="H22" s="266">
        <v>1892</v>
      </c>
      <c r="I22" s="268">
        <f t="shared" si="2"/>
        <v>7.343580189411582</v>
      </c>
    </row>
    <row r="23" spans="1:9" ht="16.5" customHeight="1">
      <c r="A23" s="819"/>
      <c r="B23" s="269">
        <v>2007</v>
      </c>
      <c r="C23" s="270">
        <v>27067</v>
      </c>
      <c r="D23" s="270">
        <v>1923</v>
      </c>
      <c r="E23" s="271">
        <f t="shared" si="0"/>
        <v>7.104592307976502</v>
      </c>
      <c r="F23" s="270">
        <v>3560</v>
      </c>
      <c r="G23" s="271">
        <f t="shared" si="1"/>
        <v>13.152547382421398</v>
      </c>
      <c r="H23" s="270">
        <v>1339</v>
      </c>
      <c r="I23" s="272">
        <f t="shared" si="2"/>
        <v>4.94698341153434</v>
      </c>
    </row>
    <row r="24" spans="1:9" ht="16.5" customHeight="1">
      <c r="A24" s="819"/>
      <c r="B24" s="269">
        <v>2008</v>
      </c>
      <c r="C24" s="270">
        <v>28681</v>
      </c>
      <c r="D24" s="270">
        <v>2126</v>
      </c>
      <c r="E24" s="271">
        <f t="shared" si="0"/>
        <v>7.4125727833757535</v>
      </c>
      <c r="F24" s="270">
        <v>4055</v>
      </c>
      <c r="G24" s="271">
        <f t="shared" si="1"/>
        <v>14.138279697360623</v>
      </c>
      <c r="H24" s="270">
        <v>8013</v>
      </c>
      <c r="I24" s="272">
        <f t="shared" si="2"/>
        <v>27.938356403193755</v>
      </c>
    </row>
    <row r="25" spans="1:9" ht="16.5" customHeight="1">
      <c r="A25" s="819"/>
      <c r="B25" s="269">
        <v>2009</v>
      </c>
      <c r="C25" s="270">
        <v>30953</v>
      </c>
      <c r="D25" s="270">
        <v>2026</v>
      </c>
      <c r="E25" s="271">
        <f t="shared" si="0"/>
        <v>6.545407553387393</v>
      </c>
      <c r="F25" s="270">
        <v>4582</v>
      </c>
      <c r="G25" s="271">
        <f t="shared" si="1"/>
        <v>14.803088553613545</v>
      </c>
      <c r="H25" s="270">
        <v>9144</v>
      </c>
      <c r="I25" s="272">
        <f t="shared" si="2"/>
        <v>29.541563014893548</v>
      </c>
    </row>
    <row r="26" spans="1:9" ht="16.5" customHeight="1" thickBot="1">
      <c r="A26" s="822"/>
      <c r="B26" s="273">
        <v>2010</v>
      </c>
      <c r="C26" s="274">
        <v>31179</v>
      </c>
      <c r="D26" s="274">
        <v>1748</v>
      </c>
      <c r="E26" s="275">
        <f t="shared" si="0"/>
        <v>5.606337599024984</v>
      </c>
      <c r="F26" s="274">
        <v>4600</v>
      </c>
      <c r="G26" s="275">
        <f t="shared" si="1"/>
        <v>14.75351999743417</v>
      </c>
      <c r="H26" s="274">
        <v>9881</v>
      </c>
      <c r="I26" s="276">
        <f t="shared" si="2"/>
        <v>31.691202411879793</v>
      </c>
    </row>
    <row r="27" ht="13.5" thickTop="1"/>
  </sheetData>
  <sheetProtection/>
  <mergeCells count="14">
    <mergeCell ref="C5:C6"/>
    <mergeCell ref="D5:E5"/>
    <mergeCell ref="F5:G5"/>
    <mergeCell ref="H5:I5"/>
    <mergeCell ref="A7:A11"/>
    <mergeCell ref="A12:A16"/>
    <mergeCell ref="A17:A21"/>
    <mergeCell ref="A22:A26"/>
    <mergeCell ref="A1:I1"/>
    <mergeCell ref="A2:I2"/>
    <mergeCell ref="A3:I3"/>
    <mergeCell ref="A4:I4"/>
    <mergeCell ref="A5:A6"/>
    <mergeCell ref="B5:B6"/>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3"/>
  <sheetViews>
    <sheetView zoomScalePageLayoutView="0" workbookViewId="0" topLeftCell="A1">
      <selection activeCell="F25" sqref="F25"/>
    </sheetView>
  </sheetViews>
  <sheetFormatPr defaultColWidth="9.140625" defaultRowHeight="12.75"/>
  <cols>
    <col min="1" max="1" width="123.8515625" style="175" customWidth="1"/>
    <col min="2" max="16384" width="9.140625" style="175" customWidth="1"/>
  </cols>
  <sheetData>
    <row r="1" ht="12.75">
      <c r="A1" s="200" t="s">
        <v>175</v>
      </c>
    </row>
    <row r="2" ht="12.75">
      <c r="A2" s="201"/>
    </row>
    <row r="3" ht="25.5">
      <c r="A3" s="201" t="s">
        <v>180</v>
      </c>
    </row>
    <row r="4" ht="12.75">
      <c r="A4" s="201"/>
    </row>
    <row r="5" ht="89.25">
      <c r="A5" s="201" t="s">
        <v>176</v>
      </c>
    </row>
    <row r="6" ht="12.75">
      <c r="A6" s="200"/>
    </row>
    <row r="7" ht="12.75">
      <c r="A7" s="201" t="s">
        <v>177</v>
      </c>
    </row>
    <row r="8" ht="12.75">
      <c r="A8" s="201"/>
    </row>
    <row r="9" ht="25.5">
      <c r="A9" s="201" t="s">
        <v>185</v>
      </c>
    </row>
    <row r="10" ht="7.5" customHeight="1">
      <c r="A10" s="201"/>
    </row>
    <row r="11" ht="25.5">
      <c r="A11" s="201" t="s">
        <v>178</v>
      </c>
    </row>
    <row r="12" ht="12.75">
      <c r="A12" s="201"/>
    </row>
    <row r="13" ht="25.5">
      <c r="A13" s="201" t="s">
        <v>179</v>
      </c>
    </row>
  </sheetData>
  <sheetProtection/>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K26"/>
  <sheetViews>
    <sheetView zoomScaleSheetLayoutView="100" zoomScalePageLayoutView="0" workbookViewId="0" topLeftCell="A1">
      <selection activeCell="N27" sqref="N27"/>
    </sheetView>
  </sheetViews>
  <sheetFormatPr defaultColWidth="9.140625" defaultRowHeight="12.75"/>
  <cols>
    <col min="1" max="9" width="11.7109375" style="248" customWidth="1"/>
    <col min="10" max="16384" width="9.140625" style="248" customWidth="1"/>
  </cols>
  <sheetData>
    <row r="1" spans="1:9" ht="16.5" customHeight="1">
      <c r="A1" s="823" t="s">
        <v>47</v>
      </c>
      <c r="B1" s="823"/>
      <c r="C1" s="823"/>
      <c r="D1" s="823"/>
      <c r="E1" s="823"/>
      <c r="F1" s="823"/>
      <c r="G1" s="823"/>
      <c r="H1" s="823"/>
      <c r="I1" s="823"/>
    </row>
    <row r="2" spans="1:9" ht="16.5" customHeight="1">
      <c r="A2" s="823" t="s">
        <v>203</v>
      </c>
      <c r="B2" s="823"/>
      <c r="C2" s="823"/>
      <c r="D2" s="823"/>
      <c r="E2" s="823"/>
      <c r="F2" s="823"/>
      <c r="G2" s="823"/>
      <c r="H2" s="823"/>
      <c r="I2" s="823"/>
    </row>
    <row r="3" spans="1:9" ht="16.5" customHeight="1">
      <c r="A3" s="823" t="s">
        <v>48</v>
      </c>
      <c r="B3" s="823"/>
      <c r="C3" s="823"/>
      <c r="D3" s="823"/>
      <c r="E3" s="823"/>
      <c r="F3" s="823"/>
      <c r="G3" s="823"/>
      <c r="H3" s="823"/>
      <c r="I3" s="823"/>
    </row>
    <row r="4" spans="1:9" ht="19.5" customHeight="1" thickBot="1">
      <c r="A4" s="824"/>
      <c r="B4" s="824"/>
      <c r="C4" s="824"/>
      <c r="D4" s="824"/>
      <c r="E4" s="824"/>
      <c r="F4" s="824"/>
      <c r="G4" s="824"/>
      <c r="H4" s="824"/>
      <c r="I4" s="824"/>
    </row>
    <row r="5" spans="1:9" ht="30" customHeight="1" thickTop="1">
      <c r="A5" s="818" t="s">
        <v>3</v>
      </c>
      <c r="B5" s="825" t="s">
        <v>4</v>
      </c>
      <c r="C5" s="829" t="s">
        <v>49</v>
      </c>
      <c r="D5" s="829" t="s">
        <v>50</v>
      </c>
      <c r="E5" s="829"/>
      <c r="F5" s="829" t="s">
        <v>51</v>
      </c>
      <c r="G5" s="829"/>
      <c r="H5" s="829" t="s">
        <v>53</v>
      </c>
      <c r="I5" s="830"/>
    </row>
    <row r="6" spans="1:9" ht="30" customHeight="1" thickBot="1">
      <c r="A6" s="822"/>
      <c r="B6" s="832"/>
      <c r="C6" s="833"/>
      <c r="D6" s="279" t="s">
        <v>43</v>
      </c>
      <c r="E6" s="279" t="s">
        <v>44</v>
      </c>
      <c r="F6" s="279" t="s">
        <v>43</v>
      </c>
      <c r="G6" s="279" t="s">
        <v>44</v>
      </c>
      <c r="H6" s="279" t="s">
        <v>43</v>
      </c>
      <c r="I6" s="250" t="s">
        <v>44</v>
      </c>
    </row>
    <row r="7" spans="1:9" ht="16.5" customHeight="1" thickTop="1">
      <c r="A7" s="834" t="s">
        <v>12</v>
      </c>
      <c r="B7" s="291">
        <v>2006</v>
      </c>
      <c r="C7" s="281">
        <v>4094</v>
      </c>
      <c r="D7" s="281">
        <v>358</v>
      </c>
      <c r="E7" s="282">
        <f aca="true" t="shared" si="0" ref="E7:E16">D7/C7*100</f>
        <v>8.744504152418173</v>
      </c>
      <c r="F7" s="281">
        <v>642</v>
      </c>
      <c r="G7" s="282">
        <f>F7/C7*100</f>
        <v>15.681485100146556</v>
      </c>
      <c r="H7" s="281">
        <v>847</v>
      </c>
      <c r="I7" s="254">
        <f aca="true" t="shared" si="1" ref="I7:I16">H7/C7*100</f>
        <v>20.688812896922325</v>
      </c>
    </row>
    <row r="8" spans="1:9" ht="16.5" customHeight="1">
      <c r="A8" s="820"/>
      <c r="B8" s="284">
        <v>2007</v>
      </c>
      <c r="C8" s="292">
        <v>4230</v>
      </c>
      <c r="D8" s="252">
        <v>519</v>
      </c>
      <c r="E8" s="253">
        <f t="shared" si="0"/>
        <v>12.26950354609929</v>
      </c>
      <c r="F8" s="252">
        <v>467</v>
      </c>
      <c r="G8" s="253">
        <f>F8/C8*100</f>
        <v>11.040189125295509</v>
      </c>
      <c r="H8" s="252">
        <v>37</v>
      </c>
      <c r="I8" s="254">
        <f t="shared" si="1"/>
        <v>0.8747044917257684</v>
      </c>
    </row>
    <row r="9" spans="1:9" ht="16.5" customHeight="1">
      <c r="A9" s="820"/>
      <c r="B9" s="251">
        <v>2008</v>
      </c>
      <c r="C9" s="252">
        <v>4197</v>
      </c>
      <c r="D9" s="252">
        <v>509</v>
      </c>
      <c r="E9" s="253">
        <f t="shared" si="0"/>
        <v>12.127710269239934</v>
      </c>
      <c r="F9" s="252">
        <v>616</v>
      </c>
      <c r="G9" s="253">
        <f>F9/C9*100</f>
        <v>14.677150345484872</v>
      </c>
      <c r="H9" s="252">
        <v>1264</v>
      </c>
      <c r="I9" s="254">
        <f t="shared" si="1"/>
        <v>30.116750059566357</v>
      </c>
    </row>
    <row r="10" spans="1:9" ht="16.5" customHeight="1">
      <c r="A10" s="820"/>
      <c r="B10" s="251">
        <v>2009</v>
      </c>
      <c r="C10" s="252">
        <v>4405</v>
      </c>
      <c r="D10" s="252">
        <v>451</v>
      </c>
      <c r="E10" s="253">
        <f t="shared" si="0"/>
        <v>10.238365493757094</v>
      </c>
      <c r="F10" s="252">
        <v>680</v>
      </c>
      <c r="G10" s="253">
        <f>F10/C10*100</f>
        <v>15.43700340522134</v>
      </c>
      <c r="H10" s="252">
        <v>1143</v>
      </c>
      <c r="I10" s="254">
        <f t="shared" si="1"/>
        <v>25.947786606129398</v>
      </c>
    </row>
    <row r="11" spans="1:9" ht="16.5" customHeight="1">
      <c r="A11" s="820"/>
      <c r="B11" s="251">
        <v>2010</v>
      </c>
      <c r="C11" s="252">
        <v>4594</v>
      </c>
      <c r="D11" s="252">
        <v>406</v>
      </c>
      <c r="E11" s="253">
        <f t="shared" si="0"/>
        <v>8.837614279494993</v>
      </c>
      <c r="F11" s="252">
        <v>684</v>
      </c>
      <c r="G11" s="253">
        <f>F11/C11*100</f>
        <v>14.888985633434915</v>
      </c>
      <c r="H11" s="252">
        <v>1191</v>
      </c>
      <c r="I11" s="254">
        <f t="shared" si="1"/>
        <v>25.925119721375705</v>
      </c>
    </row>
    <row r="12" spans="1:9" ht="16.5" customHeight="1">
      <c r="A12" s="820" t="s">
        <v>13</v>
      </c>
      <c r="B12" s="251">
        <v>2006</v>
      </c>
      <c r="C12" s="252">
        <v>4818</v>
      </c>
      <c r="D12" s="252">
        <v>412</v>
      </c>
      <c r="E12" s="253">
        <f t="shared" si="0"/>
        <v>8.551266085512662</v>
      </c>
      <c r="F12" s="252">
        <v>708</v>
      </c>
      <c r="G12" s="253">
        <f aca="true" t="shared" si="2" ref="G12:G26">F12/C12*100</f>
        <v>14.694894146948942</v>
      </c>
      <c r="H12" s="252">
        <v>269</v>
      </c>
      <c r="I12" s="254">
        <f t="shared" si="1"/>
        <v>5.583229555832295</v>
      </c>
    </row>
    <row r="13" spans="1:9" ht="16.5" customHeight="1">
      <c r="A13" s="820"/>
      <c r="B13" s="284">
        <v>2007</v>
      </c>
      <c r="C13" s="252">
        <v>4273</v>
      </c>
      <c r="D13" s="252">
        <v>441</v>
      </c>
      <c r="E13" s="253">
        <f t="shared" si="0"/>
        <v>10.320617832904283</v>
      </c>
      <c r="F13" s="252">
        <v>680</v>
      </c>
      <c r="G13" s="253">
        <f t="shared" si="2"/>
        <v>15.913877837584836</v>
      </c>
      <c r="H13" s="252">
        <v>116</v>
      </c>
      <c r="I13" s="254">
        <f t="shared" si="1"/>
        <v>2.714720336999766</v>
      </c>
    </row>
    <row r="14" spans="1:11" ht="16.5" customHeight="1">
      <c r="A14" s="820"/>
      <c r="B14" s="284">
        <v>2008</v>
      </c>
      <c r="C14" s="252">
        <v>4757</v>
      </c>
      <c r="D14" s="252">
        <v>509</v>
      </c>
      <c r="E14" s="253">
        <f t="shared" si="0"/>
        <v>10.700021021652303</v>
      </c>
      <c r="F14" s="252">
        <v>773</v>
      </c>
      <c r="G14" s="253">
        <f t="shared" si="2"/>
        <v>16.249737229346227</v>
      </c>
      <c r="H14" s="252">
        <v>1383</v>
      </c>
      <c r="I14" s="254">
        <f t="shared" si="1"/>
        <v>29.072945133487494</v>
      </c>
      <c r="K14" s="285"/>
    </row>
    <row r="15" spans="1:9" ht="16.5" customHeight="1">
      <c r="A15" s="820"/>
      <c r="B15" s="251">
        <v>2009</v>
      </c>
      <c r="C15" s="252">
        <v>4597</v>
      </c>
      <c r="D15" s="252">
        <v>415</v>
      </c>
      <c r="E15" s="253">
        <f t="shared" si="0"/>
        <v>9.027626713073744</v>
      </c>
      <c r="F15" s="252">
        <v>742</v>
      </c>
      <c r="G15" s="253">
        <f t="shared" si="2"/>
        <v>16.140961496628236</v>
      </c>
      <c r="H15" s="252">
        <v>1721</v>
      </c>
      <c r="I15" s="254">
        <f t="shared" si="1"/>
        <v>37.43745921252991</v>
      </c>
    </row>
    <row r="16" spans="1:9" ht="16.5" customHeight="1">
      <c r="A16" s="835"/>
      <c r="B16" s="251">
        <v>2010</v>
      </c>
      <c r="C16" s="252">
        <v>5050</v>
      </c>
      <c r="D16" s="252">
        <v>385</v>
      </c>
      <c r="E16" s="253">
        <f t="shared" si="0"/>
        <v>7.623762376237623</v>
      </c>
      <c r="F16" s="252">
        <v>831</v>
      </c>
      <c r="G16" s="253">
        <f t="shared" si="2"/>
        <v>16.455445544554458</v>
      </c>
      <c r="H16" s="252">
        <v>1955</v>
      </c>
      <c r="I16" s="254">
        <f t="shared" si="1"/>
        <v>38.71287128712871</v>
      </c>
    </row>
    <row r="17" spans="1:9" ht="16.5" customHeight="1">
      <c r="A17" s="836" t="s">
        <v>211</v>
      </c>
      <c r="B17" s="251">
        <v>2006</v>
      </c>
      <c r="C17" s="252">
        <v>74</v>
      </c>
      <c r="D17" s="252">
        <v>0</v>
      </c>
      <c r="E17" s="253" t="s">
        <v>54</v>
      </c>
      <c r="F17" s="252">
        <v>3</v>
      </c>
      <c r="G17" s="253">
        <f t="shared" si="2"/>
        <v>4.054054054054054</v>
      </c>
      <c r="H17" s="252">
        <v>0</v>
      </c>
      <c r="I17" s="254" t="s">
        <v>54</v>
      </c>
    </row>
    <row r="18" spans="1:9" s="295" customFormat="1" ht="16.5" customHeight="1">
      <c r="A18" s="837"/>
      <c r="B18" s="293">
        <v>2007</v>
      </c>
      <c r="C18" s="294">
        <v>117</v>
      </c>
      <c r="D18" s="252">
        <v>2</v>
      </c>
      <c r="E18" s="253">
        <f>D18/C18*100</f>
        <v>1.7094017094017095</v>
      </c>
      <c r="F18" s="252">
        <v>8</v>
      </c>
      <c r="G18" s="253">
        <f t="shared" si="2"/>
        <v>6.837606837606838</v>
      </c>
      <c r="H18" s="252">
        <v>1</v>
      </c>
      <c r="I18" s="254">
        <f aca="true" t="shared" si="3" ref="I18:I26">H18/C18*100</f>
        <v>0.8547008547008548</v>
      </c>
    </row>
    <row r="19" spans="1:9" s="295" customFormat="1" ht="16.5" customHeight="1">
      <c r="A19" s="837"/>
      <c r="B19" s="293">
        <v>2008</v>
      </c>
      <c r="C19" s="294">
        <v>97</v>
      </c>
      <c r="D19" s="258">
        <v>0</v>
      </c>
      <c r="E19" s="259" t="s">
        <v>54</v>
      </c>
      <c r="F19" s="258">
        <v>8</v>
      </c>
      <c r="G19" s="259">
        <f t="shared" si="2"/>
        <v>8.24742268041237</v>
      </c>
      <c r="H19" s="258">
        <v>26</v>
      </c>
      <c r="I19" s="260">
        <f t="shared" si="3"/>
        <v>26.804123711340207</v>
      </c>
    </row>
    <row r="20" spans="1:9" s="295" customFormat="1" ht="16.5" customHeight="1">
      <c r="A20" s="837"/>
      <c r="B20" s="251">
        <v>2009</v>
      </c>
      <c r="C20" s="252">
        <v>135</v>
      </c>
      <c r="D20" s="252">
        <v>0</v>
      </c>
      <c r="E20" s="253" t="s">
        <v>54</v>
      </c>
      <c r="F20" s="252">
        <v>21</v>
      </c>
      <c r="G20" s="253">
        <f t="shared" si="2"/>
        <v>15.555555555555555</v>
      </c>
      <c r="H20" s="252">
        <v>42</v>
      </c>
      <c r="I20" s="254">
        <f t="shared" si="3"/>
        <v>31.11111111111111</v>
      </c>
    </row>
    <row r="21" spans="1:9" s="295" customFormat="1" ht="16.5" customHeight="1" thickBot="1">
      <c r="A21" s="838"/>
      <c r="B21" s="296">
        <v>2010</v>
      </c>
      <c r="C21" s="297">
        <v>226</v>
      </c>
      <c r="D21" s="297">
        <v>0</v>
      </c>
      <c r="E21" s="298" t="s">
        <v>54</v>
      </c>
      <c r="F21" s="297">
        <v>51</v>
      </c>
      <c r="G21" s="298">
        <f t="shared" si="2"/>
        <v>22.566371681415927</v>
      </c>
      <c r="H21" s="297">
        <v>56</v>
      </c>
      <c r="I21" s="299">
        <f t="shared" si="3"/>
        <v>24.778761061946902</v>
      </c>
    </row>
    <row r="22" spans="1:9" ht="16.5" customHeight="1" thickTop="1">
      <c r="A22" s="818" t="s">
        <v>14</v>
      </c>
      <c r="B22" s="265">
        <v>2006</v>
      </c>
      <c r="C22" s="266">
        <v>25764</v>
      </c>
      <c r="D22" s="266">
        <v>1584</v>
      </c>
      <c r="E22" s="267">
        <f>D22/C22*100</f>
        <v>6.1481136469492315</v>
      </c>
      <c r="F22" s="266">
        <v>3611</v>
      </c>
      <c r="G22" s="267">
        <f t="shared" si="2"/>
        <v>14.015680794907622</v>
      </c>
      <c r="H22" s="266">
        <v>1892</v>
      </c>
      <c r="I22" s="268">
        <f t="shared" si="3"/>
        <v>7.343580189411582</v>
      </c>
    </row>
    <row r="23" spans="1:9" ht="16.5" customHeight="1">
      <c r="A23" s="819"/>
      <c r="B23" s="269">
        <v>2007</v>
      </c>
      <c r="C23" s="270">
        <v>27067</v>
      </c>
      <c r="D23" s="270">
        <v>1923</v>
      </c>
      <c r="E23" s="271">
        <f>D23/C23*100</f>
        <v>7.104592307976502</v>
      </c>
      <c r="F23" s="270">
        <v>3560</v>
      </c>
      <c r="G23" s="271">
        <f t="shared" si="2"/>
        <v>13.152547382421398</v>
      </c>
      <c r="H23" s="270">
        <v>1339</v>
      </c>
      <c r="I23" s="272">
        <f t="shared" si="3"/>
        <v>4.94698341153434</v>
      </c>
    </row>
    <row r="24" spans="1:9" ht="16.5" customHeight="1">
      <c r="A24" s="819"/>
      <c r="B24" s="269">
        <v>2008</v>
      </c>
      <c r="C24" s="270">
        <v>28681</v>
      </c>
      <c r="D24" s="270">
        <v>2126</v>
      </c>
      <c r="E24" s="271">
        <f>D24/C24*100</f>
        <v>7.4125727833757535</v>
      </c>
      <c r="F24" s="270">
        <v>4055</v>
      </c>
      <c r="G24" s="271">
        <f t="shared" si="2"/>
        <v>14.138279697360623</v>
      </c>
      <c r="H24" s="270">
        <v>8013</v>
      </c>
      <c r="I24" s="272">
        <f t="shared" si="3"/>
        <v>27.938356403193755</v>
      </c>
    </row>
    <row r="25" spans="1:9" ht="16.5" customHeight="1">
      <c r="A25" s="819"/>
      <c r="B25" s="269">
        <v>2009</v>
      </c>
      <c r="C25" s="270">
        <v>30953</v>
      </c>
      <c r="D25" s="270">
        <v>2026</v>
      </c>
      <c r="E25" s="271">
        <f>D25/C25*100</f>
        <v>6.545407553387393</v>
      </c>
      <c r="F25" s="270">
        <v>4582</v>
      </c>
      <c r="G25" s="271">
        <f t="shared" si="2"/>
        <v>14.803088553613545</v>
      </c>
      <c r="H25" s="270">
        <v>9144</v>
      </c>
      <c r="I25" s="272">
        <f t="shared" si="3"/>
        <v>29.541563014893548</v>
      </c>
    </row>
    <row r="26" spans="1:9" ht="16.5" customHeight="1" thickBot="1">
      <c r="A26" s="822"/>
      <c r="B26" s="273">
        <v>2010</v>
      </c>
      <c r="C26" s="274">
        <v>31179</v>
      </c>
      <c r="D26" s="274">
        <v>1748</v>
      </c>
      <c r="E26" s="275">
        <f>D26/C26*100</f>
        <v>5.606337599024984</v>
      </c>
      <c r="F26" s="274">
        <v>4600</v>
      </c>
      <c r="G26" s="275">
        <f t="shared" si="2"/>
        <v>14.75351999743417</v>
      </c>
      <c r="H26" s="274">
        <v>9881</v>
      </c>
      <c r="I26" s="276">
        <f t="shared" si="3"/>
        <v>31.691202411879793</v>
      </c>
    </row>
    <row r="27" ht="13.5" thickTop="1"/>
  </sheetData>
  <sheetProtection/>
  <mergeCells count="14">
    <mergeCell ref="C5:C6"/>
    <mergeCell ref="D5:E5"/>
    <mergeCell ref="F5:G5"/>
    <mergeCell ref="H5:I5"/>
    <mergeCell ref="A7:A11"/>
    <mergeCell ref="A12:A16"/>
    <mergeCell ref="A17:A21"/>
    <mergeCell ref="A22:A26"/>
    <mergeCell ref="A1:I1"/>
    <mergeCell ref="A2:I2"/>
    <mergeCell ref="A3:I3"/>
    <mergeCell ref="A4:I4"/>
    <mergeCell ref="A5:A6"/>
    <mergeCell ref="B5:B6"/>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P32"/>
  <sheetViews>
    <sheetView zoomScaleSheetLayoutView="100" zoomScalePageLayoutView="0" workbookViewId="0" topLeftCell="A2">
      <selection activeCell="T17" sqref="T17"/>
    </sheetView>
  </sheetViews>
  <sheetFormatPr defaultColWidth="9.140625" defaultRowHeight="12.75"/>
  <cols>
    <col min="1" max="1" width="10.421875" style="0" customWidth="1"/>
    <col min="2" max="3" width="8.140625" style="0" customWidth="1"/>
    <col min="4" max="4" width="6.28125" style="0" customWidth="1"/>
    <col min="5" max="5" width="8.140625" style="0" customWidth="1"/>
    <col min="6" max="6" width="6.28125" style="0" customWidth="1"/>
    <col min="7" max="7" width="8.140625" style="0" customWidth="1"/>
    <col min="8" max="8" width="6.28125" style="0" customWidth="1"/>
    <col min="9" max="9" width="8.140625" style="0" customWidth="1"/>
    <col min="10" max="10" width="6.28125" style="0" customWidth="1"/>
    <col min="11" max="16" width="8.140625" style="0" customWidth="1"/>
  </cols>
  <sheetData>
    <row r="1" spans="1:16" ht="16.5" customHeight="1">
      <c r="A1" s="774" t="s">
        <v>34</v>
      </c>
      <c r="B1" s="774"/>
      <c r="C1" s="774"/>
      <c r="D1" s="774"/>
      <c r="E1" s="774"/>
      <c r="F1" s="774"/>
      <c r="G1" s="774"/>
      <c r="H1" s="774"/>
      <c r="I1" s="774"/>
      <c r="J1" s="774"/>
      <c r="K1" s="774"/>
      <c r="L1" s="774"/>
      <c r="M1" s="774"/>
      <c r="N1" s="774"/>
      <c r="O1" s="774"/>
      <c r="P1" s="774"/>
    </row>
    <row r="2" spans="1:16" ht="16.5" customHeight="1">
      <c r="A2" s="774" t="s">
        <v>126</v>
      </c>
      <c r="B2" s="774"/>
      <c r="C2" s="774"/>
      <c r="D2" s="774"/>
      <c r="E2" s="774"/>
      <c r="F2" s="774"/>
      <c r="G2" s="774"/>
      <c r="H2" s="774"/>
      <c r="I2" s="774"/>
      <c r="J2" s="774"/>
      <c r="K2" s="774"/>
      <c r="L2" s="774"/>
      <c r="M2" s="774"/>
      <c r="N2" s="774"/>
      <c r="O2" s="774"/>
      <c r="P2" s="774"/>
    </row>
    <row r="3" spans="1:16" ht="16.5" customHeight="1">
      <c r="A3" s="774" t="s">
        <v>191</v>
      </c>
      <c r="B3" s="774"/>
      <c r="C3" s="774"/>
      <c r="D3" s="774"/>
      <c r="E3" s="774"/>
      <c r="F3" s="774"/>
      <c r="G3" s="774"/>
      <c r="H3" s="774"/>
      <c r="I3" s="774"/>
      <c r="J3" s="774"/>
      <c r="K3" s="774"/>
      <c r="L3" s="774"/>
      <c r="M3" s="774"/>
      <c r="N3" s="774"/>
      <c r="O3" s="774"/>
      <c r="P3" s="774"/>
    </row>
    <row r="4" ht="19.5" customHeight="1"/>
    <row r="5" spans="1:16" s="72" customFormat="1" ht="16.5" customHeight="1">
      <c r="A5" s="774" t="s">
        <v>108</v>
      </c>
      <c r="B5" s="774"/>
      <c r="C5" s="774"/>
      <c r="D5" s="774"/>
      <c r="E5" s="774"/>
      <c r="F5" s="774"/>
      <c r="G5" s="774"/>
      <c r="H5" s="774"/>
      <c r="I5" s="774"/>
      <c r="J5" s="774"/>
      <c r="K5" s="774"/>
      <c r="L5" s="774"/>
      <c r="M5" s="774"/>
      <c r="N5" s="774"/>
      <c r="O5" s="774"/>
      <c r="P5" s="774"/>
    </row>
    <row r="6" spans="1:16" s="72" customFormat="1" ht="19.5" customHeight="1" thickBot="1">
      <c r="A6" s="800"/>
      <c r="B6" s="839"/>
      <c r="C6" s="839"/>
      <c r="D6" s="840"/>
      <c r="E6" s="800"/>
      <c r="F6" s="841"/>
      <c r="G6" s="800"/>
      <c r="H6" s="841"/>
      <c r="I6" s="800"/>
      <c r="J6" s="841"/>
      <c r="K6" s="800"/>
      <c r="L6" s="800"/>
      <c r="M6" s="800"/>
      <c r="N6" s="800"/>
      <c r="O6" s="800"/>
      <c r="P6" s="800"/>
    </row>
    <row r="7" spans="1:16" s="72" customFormat="1" ht="42" customHeight="1" thickTop="1">
      <c r="A7" s="776" t="s">
        <v>3</v>
      </c>
      <c r="B7" s="779" t="s">
        <v>82</v>
      </c>
      <c r="C7" s="842" t="s">
        <v>83</v>
      </c>
      <c r="D7" s="843"/>
      <c r="E7" s="843"/>
      <c r="F7" s="844"/>
      <c r="G7" s="843"/>
      <c r="H7" s="844"/>
      <c r="I7" s="843"/>
      <c r="J7" s="845"/>
      <c r="K7" s="782" t="s">
        <v>123</v>
      </c>
      <c r="L7" s="782"/>
      <c r="M7" s="782"/>
      <c r="N7" s="782"/>
      <c r="O7" s="782" t="s">
        <v>55</v>
      </c>
      <c r="P7" s="783"/>
    </row>
    <row r="8" spans="1:16" s="72" customFormat="1" ht="64.5" thickBot="1">
      <c r="A8" s="778"/>
      <c r="B8" s="789"/>
      <c r="C8" s="7" t="s">
        <v>59</v>
      </c>
      <c r="D8" s="238" t="s">
        <v>44</v>
      </c>
      <c r="E8" s="7" t="s">
        <v>12</v>
      </c>
      <c r="F8" s="240" t="s">
        <v>44</v>
      </c>
      <c r="G8" s="88" t="s">
        <v>85</v>
      </c>
      <c r="H8" s="240" t="s">
        <v>44</v>
      </c>
      <c r="I8" s="7" t="s">
        <v>86</v>
      </c>
      <c r="J8" s="225" t="s">
        <v>44</v>
      </c>
      <c r="K8" s="7" t="s">
        <v>87</v>
      </c>
      <c r="L8" s="7" t="s">
        <v>88</v>
      </c>
      <c r="M8" s="7" t="s">
        <v>89</v>
      </c>
      <c r="N8" s="7" t="s">
        <v>90</v>
      </c>
      <c r="O8" s="7" t="s">
        <v>109</v>
      </c>
      <c r="P8" s="111" t="s">
        <v>110</v>
      </c>
    </row>
    <row r="9" spans="1:16" s="72" customFormat="1" ht="19.5" customHeight="1" thickTop="1">
      <c r="A9" s="33" t="s">
        <v>18</v>
      </c>
      <c r="B9" s="104">
        <v>708</v>
      </c>
      <c r="C9" s="104">
        <v>138</v>
      </c>
      <c r="D9" s="516">
        <f>C9/B9*100</f>
        <v>19.491525423728813</v>
      </c>
      <c r="E9" s="657">
        <v>440</v>
      </c>
      <c r="F9" s="520">
        <f>E9/B9*100</f>
        <v>62.14689265536724</v>
      </c>
      <c r="G9" s="664">
        <v>93</v>
      </c>
      <c r="H9" s="521">
        <f>G9/B9*100</f>
        <v>13.135593220338984</v>
      </c>
      <c r="I9" s="663">
        <v>34</v>
      </c>
      <c r="J9" s="517">
        <f>I9/B9*100</f>
        <v>4.80225988700565</v>
      </c>
      <c r="K9" s="104">
        <v>10</v>
      </c>
      <c r="L9" s="104">
        <v>80</v>
      </c>
      <c r="M9" s="104">
        <v>162</v>
      </c>
      <c r="N9" s="104">
        <v>29</v>
      </c>
      <c r="O9" s="661">
        <v>4</v>
      </c>
      <c r="P9" s="662">
        <v>129</v>
      </c>
    </row>
    <row r="10" spans="1:16" s="72" customFormat="1" ht="19.5" customHeight="1">
      <c r="A10" s="34" t="s">
        <v>19</v>
      </c>
      <c r="B10" s="528">
        <v>359</v>
      </c>
      <c r="C10" s="528">
        <v>63</v>
      </c>
      <c r="D10" s="78">
        <f aca="true" t="shared" si="0" ref="D10:D18">C10/B10*100</f>
        <v>17.548746518105848</v>
      </c>
      <c r="E10" s="22">
        <v>253</v>
      </c>
      <c r="F10" s="518">
        <f aca="true" t="shared" si="1" ref="F10:F18">E10/B10*100</f>
        <v>70.47353760445682</v>
      </c>
      <c r="G10" s="22">
        <v>26</v>
      </c>
      <c r="H10" s="518">
        <f aca="true" t="shared" si="2" ref="H10:H18">G10/B10*100</f>
        <v>7.242339832869081</v>
      </c>
      <c r="I10" s="55">
        <v>15</v>
      </c>
      <c r="J10" s="518">
        <f aca="true" t="shared" si="3" ref="J10:J18">I10/B10*100</f>
        <v>4.178272980501393</v>
      </c>
      <c r="K10" s="528">
        <v>19</v>
      </c>
      <c r="L10" s="55">
        <v>29</v>
      </c>
      <c r="M10" s="55">
        <v>88</v>
      </c>
      <c r="N10" s="55">
        <v>21</v>
      </c>
      <c r="O10" s="155">
        <v>3</v>
      </c>
      <c r="P10" s="539">
        <v>105</v>
      </c>
    </row>
    <row r="11" spans="1:16" s="72" customFormat="1" ht="19.5" customHeight="1">
      <c r="A11" s="34" t="s">
        <v>20</v>
      </c>
      <c r="B11" s="528">
        <v>388</v>
      </c>
      <c r="C11" s="528">
        <v>52</v>
      </c>
      <c r="D11" s="78">
        <f t="shared" si="0"/>
        <v>13.402061855670103</v>
      </c>
      <c r="E11" s="22">
        <v>270</v>
      </c>
      <c r="F11" s="518">
        <f t="shared" si="1"/>
        <v>69.58762886597938</v>
      </c>
      <c r="G11" s="528">
        <v>33</v>
      </c>
      <c r="H11" s="518">
        <f t="shared" si="2"/>
        <v>8.505154639175258</v>
      </c>
      <c r="I11" s="55">
        <v>32</v>
      </c>
      <c r="J11" s="518">
        <f t="shared" si="3"/>
        <v>8.24742268041237</v>
      </c>
      <c r="K11" s="528">
        <v>16</v>
      </c>
      <c r="L11" s="55">
        <v>37</v>
      </c>
      <c r="M11" s="55">
        <v>51</v>
      </c>
      <c r="N11" s="55">
        <v>59</v>
      </c>
      <c r="O11" s="155">
        <v>5</v>
      </c>
      <c r="P11" s="539">
        <v>129</v>
      </c>
    </row>
    <row r="12" spans="1:16" s="72" customFormat="1" ht="19.5" customHeight="1">
      <c r="A12" s="34" t="s">
        <v>21</v>
      </c>
      <c r="B12" s="528">
        <v>462</v>
      </c>
      <c r="C12" s="528">
        <v>83</v>
      </c>
      <c r="D12" s="78">
        <f t="shared" si="0"/>
        <v>17.965367965367964</v>
      </c>
      <c r="E12" s="22">
        <v>319</v>
      </c>
      <c r="F12" s="518">
        <f t="shared" si="1"/>
        <v>69.04761904761905</v>
      </c>
      <c r="G12" s="528">
        <v>38</v>
      </c>
      <c r="H12" s="518">
        <f t="shared" si="2"/>
        <v>8.225108225108226</v>
      </c>
      <c r="I12" s="55">
        <v>20</v>
      </c>
      <c r="J12" s="518">
        <f t="shared" si="3"/>
        <v>4.329004329004329</v>
      </c>
      <c r="K12" s="528">
        <v>17</v>
      </c>
      <c r="L12" s="55">
        <v>43</v>
      </c>
      <c r="M12" s="55">
        <v>80</v>
      </c>
      <c r="N12" s="55">
        <v>33</v>
      </c>
      <c r="O12" s="155">
        <v>5</v>
      </c>
      <c r="P12" s="539">
        <v>194</v>
      </c>
    </row>
    <row r="13" spans="1:16" s="72" customFormat="1" ht="19.5" customHeight="1">
      <c r="A13" s="34" t="s">
        <v>22</v>
      </c>
      <c r="B13" s="528">
        <v>410</v>
      </c>
      <c r="C13" s="528">
        <v>65</v>
      </c>
      <c r="D13" s="78">
        <f t="shared" si="0"/>
        <v>15.853658536585366</v>
      </c>
      <c r="E13" s="22">
        <v>254</v>
      </c>
      <c r="F13" s="518">
        <f t="shared" si="1"/>
        <v>61.951219512195124</v>
      </c>
      <c r="G13" s="528">
        <v>46</v>
      </c>
      <c r="H13" s="518">
        <f t="shared" si="2"/>
        <v>11.219512195121952</v>
      </c>
      <c r="I13" s="55">
        <v>44</v>
      </c>
      <c r="J13" s="518">
        <f t="shared" si="3"/>
        <v>10.731707317073171</v>
      </c>
      <c r="K13" s="528">
        <v>16</v>
      </c>
      <c r="L13" s="55">
        <v>34</v>
      </c>
      <c r="M13" s="55">
        <v>115</v>
      </c>
      <c r="N13" s="55">
        <v>54</v>
      </c>
      <c r="O13" s="155">
        <v>8</v>
      </c>
      <c r="P13" s="539">
        <v>184</v>
      </c>
    </row>
    <row r="14" spans="1:16" s="72" customFormat="1" ht="19.5" customHeight="1">
      <c r="A14" s="34" t="s">
        <v>23</v>
      </c>
      <c r="B14" s="528">
        <v>478</v>
      </c>
      <c r="C14" s="528">
        <v>76</v>
      </c>
      <c r="D14" s="78">
        <f t="shared" si="0"/>
        <v>15.899581589958158</v>
      </c>
      <c r="E14" s="22">
        <v>299</v>
      </c>
      <c r="F14" s="518">
        <f t="shared" si="1"/>
        <v>62.55230125523013</v>
      </c>
      <c r="G14" s="528">
        <v>51</v>
      </c>
      <c r="H14" s="518">
        <f t="shared" si="2"/>
        <v>10.669456066945607</v>
      </c>
      <c r="I14" s="55">
        <v>43</v>
      </c>
      <c r="J14" s="518">
        <f t="shared" si="3"/>
        <v>8.99581589958159</v>
      </c>
      <c r="K14" s="528">
        <v>35</v>
      </c>
      <c r="L14" s="55">
        <v>36</v>
      </c>
      <c r="M14" s="55">
        <v>64</v>
      </c>
      <c r="N14" s="55">
        <v>62</v>
      </c>
      <c r="O14" s="155">
        <v>6</v>
      </c>
      <c r="P14" s="539">
        <v>222</v>
      </c>
    </row>
    <row r="15" spans="1:16" s="72" customFormat="1" ht="19.5" customHeight="1">
      <c r="A15" s="34" t="s">
        <v>12</v>
      </c>
      <c r="B15" s="528">
        <v>343</v>
      </c>
      <c r="C15" s="528">
        <v>48</v>
      </c>
      <c r="D15" s="78">
        <f t="shared" si="0"/>
        <v>13.994169096209912</v>
      </c>
      <c r="E15" s="22">
        <v>225</v>
      </c>
      <c r="F15" s="518">
        <f t="shared" si="1"/>
        <v>65.59766763848397</v>
      </c>
      <c r="G15" s="528">
        <v>42</v>
      </c>
      <c r="H15" s="518">
        <f t="shared" si="2"/>
        <v>12.244897959183673</v>
      </c>
      <c r="I15" s="55">
        <v>23</v>
      </c>
      <c r="J15" s="518">
        <f t="shared" si="3"/>
        <v>6.705539358600583</v>
      </c>
      <c r="K15" s="528">
        <v>26</v>
      </c>
      <c r="L15" s="55">
        <v>20</v>
      </c>
      <c r="M15" s="55">
        <v>54</v>
      </c>
      <c r="N15" s="55">
        <v>73</v>
      </c>
      <c r="O15" s="155">
        <v>7</v>
      </c>
      <c r="P15" s="539">
        <v>177</v>
      </c>
    </row>
    <row r="16" spans="1:16" ht="19.5" customHeight="1">
      <c r="A16" s="34" t="s">
        <v>13</v>
      </c>
      <c r="B16" s="660">
        <v>381</v>
      </c>
      <c r="C16" s="22">
        <v>61</v>
      </c>
      <c r="D16" s="78">
        <f t="shared" si="0"/>
        <v>16.010498687664043</v>
      </c>
      <c r="E16" s="22">
        <v>273</v>
      </c>
      <c r="F16" s="518">
        <f t="shared" si="1"/>
        <v>71.65354330708661</v>
      </c>
      <c r="G16" s="22">
        <v>24</v>
      </c>
      <c r="H16" s="518">
        <f t="shared" si="2"/>
        <v>6.299212598425196</v>
      </c>
      <c r="I16" s="23">
        <v>21</v>
      </c>
      <c r="J16" s="518">
        <f t="shared" si="3"/>
        <v>5.511811023622047</v>
      </c>
      <c r="K16" s="22">
        <v>24</v>
      </c>
      <c r="L16" s="23">
        <v>35</v>
      </c>
      <c r="M16" s="23">
        <v>96</v>
      </c>
      <c r="N16" s="23">
        <v>56</v>
      </c>
      <c r="O16" s="155">
        <v>6</v>
      </c>
      <c r="P16" s="539">
        <v>185</v>
      </c>
    </row>
    <row r="17" spans="1:16" ht="19.5" customHeight="1" thickBot="1">
      <c r="A17" s="168" t="s">
        <v>211</v>
      </c>
      <c r="B17" s="219">
        <v>1</v>
      </c>
      <c r="C17" s="659">
        <v>1</v>
      </c>
      <c r="D17" s="96">
        <f t="shared" si="0"/>
        <v>100</v>
      </c>
      <c r="E17" s="658">
        <v>0</v>
      </c>
      <c r="F17" s="498" t="s">
        <v>54</v>
      </c>
      <c r="G17" s="658">
        <v>0</v>
      </c>
      <c r="H17" s="498" t="s">
        <v>54</v>
      </c>
      <c r="I17" s="83">
        <v>0</v>
      </c>
      <c r="J17" s="498" t="s">
        <v>54</v>
      </c>
      <c r="K17" s="659">
        <v>0</v>
      </c>
      <c r="L17" s="83">
        <v>0</v>
      </c>
      <c r="M17" s="83">
        <v>1</v>
      </c>
      <c r="N17" s="83">
        <v>0</v>
      </c>
      <c r="O17" s="48">
        <v>1</v>
      </c>
      <c r="P17" s="600">
        <v>0</v>
      </c>
    </row>
    <row r="18" spans="1:16" ht="24" customHeight="1" thickBot="1" thickTop="1">
      <c r="A18" s="43" t="s">
        <v>14</v>
      </c>
      <c r="B18" s="194">
        <f>SUM(B9:B17)</f>
        <v>3530</v>
      </c>
      <c r="C18" s="195">
        <f>SUM(C9:C17)</f>
        <v>587</v>
      </c>
      <c r="D18" s="81">
        <f t="shared" si="0"/>
        <v>16.628895184135978</v>
      </c>
      <c r="E18" s="122">
        <f>SUM(E9:E17)</f>
        <v>2333</v>
      </c>
      <c r="F18" s="522">
        <f t="shared" si="1"/>
        <v>66.09065155807366</v>
      </c>
      <c r="G18" s="58">
        <f>SUM(G9:G17)</f>
        <v>353</v>
      </c>
      <c r="H18" s="522">
        <f t="shared" si="2"/>
        <v>10</v>
      </c>
      <c r="I18" s="58">
        <f>SUM(I9:I17)</f>
        <v>232</v>
      </c>
      <c r="J18" s="572">
        <f t="shared" si="3"/>
        <v>6.572237960339944</v>
      </c>
      <c r="K18" s="195">
        <f aca="true" t="shared" si="4" ref="K18:P18">SUM(K9:K17)</f>
        <v>163</v>
      </c>
      <c r="L18" s="195">
        <f t="shared" si="4"/>
        <v>314</v>
      </c>
      <c r="M18" s="195">
        <f t="shared" si="4"/>
        <v>711</v>
      </c>
      <c r="N18" s="195">
        <f t="shared" si="4"/>
        <v>387</v>
      </c>
      <c r="O18" s="62">
        <f t="shared" si="4"/>
        <v>45</v>
      </c>
      <c r="P18" s="601">
        <f t="shared" si="4"/>
        <v>1325</v>
      </c>
    </row>
    <row r="19" spans="1:16" ht="24" customHeight="1" thickTop="1">
      <c r="A19" s="46"/>
      <c r="B19" s="233"/>
      <c r="C19" s="231"/>
      <c r="D19" s="232"/>
      <c r="E19" s="233"/>
      <c r="F19" s="232"/>
      <c r="G19" s="231"/>
      <c r="H19" s="232"/>
      <c r="I19" s="233"/>
      <c r="J19" s="496"/>
      <c r="K19" s="231"/>
      <c r="L19" s="231"/>
      <c r="M19" s="47"/>
      <c r="N19" s="234"/>
      <c r="O19" s="235"/>
      <c r="P19" s="233"/>
    </row>
    <row r="26" ht="12.75">
      <c r="A26" s="205"/>
    </row>
    <row r="29" ht="12.75">
      <c r="A29" s="207"/>
    </row>
    <row r="30" ht="12.75">
      <c r="A30" s="208"/>
    </row>
    <row r="31" ht="12.75">
      <c r="A31" s="208"/>
    </row>
    <row r="32" ht="12.75">
      <c r="A32" s="208"/>
    </row>
  </sheetData>
  <sheetProtection/>
  <mergeCells count="10">
    <mergeCell ref="A1:P1"/>
    <mergeCell ref="A2:P2"/>
    <mergeCell ref="A3:P3"/>
    <mergeCell ref="A5:P5"/>
    <mergeCell ref="O7:P7"/>
    <mergeCell ref="A6:P6"/>
    <mergeCell ref="C7:J7"/>
    <mergeCell ref="K7:N7"/>
    <mergeCell ref="A7:A8"/>
    <mergeCell ref="B7:B8"/>
  </mergeCells>
  <printOptions horizontalCentered="1"/>
  <pageMargins left="0.9055118110236221" right="0.9055118110236221" top="0.7874015748031497" bottom="0.7874015748031497" header="0.31496062992125984" footer="0.31496062992125984"/>
  <pageSetup horizontalDpi="600" verticalDpi="600" orientation="landscape" paperSize="9" r:id="rId1"/>
  <ignoredErrors>
    <ignoredError sqref="D18 F18 H18 J18" formula="1"/>
  </ignoredErrors>
</worksheet>
</file>

<file path=xl/worksheets/sheet22.xml><?xml version="1.0" encoding="utf-8"?>
<worksheet xmlns="http://schemas.openxmlformats.org/spreadsheetml/2006/main" xmlns:r="http://schemas.openxmlformats.org/officeDocument/2006/relationships">
  <dimension ref="A1:P32"/>
  <sheetViews>
    <sheetView zoomScaleSheetLayoutView="100" zoomScalePageLayoutView="0" workbookViewId="0" topLeftCell="A1">
      <selection activeCell="T15" sqref="T15"/>
    </sheetView>
  </sheetViews>
  <sheetFormatPr defaultColWidth="9.140625" defaultRowHeight="12.75"/>
  <cols>
    <col min="1" max="1" width="10.421875" style="0" customWidth="1"/>
    <col min="2" max="3" width="8.140625" style="0" customWidth="1"/>
    <col min="4" max="4" width="6.28125" style="0" customWidth="1"/>
    <col min="5" max="5" width="8.140625" style="0" customWidth="1"/>
    <col min="6" max="6" width="6.28125" style="0" customWidth="1"/>
    <col min="7" max="7" width="8.140625" style="0" customWidth="1"/>
    <col min="8" max="8" width="6.28125" style="0" customWidth="1"/>
    <col min="9" max="9" width="8.140625" style="0" customWidth="1"/>
    <col min="10" max="10" width="6.28125" style="0" customWidth="1"/>
    <col min="11" max="16" width="8.140625" style="0" customWidth="1"/>
  </cols>
  <sheetData>
    <row r="1" spans="1:16" s="72" customFormat="1" ht="16.5" customHeight="1">
      <c r="A1" s="774" t="s">
        <v>111</v>
      </c>
      <c r="B1" s="774"/>
      <c r="C1" s="774"/>
      <c r="D1" s="774"/>
      <c r="E1" s="774"/>
      <c r="F1" s="774"/>
      <c r="G1" s="774"/>
      <c r="H1" s="774"/>
      <c r="I1" s="774"/>
      <c r="J1" s="774"/>
      <c r="K1" s="774"/>
      <c r="L1" s="774"/>
      <c r="M1" s="774"/>
      <c r="N1" s="774"/>
      <c r="O1" s="774"/>
      <c r="P1" s="774"/>
    </row>
    <row r="2" spans="1:16" s="72" customFormat="1" ht="19.5" customHeight="1" thickBot="1">
      <c r="A2" s="800"/>
      <c r="B2" s="800"/>
      <c r="C2" s="800"/>
      <c r="D2" s="800"/>
      <c r="E2" s="800"/>
      <c r="F2" s="800"/>
      <c r="G2" s="800"/>
      <c r="H2" s="800"/>
      <c r="I2" s="800"/>
      <c r="J2" s="800"/>
      <c r="K2" s="800"/>
      <c r="L2" s="800"/>
      <c r="M2" s="800"/>
      <c r="N2" s="800"/>
      <c r="O2" s="800"/>
      <c r="P2" s="800"/>
    </row>
    <row r="3" spans="1:16" s="72" customFormat="1" ht="42" customHeight="1" thickTop="1">
      <c r="A3" s="776" t="s">
        <v>3</v>
      </c>
      <c r="B3" s="779" t="s">
        <v>82</v>
      </c>
      <c r="C3" s="782" t="s">
        <v>83</v>
      </c>
      <c r="D3" s="782"/>
      <c r="E3" s="782"/>
      <c r="F3" s="782"/>
      <c r="G3" s="782"/>
      <c r="H3" s="782"/>
      <c r="I3" s="782"/>
      <c r="J3" s="782"/>
      <c r="K3" s="782" t="s">
        <v>123</v>
      </c>
      <c r="L3" s="782"/>
      <c r="M3" s="782"/>
      <c r="N3" s="782"/>
      <c r="O3" s="782" t="s">
        <v>103</v>
      </c>
      <c r="P3" s="783"/>
    </row>
    <row r="4" spans="1:16" s="72" customFormat="1" ht="42" customHeight="1" thickBot="1">
      <c r="A4" s="778"/>
      <c r="B4" s="789"/>
      <c r="C4" s="7" t="s">
        <v>59</v>
      </c>
      <c r="D4" s="7" t="s">
        <v>44</v>
      </c>
      <c r="E4" s="7" t="s">
        <v>12</v>
      </c>
      <c r="F4" s="7" t="s">
        <v>44</v>
      </c>
      <c r="G4" s="7" t="s">
        <v>85</v>
      </c>
      <c r="H4" s="7" t="s">
        <v>44</v>
      </c>
      <c r="I4" s="7" t="s">
        <v>86</v>
      </c>
      <c r="J4" s="7" t="s">
        <v>44</v>
      </c>
      <c r="K4" s="7" t="s">
        <v>87</v>
      </c>
      <c r="L4" s="7" t="s">
        <v>88</v>
      </c>
      <c r="M4" s="7" t="s">
        <v>89</v>
      </c>
      <c r="N4" s="7" t="s">
        <v>90</v>
      </c>
      <c r="O4" s="7" t="s">
        <v>112</v>
      </c>
      <c r="P4" s="111" t="s">
        <v>113</v>
      </c>
    </row>
    <row r="5" spans="1:16" s="72" customFormat="1" ht="19.5" customHeight="1" thickTop="1">
      <c r="A5" s="33" t="s">
        <v>18</v>
      </c>
      <c r="B5" s="51">
        <v>137</v>
      </c>
      <c r="C5" s="32">
        <v>72</v>
      </c>
      <c r="D5" s="113">
        <f>C5/B5*100</f>
        <v>52.55474452554745</v>
      </c>
      <c r="E5" s="32">
        <v>60</v>
      </c>
      <c r="F5" s="113">
        <f>E5/B5*100</f>
        <v>43.79562043795621</v>
      </c>
      <c r="G5" s="10">
        <v>5</v>
      </c>
      <c r="H5" s="113">
        <f>G5/B5*100</f>
        <v>3.64963503649635</v>
      </c>
      <c r="I5" s="10">
        <v>0</v>
      </c>
      <c r="J5" s="113" t="s">
        <v>54</v>
      </c>
      <c r="K5" s="32">
        <v>9</v>
      </c>
      <c r="L5" s="32">
        <v>3</v>
      </c>
      <c r="M5" s="32">
        <v>44</v>
      </c>
      <c r="N5" s="32">
        <v>3</v>
      </c>
      <c r="O5" s="542">
        <v>64</v>
      </c>
      <c r="P5" s="543">
        <v>14</v>
      </c>
    </row>
    <row r="6" spans="1:16" s="72" customFormat="1" ht="19.5" customHeight="1">
      <c r="A6" s="34" t="s">
        <v>19</v>
      </c>
      <c r="B6" s="55">
        <v>127</v>
      </c>
      <c r="C6" s="23">
        <v>51</v>
      </c>
      <c r="D6" s="78">
        <f aca="true" t="shared" si="0" ref="D6:D14">C6/B6*100</f>
        <v>40.15748031496063</v>
      </c>
      <c r="E6" s="23">
        <v>67</v>
      </c>
      <c r="F6" s="78">
        <f aca="true" t="shared" si="1" ref="F6:F14">E6/B6*100</f>
        <v>52.75590551181102</v>
      </c>
      <c r="G6" s="65">
        <v>3</v>
      </c>
      <c r="H6" s="78">
        <f aca="true" t="shared" si="2" ref="H6:H14">G6/B6*100</f>
        <v>2.3622047244094486</v>
      </c>
      <c r="I6" s="65">
        <v>6</v>
      </c>
      <c r="J6" s="78">
        <f aca="true" t="shared" si="3" ref="J6:J14">I6/B6*100</f>
        <v>4.724409448818897</v>
      </c>
      <c r="K6" s="23">
        <v>13</v>
      </c>
      <c r="L6" s="23">
        <v>9</v>
      </c>
      <c r="M6" s="23">
        <v>54</v>
      </c>
      <c r="N6" s="23">
        <v>4</v>
      </c>
      <c r="O6" s="544">
        <v>30</v>
      </c>
      <c r="P6" s="545">
        <v>12</v>
      </c>
    </row>
    <row r="7" spans="1:16" s="72" customFormat="1" ht="19.5" customHeight="1">
      <c r="A7" s="34" t="s">
        <v>20</v>
      </c>
      <c r="B7" s="55">
        <v>167</v>
      </c>
      <c r="C7" s="23">
        <v>58</v>
      </c>
      <c r="D7" s="78">
        <f t="shared" si="0"/>
        <v>34.73053892215569</v>
      </c>
      <c r="E7" s="23">
        <v>101</v>
      </c>
      <c r="F7" s="78">
        <f t="shared" si="1"/>
        <v>60.47904191616767</v>
      </c>
      <c r="G7" s="65">
        <v>3</v>
      </c>
      <c r="H7" s="78">
        <f t="shared" si="2"/>
        <v>1.7964071856287425</v>
      </c>
      <c r="I7" s="65">
        <v>4</v>
      </c>
      <c r="J7" s="78">
        <f t="shared" si="3"/>
        <v>2.3952095808383236</v>
      </c>
      <c r="K7" s="23">
        <v>32</v>
      </c>
      <c r="L7" s="23">
        <v>10</v>
      </c>
      <c r="M7" s="23">
        <v>32</v>
      </c>
      <c r="N7" s="23">
        <v>36</v>
      </c>
      <c r="O7" s="544">
        <v>54</v>
      </c>
      <c r="P7" s="545">
        <v>30</v>
      </c>
    </row>
    <row r="8" spans="1:16" s="72" customFormat="1" ht="19.5" customHeight="1">
      <c r="A8" s="34" t="s">
        <v>21</v>
      </c>
      <c r="B8" s="55">
        <v>245</v>
      </c>
      <c r="C8" s="23">
        <v>75</v>
      </c>
      <c r="D8" s="78">
        <f t="shared" si="0"/>
        <v>30.612244897959183</v>
      </c>
      <c r="E8" s="23">
        <v>161</v>
      </c>
      <c r="F8" s="78">
        <f t="shared" si="1"/>
        <v>65.71428571428571</v>
      </c>
      <c r="G8" s="65">
        <v>4</v>
      </c>
      <c r="H8" s="78">
        <f t="shared" si="2"/>
        <v>1.6326530612244898</v>
      </c>
      <c r="I8" s="65">
        <v>4</v>
      </c>
      <c r="J8" s="78">
        <f t="shared" si="3"/>
        <v>1.6326530612244898</v>
      </c>
      <c r="K8" s="23">
        <v>34</v>
      </c>
      <c r="L8" s="23">
        <v>14</v>
      </c>
      <c r="M8" s="23">
        <v>52</v>
      </c>
      <c r="N8" s="23">
        <v>27</v>
      </c>
      <c r="O8" s="544">
        <v>68</v>
      </c>
      <c r="P8" s="545">
        <v>26</v>
      </c>
    </row>
    <row r="9" spans="1:16" s="72" customFormat="1" ht="19.5" customHeight="1">
      <c r="A9" s="34" t="s">
        <v>22</v>
      </c>
      <c r="B9" s="55">
        <v>216</v>
      </c>
      <c r="C9" s="23">
        <v>71</v>
      </c>
      <c r="D9" s="78">
        <f t="shared" si="0"/>
        <v>32.870370370370374</v>
      </c>
      <c r="E9" s="23">
        <v>135</v>
      </c>
      <c r="F9" s="78">
        <f t="shared" si="1"/>
        <v>62.5</v>
      </c>
      <c r="G9" s="65">
        <v>8</v>
      </c>
      <c r="H9" s="78">
        <f t="shared" si="2"/>
        <v>3.7037037037037033</v>
      </c>
      <c r="I9" s="65">
        <v>1</v>
      </c>
      <c r="J9" s="78">
        <f t="shared" si="3"/>
        <v>0.4629629629629629</v>
      </c>
      <c r="K9" s="23">
        <v>27</v>
      </c>
      <c r="L9" s="23">
        <v>15</v>
      </c>
      <c r="M9" s="23">
        <v>94</v>
      </c>
      <c r="N9" s="23">
        <v>25</v>
      </c>
      <c r="O9" s="544">
        <v>74</v>
      </c>
      <c r="P9" s="545">
        <v>15</v>
      </c>
    </row>
    <row r="10" spans="1:16" s="72" customFormat="1" ht="19.5" customHeight="1">
      <c r="A10" s="34" t="s">
        <v>23</v>
      </c>
      <c r="B10" s="55">
        <v>374</v>
      </c>
      <c r="C10" s="23">
        <v>115</v>
      </c>
      <c r="D10" s="78">
        <f t="shared" si="0"/>
        <v>30.74866310160428</v>
      </c>
      <c r="E10" s="23">
        <v>216</v>
      </c>
      <c r="F10" s="78">
        <f t="shared" si="1"/>
        <v>57.75401069518716</v>
      </c>
      <c r="G10" s="65">
        <v>11</v>
      </c>
      <c r="H10" s="78">
        <f t="shared" si="2"/>
        <v>2.941176470588235</v>
      </c>
      <c r="I10" s="65">
        <v>22</v>
      </c>
      <c r="J10" s="78">
        <f t="shared" si="3"/>
        <v>5.88235294117647</v>
      </c>
      <c r="K10" s="23">
        <v>84</v>
      </c>
      <c r="L10" s="23">
        <v>27</v>
      </c>
      <c r="M10" s="23">
        <v>114</v>
      </c>
      <c r="N10" s="23">
        <v>40</v>
      </c>
      <c r="O10" s="544">
        <v>98</v>
      </c>
      <c r="P10" s="545">
        <v>35</v>
      </c>
    </row>
    <row r="11" spans="1:16" s="72" customFormat="1" ht="19.5" customHeight="1">
      <c r="A11" s="34" t="s">
        <v>12</v>
      </c>
      <c r="B11" s="55">
        <v>338</v>
      </c>
      <c r="C11" s="23">
        <v>106</v>
      </c>
      <c r="D11" s="78">
        <f t="shared" si="0"/>
        <v>31.360946745562128</v>
      </c>
      <c r="E11" s="23">
        <v>203</v>
      </c>
      <c r="F11" s="78">
        <f t="shared" si="1"/>
        <v>60.05917159763313</v>
      </c>
      <c r="G11" s="65">
        <v>8</v>
      </c>
      <c r="H11" s="78">
        <f t="shared" si="2"/>
        <v>2.366863905325444</v>
      </c>
      <c r="I11" s="65">
        <v>8</v>
      </c>
      <c r="J11" s="78">
        <f t="shared" si="3"/>
        <v>2.366863905325444</v>
      </c>
      <c r="K11" s="23">
        <v>87</v>
      </c>
      <c r="L11" s="23">
        <v>22</v>
      </c>
      <c r="M11" s="23">
        <v>92</v>
      </c>
      <c r="N11" s="23">
        <v>30</v>
      </c>
      <c r="O11" s="544">
        <v>52</v>
      </c>
      <c r="P11" s="545">
        <v>54</v>
      </c>
    </row>
    <row r="12" spans="1:16" s="72" customFormat="1" ht="19.5" customHeight="1">
      <c r="A12" s="35" t="s">
        <v>13</v>
      </c>
      <c r="B12" s="55">
        <v>350</v>
      </c>
      <c r="C12" s="23">
        <v>102</v>
      </c>
      <c r="D12" s="78">
        <f t="shared" si="0"/>
        <v>29.142857142857142</v>
      </c>
      <c r="E12" s="23">
        <v>226</v>
      </c>
      <c r="F12" s="78">
        <f t="shared" si="1"/>
        <v>64.57142857142857</v>
      </c>
      <c r="G12" s="65">
        <v>2</v>
      </c>
      <c r="H12" s="78">
        <f t="shared" si="2"/>
        <v>0.5714285714285714</v>
      </c>
      <c r="I12" s="65">
        <v>9</v>
      </c>
      <c r="J12" s="78">
        <f t="shared" si="3"/>
        <v>2.571428571428571</v>
      </c>
      <c r="K12" s="23">
        <v>90</v>
      </c>
      <c r="L12" s="23">
        <v>24</v>
      </c>
      <c r="M12" s="23">
        <v>117</v>
      </c>
      <c r="N12" s="23">
        <v>13</v>
      </c>
      <c r="O12" s="544">
        <v>107</v>
      </c>
      <c r="P12" s="545">
        <v>49</v>
      </c>
    </row>
    <row r="13" spans="1:16" s="72" customFormat="1" ht="19.5" customHeight="1" thickBot="1">
      <c r="A13" s="168" t="s">
        <v>211</v>
      </c>
      <c r="B13" s="56">
        <v>2</v>
      </c>
      <c r="C13" s="83">
        <v>2</v>
      </c>
      <c r="D13" s="95">
        <f t="shared" si="0"/>
        <v>100</v>
      </c>
      <c r="E13" s="83">
        <v>0</v>
      </c>
      <c r="F13" s="95" t="s">
        <v>54</v>
      </c>
      <c r="G13" s="68">
        <v>0</v>
      </c>
      <c r="H13" s="95" t="s">
        <v>54</v>
      </c>
      <c r="I13" s="68">
        <v>0</v>
      </c>
      <c r="J13" s="95" t="s">
        <v>54</v>
      </c>
      <c r="K13" s="83">
        <v>0</v>
      </c>
      <c r="L13" s="83">
        <v>0</v>
      </c>
      <c r="M13" s="83">
        <v>1</v>
      </c>
      <c r="N13" s="83">
        <v>0</v>
      </c>
      <c r="O13" s="546">
        <v>0</v>
      </c>
      <c r="P13" s="547">
        <v>0</v>
      </c>
    </row>
    <row r="14" spans="1:16" ht="24" customHeight="1" thickBot="1" thickTop="1">
      <c r="A14" s="43" t="s">
        <v>14</v>
      </c>
      <c r="B14" s="525">
        <f>SUM(B5:B13)</f>
        <v>1956</v>
      </c>
      <c r="C14" s="195">
        <f>SUM(C5:C13)</f>
        <v>652</v>
      </c>
      <c r="D14" s="81">
        <f t="shared" si="0"/>
        <v>33.33333333333333</v>
      </c>
      <c r="E14" s="195">
        <f>SUM(E5:E13)</f>
        <v>1169</v>
      </c>
      <c r="F14" s="81">
        <f t="shared" si="1"/>
        <v>59.764826175869125</v>
      </c>
      <c r="G14" s="60">
        <f>SUM(G5:G13)</f>
        <v>44</v>
      </c>
      <c r="H14" s="81">
        <f t="shared" si="2"/>
        <v>2.2494887525562373</v>
      </c>
      <c r="I14" s="60">
        <f>SUM(I5:I13)</f>
        <v>54</v>
      </c>
      <c r="J14" s="81">
        <f t="shared" si="3"/>
        <v>2.7607361963190185</v>
      </c>
      <c r="K14" s="195">
        <f aca="true" t="shared" si="4" ref="K14:P14">SUM(K5:K13)</f>
        <v>376</v>
      </c>
      <c r="L14" s="195">
        <f t="shared" si="4"/>
        <v>124</v>
      </c>
      <c r="M14" s="195">
        <f t="shared" si="4"/>
        <v>600</v>
      </c>
      <c r="N14" s="195">
        <f t="shared" si="4"/>
        <v>178</v>
      </c>
      <c r="O14" s="195">
        <f t="shared" si="4"/>
        <v>547</v>
      </c>
      <c r="P14" s="156">
        <f t="shared" si="4"/>
        <v>235</v>
      </c>
    </row>
    <row r="15" spans="2:10" ht="13.5" thickTop="1">
      <c r="B15" s="215"/>
      <c r="C15" s="215"/>
      <c r="D15" s="221"/>
      <c r="E15" s="3"/>
      <c r="F15" s="229"/>
      <c r="G15" s="3"/>
      <c r="H15" s="229"/>
      <c r="J15" s="229"/>
    </row>
    <row r="16" ht="12.75">
      <c r="B16" s="90"/>
    </row>
    <row r="26" ht="12.75">
      <c r="A26" s="205"/>
    </row>
    <row r="29" ht="12.75">
      <c r="A29" s="207"/>
    </row>
    <row r="30" ht="12.75">
      <c r="A30" s="208"/>
    </row>
    <row r="31" ht="12.75">
      <c r="A31" s="208"/>
    </row>
    <row r="32" ht="12.75">
      <c r="A32" s="208"/>
    </row>
  </sheetData>
  <sheetProtection/>
  <mergeCells count="7">
    <mergeCell ref="A1:P1"/>
    <mergeCell ref="C3:J3"/>
    <mergeCell ref="K3:N3"/>
    <mergeCell ref="A3:A4"/>
    <mergeCell ref="B3:B4"/>
    <mergeCell ref="O3:P3"/>
    <mergeCell ref="A2:P2"/>
  </mergeCells>
  <printOptions horizontalCentered="1"/>
  <pageMargins left="0.9055118110236221" right="0.9055118110236221" top="0.7874015748031497" bottom="0.7874015748031497" header="0.31496062992125984" footer="0.31496062992125984"/>
  <pageSetup horizontalDpi="600" verticalDpi="600" orientation="landscape" paperSize="9" r:id="rId1"/>
  <ignoredErrors>
    <ignoredError sqref="D14 F14 H14 J14" formula="1"/>
  </ignoredErrors>
</worksheet>
</file>

<file path=xl/worksheets/sheet23.xml><?xml version="1.0" encoding="utf-8"?>
<worksheet xmlns="http://schemas.openxmlformats.org/spreadsheetml/2006/main" xmlns:r="http://schemas.openxmlformats.org/officeDocument/2006/relationships">
  <dimension ref="A1:P31"/>
  <sheetViews>
    <sheetView zoomScaleSheetLayoutView="100" zoomScalePageLayoutView="0" workbookViewId="0" topLeftCell="A1">
      <selection activeCell="S13" sqref="S13"/>
    </sheetView>
  </sheetViews>
  <sheetFormatPr defaultColWidth="9.140625" defaultRowHeight="12.75"/>
  <cols>
    <col min="1" max="1" width="10.421875" style="0" customWidth="1"/>
    <col min="2" max="3" width="8.140625" style="0" customWidth="1"/>
    <col min="4" max="4" width="6.28125" style="0" customWidth="1"/>
    <col min="5" max="5" width="8.140625" style="0" customWidth="1"/>
    <col min="6" max="6" width="6.28125" style="0" customWidth="1"/>
    <col min="7" max="7" width="7.140625" style="0" bestFit="1" customWidth="1"/>
    <col min="8" max="8" width="6.28125" style="0" customWidth="1"/>
    <col min="9" max="9" width="8.140625" style="0" customWidth="1"/>
    <col min="10" max="10" width="6.28125" style="0" customWidth="1"/>
    <col min="11" max="16" width="8.140625" style="0" customWidth="1"/>
  </cols>
  <sheetData>
    <row r="1" spans="1:16" s="72" customFormat="1" ht="16.5" customHeight="1">
      <c r="A1" s="774" t="s">
        <v>114</v>
      </c>
      <c r="B1" s="774"/>
      <c r="C1" s="774"/>
      <c r="D1" s="774"/>
      <c r="E1" s="774"/>
      <c r="F1" s="774"/>
      <c r="G1" s="774"/>
      <c r="H1" s="774"/>
      <c r="I1" s="774"/>
      <c r="J1" s="774"/>
      <c r="K1" s="774"/>
      <c r="L1" s="774"/>
      <c r="M1" s="774"/>
      <c r="N1" s="774"/>
      <c r="O1" s="774"/>
      <c r="P1" s="774"/>
    </row>
    <row r="2" spans="1:16" s="72" customFormat="1" ht="19.5" customHeight="1" thickBot="1">
      <c r="A2" s="800"/>
      <c r="B2" s="800"/>
      <c r="C2" s="800"/>
      <c r="D2" s="800"/>
      <c r="E2" s="800"/>
      <c r="F2" s="800"/>
      <c r="G2" s="800"/>
      <c r="H2" s="800"/>
      <c r="I2" s="800"/>
      <c r="J2" s="800"/>
      <c r="K2" s="800"/>
      <c r="L2" s="800"/>
      <c r="M2" s="800"/>
      <c r="N2" s="800"/>
      <c r="O2" s="800"/>
      <c r="P2" s="800"/>
    </row>
    <row r="3" spans="1:16" s="72" customFormat="1" ht="42" customHeight="1" thickTop="1">
      <c r="A3" s="776" t="s">
        <v>3</v>
      </c>
      <c r="B3" s="779" t="s">
        <v>82</v>
      </c>
      <c r="C3" s="782" t="s">
        <v>83</v>
      </c>
      <c r="D3" s="782"/>
      <c r="E3" s="782"/>
      <c r="F3" s="782"/>
      <c r="G3" s="782"/>
      <c r="H3" s="782"/>
      <c r="I3" s="782"/>
      <c r="J3" s="782"/>
      <c r="K3" s="782" t="s">
        <v>123</v>
      </c>
      <c r="L3" s="782"/>
      <c r="M3" s="782"/>
      <c r="N3" s="782"/>
      <c r="O3" s="782" t="s">
        <v>55</v>
      </c>
      <c r="P3" s="783"/>
    </row>
    <row r="4" spans="1:16" s="72" customFormat="1" ht="42" customHeight="1" thickBot="1">
      <c r="A4" s="778"/>
      <c r="B4" s="789"/>
      <c r="C4" s="7" t="s">
        <v>59</v>
      </c>
      <c r="D4" s="68" t="s">
        <v>44</v>
      </c>
      <c r="E4" s="7" t="s">
        <v>12</v>
      </c>
      <c r="F4" s="7" t="s">
        <v>44</v>
      </c>
      <c r="G4" s="7" t="s">
        <v>85</v>
      </c>
      <c r="H4" s="7" t="s">
        <v>44</v>
      </c>
      <c r="I4" s="7" t="s">
        <v>86</v>
      </c>
      <c r="J4" s="7" t="s">
        <v>44</v>
      </c>
      <c r="K4" s="7" t="s">
        <v>87</v>
      </c>
      <c r="L4" s="7" t="s">
        <v>88</v>
      </c>
      <c r="M4" s="7" t="s">
        <v>89</v>
      </c>
      <c r="N4" s="7" t="s">
        <v>90</v>
      </c>
      <c r="O4" s="7" t="s">
        <v>115</v>
      </c>
      <c r="P4" s="111" t="s">
        <v>116</v>
      </c>
    </row>
    <row r="5" spans="1:16" s="72" customFormat="1" ht="19.5" customHeight="1" thickTop="1">
      <c r="A5" s="33" t="s">
        <v>18</v>
      </c>
      <c r="B5" s="51">
        <v>335</v>
      </c>
      <c r="C5" s="51">
        <v>57</v>
      </c>
      <c r="D5" s="74">
        <f>C5/B5*100</f>
        <v>17.01492537313433</v>
      </c>
      <c r="E5" s="51">
        <v>275</v>
      </c>
      <c r="F5" s="78">
        <f>E5/B5*100</f>
        <v>82.08955223880598</v>
      </c>
      <c r="G5" s="75">
        <v>2</v>
      </c>
      <c r="H5" s="78">
        <f>G5/B5*100</f>
        <v>0.5970149253731344</v>
      </c>
      <c r="I5" s="51">
        <v>0</v>
      </c>
      <c r="J5" s="78" t="s">
        <v>54</v>
      </c>
      <c r="K5" s="10">
        <v>0</v>
      </c>
      <c r="L5" s="51">
        <v>48</v>
      </c>
      <c r="M5" s="51">
        <v>77</v>
      </c>
      <c r="N5" s="523">
        <v>4</v>
      </c>
      <c r="O5" s="542">
        <v>303</v>
      </c>
      <c r="P5" s="543">
        <v>10</v>
      </c>
    </row>
    <row r="6" spans="1:16" s="72" customFormat="1" ht="19.5" customHeight="1">
      <c r="A6" s="34" t="s">
        <v>19</v>
      </c>
      <c r="B6" s="55">
        <v>518</v>
      </c>
      <c r="C6" s="526">
        <v>75</v>
      </c>
      <c r="D6" s="78">
        <f aca="true" t="shared" si="0" ref="D6:D13">C6/B6*100</f>
        <v>14.478764478764477</v>
      </c>
      <c r="E6" s="526">
        <v>424</v>
      </c>
      <c r="F6" s="78">
        <f aca="true" t="shared" si="1" ref="F6:F13">E6/B6*100</f>
        <v>81.85328185328186</v>
      </c>
      <c r="G6" s="65">
        <v>1</v>
      </c>
      <c r="H6" s="78">
        <f aca="true" t="shared" si="2" ref="H6:H13">G6/B6*100</f>
        <v>0.19305019305019305</v>
      </c>
      <c r="I6" s="526">
        <v>18</v>
      </c>
      <c r="J6" s="78">
        <f aca="true" t="shared" si="3" ref="J6:J13">I6/B6*100</f>
        <v>3.474903474903475</v>
      </c>
      <c r="K6" s="65">
        <v>0</v>
      </c>
      <c r="L6" s="23">
        <v>62</v>
      </c>
      <c r="M6" s="526">
        <v>179</v>
      </c>
      <c r="N6" s="186">
        <v>3</v>
      </c>
      <c r="O6" s="544">
        <v>487</v>
      </c>
      <c r="P6" s="545">
        <v>19</v>
      </c>
    </row>
    <row r="7" spans="1:16" s="72" customFormat="1" ht="19.5" customHeight="1">
      <c r="A7" s="34" t="s">
        <v>20</v>
      </c>
      <c r="B7" s="55">
        <v>507</v>
      </c>
      <c r="C7" s="526">
        <v>115</v>
      </c>
      <c r="D7" s="78">
        <f t="shared" si="0"/>
        <v>22.682445759368836</v>
      </c>
      <c r="E7" s="526">
        <v>387</v>
      </c>
      <c r="F7" s="78">
        <f t="shared" si="1"/>
        <v>76.33136094674556</v>
      </c>
      <c r="G7" s="65">
        <v>0</v>
      </c>
      <c r="H7" s="78" t="s">
        <v>54</v>
      </c>
      <c r="I7" s="526">
        <v>5</v>
      </c>
      <c r="J7" s="78">
        <f t="shared" si="3"/>
        <v>0.9861932938856016</v>
      </c>
      <c r="K7" s="65">
        <v>0</v>
      </c>
      <c r="L7" s="23">
        <v>57</v>
      </c>
      <c r="M7" s="526">
        <v>139</v>
      </c>
      <c r="N7" s="186">
        <v>10</v>
      </c>
      <c r="O7" s="544">
        <v>475</v>
      </c>
      <c r="P7" s="545">
        <v>18</v>
      </c>
    </row>
    <row r="8" spans="1:16" s="72" customFormat="1" ht="19.5" customHeight="1">
      <c r="A8" s="34" t="s">
        <v>21</v>
      </c>
      <c r="B8" s="55">
        <v>602</v>
      </c>
      <c r="C8" s="526">
        <v>94</v>
      </c>
      <c r="D8" s="78">
        <f t="shared" si="0"/>
        <v>15.614617940199334</v>
      </c>
      <c r="E8" s="526">
        <v>488</v>
      </c>
      <c r="F8" s="78">
        <f t="shared" si="1"/>
        <v>81.06312292358804</v>
      </c>
      <c r="G8" s="10">
        <v>0</v>
      </c>
      <c r="H8" s="78" t="s">
        <v>54</v>
      </c>
      <c r="I8" s="526">
        <v>20</v>
      </c>
      <c r="J8" s="78">
        <f t="shared" si="3"/>
        <v>3.322259136212625</v>
      </c>
      <c r="K8" s="65">
        <v>0</v>
      </c>
      <c r="L8" s="23">
        <v>157</v>
      </c>
      <c r="M8" s="526">
        <v>195</v>
      </c>
      <c r="N8" s="186">
        <v>9</v>
      </c>
      <c r="O8" s="544">
        <v>455</v>
      </c>
      <c r="P8" s="545">
        <v>124</v>
      </c>
    </row>
    <row r="9" spans="1:16" s="72" customFormat="1" ht="19.5" customHeight="1">
      <c r="A9" s="34" t="s">
        <v>22</v>
      </c>
      <c r="B9" s="55">
        <v>553</v>
      </c>
      <c r="C9" s="526">
        <v>122</v>
      </c>
      <c r="D9" s="78">
        <f t="shared" si="0"/>
        <v>22.06148282097649</v>
      </c>
      <c r="E9" s="526">
        <v>398</v>
      </c>
      <c r="F9" s="78">
        <f t="shared" si="1"/>
        <v>71.97106690777576</v>
      </c>
      <c r="G9" s="65">
        <v>0</v>
      </c>
      <c r="H9" s="78" t="s">
        <v>54</v>
      </c>
      <c r="I9" s="526">
        <v>30</v>
      </c>
      <c r="J9" s="78">
        <f t="shared" si="3"/>
        <v>5.424954792043399</v>
      </c>
      <c r="K9" s="65">
        <v>0</v>
      </c>
      <c r="L9" s="23">
        <v>68</v>
      </c>
      <c r="M9" s="526">
        <v>291</v>
      </c>
      <c r="N9" s="186">
        <v>21</v>
      </c>
      <c r="O9" s="544">
        <v>494</v>
      </c>
      <c r="P9" s="545">
        <v>30</v>
      </c>
    </row>
    <row r="10" spans="1:16" s="72" customFormat="1" ht="19.5" customHeight="1">
      <c r="A10" s="34" t="s">
        <v>23</v>
      </c>
      <c r="B10" s="55">
        <v>646</v>
      </c>
      <c r="C10" s="526">
        <v>110</v>
      </c>
      <c r="D10" s="78">
        <f t="shared" si="0"/>
        <v>17.027863777089784</v>
      </c>
      <c r="E10" s="526">
        <v>488</v>
      </c>
      <c r="F10" s="78">
        <f t="shared" si="1"/>
        <v>75.54179566563467</v>
      </c>
      <c r="G10" s="65">
        <v>1</v>
      </c>
      <c r="H10" s="78">
        <f t="shared" si="2"/>
        <v>0.15479876160990713</v>
      </c>
      <c r="I10" s="526">
        <v>45</v>
      </c>
      <c r="J10" s="78">
        <f t="shared" si="3"/>
        <v>6.96594427244582</v>
      </c>
      <c r="K10" s="157">
        <v>0</v>
      </c>
      <c r="L10" s="23">
        <v>136</v>
      </c>
      <c r="M10" s="526">
        <v>216</v>
      </c>
      <c r="N10" s="186">
        <v>5</v>
      </c>
      <c r="O10" s="544">
        <v>540</v>
      </c>
      <c r="P10" s="545">
        <v>91</v>
      </c>
    </row>
    <row r="11" spans="1:16" s="72" customFormat="1" ht="19.5" customHeight="1">
      <c r="A11" s="34" t="s">
        <v>12</v>
      </c>
      <c r="B11" s="55">
        <v>712</v>
      </c>
      <c r="C11" s="526">
        <v>105</v>
      </c>
      <c r="D11" s="78">
        <f t="shared" si="0"/>
        <v>14.747191011235955</v>
      </c>
      <c r="E11" s="526">
        <v>554</v>
      </c>
      <c r="F11" s="78">
        <f t="shared" si="1"/>
        <v>77.80898876404494</v>
      </c>
      <c r="G11" s="65">
        <v>2</v>
      </c>
      <c r="H11" s="78">
        <f t="shared" si="2"/>
        <v>0.2808988764044944</v>
      </c>
      <c r="I11" s="526">
        <v>47</v>
      </c>
      <c r="J11" s="78">
        <f t="shared" si="3"/>
        <v>6.601123595505618</v>
      </c>
      <c r="K11" s="157">
        <v>0</v>
      </c>
      <c r="L11" s="23">
        <v>217</v>
      </c>
      <c r="M11" s="526">
        <v>171</v>
      </c>
      <c r="N11" s="186">
        <v>15</v>
      </c>
      <c r="O11" s="544">
        <v>420</v>
      </c>
      <c r="P11" s="545">
        <v>266</v>
      </c>
    </row>
    <row r="12" spans="1:16" s="72" customFormat="1" ht="19.5" customHeight="1" thickBot="1">
      <c r="A12" s="35" t="s">
        <v>13</v>
      </c>
      <c r="B12" s="527">
        <v>855</v>
      </c>
      <c r="C12" s="527">
        <v>98</v>
      </c>
      <c r="D12" s="113">
        <f t="shared" si="0"/>
        <v>11.461988304093568</v>
      </c>
      <c r="E12" s="527">
        <v>714</v>
      </c>
      <c r="F12" s="95">
        <f t="shared" si="1"/>
        <v>83.50877192982456</v>
      </c>
      <c r="G12" s="68">
        <v>0</v>
      </c>
      <c r="H12" s="95" t="s">
        <v>54</v>
      </c>
      <c r="I12" s="527">
        <v>38</v>
      </c>
      <c r="J12" s="95">
        <f t="shared" si="3"/>
        <v>4.444444444444445</v>
      </c>
      <c r="K12" s="158">
        <v>2</v>
      </c>
      <c r="L12" s="115">
        <v>253</v>
      </c>
      <c r="M12" s="527">
        <v>363</v>
      </c>
      <c r="N12" s="524">
        <v>3</v>
      </c>
      <c r="O12" s="546">
        <v>526</v>
      </c>
      <c r="P12" s="548">
        <v>308</v>
      </c>
    </row>
    <row r="13" spans="1:16" ht="24" customHeight="1" thickBot="1" thickTop="1">
      <c r="A13" s="43" t="s">
        <v>14</v>
      </c>
      <c r="B13" s="105">
        <f>SUM(B5:B12)</f>
        <v>4728</v>
      </c>
      <c r="C13" s="58">
        <f>SUM(C5:C12)</f>
        <v>776</v>
      </c>
      <c r="D13" s="81">
        <f t="shared" si="0"/>
        <v>16.412859560067684</v>
      </c>
      <c r="E13" s="195">
        <f>SUM(E5:E12)</f>
        <v>3728</v>
      </c>
      <c r="F13" s="81">
        <f t="shared" si="1"/>
        <v>78.84940778341793</v>
      </c>
      <c r="G13" s="62">
        <f>SUM(G5:G12)</f>
        <v>6</v>
      </c>
      <c r="H13" s="81">
        <f t="shared" si="2"/>
        <v>0.12690355329949238</v>
      </c>
      <c r="I13" s="195">
        <f>SUM(I5:I12)</f>
        <v>203</v>
      </c>
      <c r="J13" s="81">
        <f t="shared" si="3"/>
        <v>4.293570219966159</v>
      </c>
      <c r="K13" s="60">
        <f aca="true" t="shared" si="4" ref="K13:P13">SUM(K5:K12)</f>
        <v>2</v>
      </c>
      <c r="L13" s="105">
        <f t="shared" si="4"/>
        <v>998</v>
      </c>
      <c r="M13" s="105">
        <f t="shared" si="4"/>
        <v>1631</v>
      </c>
      <c r="N13" s="62">
        <f t="shared" si="4"/>
        <v>70</v>
      </c>
      <c r="O13" s="58">
        <f t="shared" si="4"/>
        <v>3700</v>
      </c>
      <c r="P13" s="156">
        <f t="shared" si="4"/>
        <v>866</v>
      </c>
    </row>
    <row r="14" spans="2:10" ht="13.5" thickTop="1">
      <c r="B14" s="215"/>
      <c r="C14" s="215"/>
      <c r="D14" s="503"/>
      <c r="F14" s="229"/>
      <c r="G14" s="133"/>
      <c r="H14" s="229"/>
      <c r="I14" s="133"/>
      <c r="J14" s="502"/>
    </row>
    <row r="15" ht="12.75">
      <c r="B15" s="90"/>
    </row>
    <row r="25" ht="12.75">
      <c r="A25" s="205"/>
    </row>
    <row r="28" ht="12.75">
      <c r="A28" s="207"/>
    </row>
    <row r="29" ht="12.75">
      <c r="A29" s="208"/>
    </row>
    <row r="30" ht="12.75">
      <c r="A30" s="208"/>
    </row>
    <row r="31" ht="12.75">
      <c r="A31" s="208"/>
    </row>
  </sheetData>
  <sheetProtection/>
  <mergeCells count="7">
    <mergeCell ref="A1:P1"/>
    <mergeCell ref="C3:J3"/>
    <mergeCell ref="K3:N3"/>
    <mergeCell ref="A3:A4"/>
    <mergeCell ref="B3:B4"/>
    <mergeCell ref="O3:P3"/>
    <mergeCell ref="A2:P2"/>
  </mergeCells>
  <printOptions horizontalCentered="1"/>
  <pageMargins left="0.9055118110236221" right="0.9055118110236221" top="0.7874015748031497" bottom="0.7874015748031497" header="0.31496062992125984" footer="0.31496062992125984"/>
  <pageSetup horizontalDpi="600" verticalDpi="600" orientation="landscape" paperSize="9" r:id="rId1"/>
  <ignoredErrors>
    <ignoredError sqref="D13 F13 H13 J13" formula="1"/>
  </ignoredErrors>
</worksheet>
</file>

<file path=xl/worksheets/sheet24.xml><?xml version="1.0" encoding="utf-8"?>
<worksheet xmlns="http://schemas.openxmlformats.org/spreadsheetml/2006/main" xmlns:r="http://schemas.openxmlformats.org/officeDocument/2006/relationships">
  <dimension ref="A1:R32"/>
  <sheetViews>
    <sheetView zoomScaleSheetLayoutView="100" zoomScalePageLayoutView="0" workbookViewId="0" topLeftCell="A1">
      <selection activeCell="S15" sqref="S15"/>
    </sheetView>
  </sheetViews>
  <sheetFormatPr defaultColWidth="9.140625" defaultRowHeight="12.75"/>
  <cols>
    <col min="1" max="1" width="10.7109375" style="0" customWidth="1"/>
    <col min="2" max="2" width="10.00390625" style="0" bestFit="1" customWidth="1"/>
    <col min="3" max="3" width="8.28125" style="0" customWidth="1"/>
    <col min="4" max="4" width="6.28125" style="0" customWidth="1"/>
    <col min="5" max="5" width="8.28125" style="0" customWidth="1"/>
    <col min="6" max="6" width="6.28125" style="0" customWidth="1"/>
    <col min="7" max="7" width="7.140625" style="0" bestFit="1" customWidth="1"/>
    <col min="8" max="8" width="6.28125" style="0" customWidth="1"/>
    <col min="9" max="9" width="8.00390625" style="0" customWidth="1"/>
    <col min="10" max="10" width="6.28125" style="0" customWidth="1"/>
    <col min="11" max="13" width="8.28125" style="0" customWidth="1"/>
    <col min="14" max="14" width="7.57421875" style="0" customWidth="1"/>
    <col min="15" max="15" width="11.8515625" style="0" bestFit="1" customWidth="1"/>
  </cols>
  <sheetData>
    <row r="1" spans="1:15" s="72" customFormat="1" ht="16.5" customHeight="1">
      <c r="A1" s="774" t="s">
        <v>117</v>
      </c>
      <c r="B1" s="774"/>
      <c r="C1" s="774"/>
      <c r="D1" s="774"/>
      <c r="E1" s="774"/>
      <c r="F1" s="774"/>
      <c r="G1" s="774"/>
      <c r="H1" s="774"/>
      <c r="I1" s="774"/>
      <c r="J1" s="774"/>
      <c r="K1" s="774"/>
      <c r="L1" s="774"/>
      <c r="M1" s="774"/>
      <c r="N1" s="774"/>
      <c r="O1" s="774"/>
    </row>
    <row r="2" spans="1:15" s="72" customFormat="1" ht="19.5" customHeight="1" thickBot="1">
      <c r="A2" s="800"/>
      <c r="B2" s="800"/>
      <c r="C2" s="800"/>
      <c r="D2" s="800"/>
      <c r="E2" s="800"/>
      <c r="F2" s="800"/>
      <c r="G2" s="800"/>
      <c r="H2" s="800"/>
      <c r="I2" s="800"/>
      <c r="J2" s="800"/>
      <c r="K2" s="800"/>
      <c r="L2" s="800"/>
      <c r="M2" s="800"/>
      <c r="N2" s="800"/>
      <c r="O2" s="800"/>
    </row>
    <row r="3" spans="1:15" s="72" customFormat="1" ht="42" customHeight="1" thickTop="1">
      <c r="A3" s="776" t="s">
        <v>3</v>
      </c>
      <c r="B3" s="779" t="s">
        <v>82</v>
      </c>
      <c r="C3" s="782" t="s">
        <v>83</v>
      </c>
      <c r="D3" s="782"/>
      <c r="E3" s="782"/>
      <c r="F3" s="782"/>
      <c r="G3" s="782"/>
      <c r="H3" s="782"/>
      <c r="I3" s="782"/>
      <c r="J3" s="782"/>
      <c r="K3" s="782" t="s">
        <v>123</v>
      </c>
      <c r="L3" s="782"/>
      <c r="M3" s="782"/>
      <c r="N3" s="782"/>
      <c r="O3" s="92" t="s">
        <v>55</v>
      </c>
    </row>
    <row r="4" spans="1:15" s="72" customFormat="1" ht="42" customHeight="1" thickBot="1">
      <c r="A4" s="778"/>
      <c r="B4" s="789"/>
      <c r="C4" s="7" t="s">
        <v>59</v>
      </c>
      <c r="D4" s="68" t="s">
        <v>44</v>
      </c>
      <c r="E4" s="7" t="s">
        <v>12</v>
      </c>
      <c r="F4" s="7" t="s">
        <v>44</v>
      </c>
      <c r="G4" s="7" t="s">
        <v>85</v>
      </c>
      <c r="H4" s="7" t="s">
        <v>44</v>
      </c>
      <c r="I4" s="7" t="s">
        <v>86</v>
      </c>
      <c r="J4" s="7" t="s">
        <v>44</v>
      </c>
      <c r="K4" s="7" t="s">
        <v>87</v>
      </c>
      <c r="L4" s="7" t="s">
        <v>88</v>
      </c>
      <c r="M4" s="7" t="s">
        <v>89</v>
      </c>
      <c r="N4" s="7" t="s">
        <v>90</v>
      </c>
      <c r="O4" s="8" t="s">
        <v>246</v>
      </c>
    </row>
    <row r="5" spans="1:15" s="72" customFormat="1" ht="19.5" customHeight="1" thickTop="1">
      <c r="A5" s="33" t="s">
        <v>18</v>
      </c>
      <c r="B5" s="104">
        <v>1562</v>
      </c>
      <c r="C5" s="51">
        <v>523</v>
      </c>
      <c r="D5" s="74">
        <f>C5/B5*100</f>
        <v>33.48271446862996</v>
      </c>
      <c r="E5" s="51">
        <v>903</v>
      </c>
      <c r="F5" s="78">
        <f>E5/B5*100</f>
        <v>57.81049935979513</v>
      </c>
      <c r="G5" s="51">
        <v>90</v>
      </c>
      <c r="H5" s="78">
        <f>G5/B5*100</f>
        <v>5.761843790012804</v>
      </c>
      <c r="I5" s="51">
        <v>17</v>
      </c>
      <c r="J5" s="78">
        <f>I5/B5*100</f>
        <v>1.088348271446863</v>
      </c>
      <c r="K5" s="51">
        <v>26</v>
      </c>
      <c r="L5" s="51">
        <v>329</v>
      </c>
      <c r="M5" s="51">
        <v>652</v>
      </c>
      <c r="N5" s="51">
        <v>16</v>
      </c>
      <c r="O5" s="549">
        <v>1264</v>
      </c>
    </row>
    <row r="6" spans="1:15" s="72" customFormat="1" ht="19.5" customHeight="1">
      <c r="A6" s="34" t="s">
        <v>19</v>
      </c>
      <c r="B6" s="528">
        <v>1191</v>
      </c>
      <c r="C6" s="55">
        <v>276</v>
      </c>
      <c r="D6" s="78">
        <f aca="true" t="shared" si="0" ref="D6:D14">C6/B6*100</f>
        <v>23.173803526448363</v>
      </c>
      <c r="E6" s="55">
        <v>790</v>
      </c>
      <c r="F6" s="78">
        <f aca="true" t="shared" si="1" ref="F6:F14">E6/B6*100</f>
        <v>66.33081444164569</v>
      </c>
      <c r="G6" s="55">
        <v>37</v>
      </c>
      <c r="H6" s="78">
        <f aca="true" t="shared" si="2" ref="H6:H14">G6/B6*100</f>
        <v>3.1066330814441647</v>
      </c>
      <c r="I6" s="55">
        <v>82</v>
      </c>
      <c r="J6" s="78">
        <f aca="true" t="shared" si="3" ref="J6:J14">I6/B6*100</f>
        <v>6.884970612930311</v>
      </c>
      <c r="K6" s="55">
        <v>55</v>
      </c>
      <c r="L6" s="55">
        <v>259</v>
      </c>
      <c r="M6" s="55">
        <v>462</v>
      </c>
      <c r="N6" s="55">
        <v>2</v>
      </c>
      <c r="O6" s="550">
        <v>848</v>
      </c>
    </row>
    <row r="7" spans="1:15" s="72" customFormat="1" ht="19.5" customHeight="1">
      <c r="A7" s="34" t="s">
        <v>20</v>
      </c>
      <c r="B7" s="528">
        <v>908</v>
      </c>
      <c r="C7" s="55">
        <v>192</v>
      </c>
      <c r="D7" s="78">
        <f t="shared" si="0"/>
        <v>21.145374449339208</v>
      </c>
      <c r="E7" s="55">
        <v>637</v>
      </c>
      <c r="F7" s="78">
        <f t="shared" si="1"/>
        <v>70.15418502202643</v>
      </c>
      <c r="G7" s="55">
        <v>36</v>
      </c>
      <c r="H7" s="78">
        <f t="shared" si="2"/>
        <v>3.9647577092511015</v>
      </c>
      <c r="I7" s="55">
        <v>34</v>
      </c>
      <c r="J7" s="78">
        <f t="shared" si="3"/>
        <v>3.7444933920704844</v>
      </c>
      <c r="K7" s="55">
        <v>65</v>
      </c>
      <c r="L7" s="55">
        <v>146</v>
      </c>
      <c r="M7" s="55">
        <v>261</v>
      </c>
      <c r="N7" s="55">
        <v>43</v>
      </c>
      <c r="O7" s="550">
        <v>708</v>
      </c>
    </row>
    <row r="8" spans="1:15" s="72" customFormat="1" ht="19.5" customHeight="1">
      <c r="A8" s="34" t="s">
        <v>21</v>
      </c>
      <c r="B8" s="528">
        <v>1345</v>
      </c>
      <c r="C8" s="55">
        <v>249</v>
      </c>
      <c r="D8" s="78">
        <f t="shared" si="0"/>
        <v>18.513011152416357</v>
      </c>
      <c r="E8" s="55">
        <v>957</v>
      </c>
      <c r="F8" s="78">
        <f t="shared" si="1"/>
        <v>71.15241635687732</v>
      </c>
      <c r="G8" s="55">
        <v>42</v>
      </c>
      <c r="H8" s="78">
        <f t="shared" si="2"/>
        <v>3.1226765799256504</v>
      </c>
      <c r="I8" s="55">
        <v>72</v>
      </c>
      <c r="J8" s="78">
        <f t="shared" si="3"/>
        <v>5.353159851301116</v>
      </c>
      <c r="K8" s="55">
        <v>89</v>
      </c>
      <c r="L8" s="55">
        <v>305</v>
      </c>
      <c r="M8" s="55">
        <v>374</v>
      </c>
      <c r="N8" s="55">
        <v>17</v>
      </c>
      <c r="O8" s="550">
        <v>918</v>
      </c>
    </row>
    <row r="9" spans="1:15" s="72" customFormat="1" ht="19.5" customHeight="1">
      <c r="A9" s="34" t="s">
        <v>22</v>
      </c>
      <c r="B9" s="528">
        <v>1020</v>
      </c>
      <c r="C9" s="55">
        <v>200</v>
      </c>
      <c r="D9" s="78">
        <f t="shared" si="0"/>
        <v>19.607843137254903</v>
      </c>
      <c r="E9" s="55">
        <v>608</v>
      </c>
      <c r="F9" s="78">
        <f t="shared" si="1"/>
        <v>59.6078431372549</v>
      </c>
      <c r="G9" s="55">
        <v>71</v>
      </c>
      <c r="H9" s="78">
        <f t="shared" si="2"/>
        <v>6.96078431372549</v>
      </c>
      <c r="I9" s="55">
        <v>131</v>
      </c>
      <c r="J9" s="78">
        <f t="shared" si="3"/>
        <v>12.84313725490196</v>
      </c>
      <c r="K9" s="55">
        <v>76</v>
      </c>
      <c r="L9" s="55">
        <v>170</v>
      </c>
      <c r="M9" s="55">
        <v>493</v>
      </c>
      <c r="N9" s="55">
        <v>32</v>
      </c>
      <c r="O9" s="550">
        <v>817</v>
      </c>
    </row>
    <row r="10" spans="1:15" s="72" customFormat="1" ht="19.5" customHeight="1">
      <c r="A10" s="34" t="s">
        <v>23</v>
      </c>
      <c r="B10" s="528">
        <v>1988</v>
      </c>
      <c r="C10" s="55">
        <v>295</v>
      </c>
      <c r="D10" s="78">
        <f t="shared" si="0"/>
        <v>14.839034205231389</v>
      </c>
      <c r="E10" s="55">
        <v>1321</v>
      </c>
      <c r="F10" s="78">
        <f t="shared" si="1"/>
        <v>66.44869215291752</v>
      </c>
      <c r="G10" s="55">
        <v>64</v>
      </c>
      <c r="H10" s="78">
        <f t="shared" si="2"/>
        <v>3.2193158953722336</v>
      </c>
      <c r="I10" s="55">
        <v>238</v>
      </c>
      <c r="J10" s="78">
        <f t="shared" si="3"/>
        <v>11.971830985915492</v>
      </c>
      <c r="K10" s="55">
        <v>174</v>
      </c>
      <c r="L10" s="55">
        <v>473</v>
      </c>
      <c r="M10" s="55">
        <v>537</v>
      </c>
      <c r="N10" s="55">
        <v>16</v>
      </c>
      <c r="O10" s="550">
        <v>1325</v>
      </c>
    </row>
    <row r="11" spans="1:15" s="72" customFormat="1" ht="19.5" customHeight="1">
      <c r="A11" s="34" t="s">
        <v>12</v>
      </c>
      <c r="B11" s="528">
        <v>1994</v>
      </c>
      <c r="C11" s="55">
        <v>329</v>
      </c>
      <c r="D11" s="78">
        <f t="shared" si="0"/>
        <v>16.49949849548646</v>
      </c>
      <c r="E11" s="55">
        <v>1216</v>
      </c>
      <c r="F11" s="78">
        <f t="shared" si="1"/>
        <v>60.98294884653962</v>
      </c>
      <c r="G11" s="55">
        <v>72</v>
      </c>
      <c r="H11" s="78">
        <f t="shared" si="2"/>
        <v>3.6108324974924777</v>
      </c>
      <c r="I11" s="55">
        <v>247</v>
      </c>
      <c r="J11" s="78">
        <f t="shared" si="3"/>
        <v>12.38716148445336</v>
      </c>
      <c r="K11" s="55">
        <v>245</v>
      </c>
      <c r="L11" s="55">
        <v>359</v>
      </c>
      <c r="M11" s="55">
        <v>539</v>
      </c>
      <c r="N11" s="55">
        <v>54</v>
      </c>
      <c r="O11" s="550">
        <v>1540</v>
      </c>
    </row>
    <row r="12" spans="1:16" s="72" customFormat="1" ht="19.5" customHeight="1">
      <c r="A12" s="109" t="s">
        <v>13</v>
      </c>
      <c r="B12" s="529">
        <v>2075</v>
      </c>
      <c r="C12" s="23">
        <v>417</v>
      </c>
      <c r="D12" s="78">
        <f t="shared" si="0"/>
        <v>20.096385542168672</v>
      </c>
      <c r="E12" s="23">
        <v>1354</v>
      </c>
      <c r="F12" s="78">
        <f t="shared" si="1"/>
        <v>65.25301204819277</v>
      </c>
      <c r="G12" s="23">
        <v>56</v>
      </c>
      <c r="H12" s="78">
        <f t="shared" si="2"/>
        <v>2.6987951807228914</v>
      </c>
      <c r="I12" s="23">
        <v>145</v>
      </c>
      <c r="J12" s="78">
        <f t="shared" si="3"/>
        <v>6.987951807228916</v>
      </c>
      <c r="K12" s="23">
        <v>231</v>
      </c>
      <c r="L12" s="23">
        <v>429</v>
      </c>
      <c r="M12" s="23">
        <v>774</v>
      </c>
      <c r="N12" s="23">
        <v>29</v>
      </c>
      <c r="O12" s="550">
        <v>1635</v>
      </c>
      <c r="P12" s="76"/>
    </row>
    <row r="13" spans="1:15" s="72" customFormat="1" ht="19.5" customHeight="1" thickBot="1">
      <c r="A13" s="168" t="s">
        <v>211</v>
      </c>
      <c r="B13" s="530">
        <v>10</v>
      </c>
      <c r="C13" s="531">
        <v>2</v>
      </c>
      <c r="D13" s="113">
        <f t="shared" si="0"/>
        <v>20</v>
      </c>
      <c r="E13" s="531">
        <v>6</v>
      </c>
      <c r="F13" s="96">
        <f t="shared" si="1"/>
        <v>60</v>
      </c>
      <c r="G13" s="531">
        <v>1</v>
      </c>
      <c r="H13" s="96">
        <f t="shared" si="2"/>
        <v>10</v>
      </c>
      <c r="I13" s="531">
        <v>1</v>
      </c>
      <c r="J13" s="95">
        <f t="shared" si="3"/>
        <v>10</v>
      </c>
      <c r="K13" s="531">
        <v>0</v>
      </c>
      <c r="L13" s="531">
        <v>4</v>
      </c>
      <c r="M13" s="531">
        <v>4</v>
      </c>
      <c r="N13" s="531">
        <v>0</v>
      </c>
      <c r="O13" s="551">
        <v>2</v>
      </c>
    </row>
    <row r="14" spans="1:18" s="72" customFormat="1" ht="24" customHeight="1" thickBot="1" thickTop="1">
      <c r="A14" s="117" t="s">
        <v>14</v>
      </c>
      <c r="B14" s="105">
        <f>SUM(B5:B13)</f>
        <v>12093</v>
      </c>
      <c r="C14" s="105">
        <f>SUM(C5:C13)</f>
        <v>2483</v>
      </c>
      <c r="D14" s="81">
        <f t="shared" si="0"/>
        <v>20.532539485652855</v>
      </c>
      <c r="E14" s="195">
        <f>SUM(E5:E13)</f>
        <v>7792</v>
      </c>
      <c r="F14" s="81">
        <f t="shared" si="1"/>
        <v>64.43397006532705</v>
      </c>
      <c r="G14" s="195">
        <f>SUM(G5:G13)</f>
        <v>469</v>
      </c>
      <c r="H14" s="81">
        <f t="shared" si="2"/>
        <v>3.878276688993633</v>
      </c>
      <c r="I14" s="195">
        <f>SUM(I5:I13)</f>
        <v>967</v>
      </c>
      <c r="J14" s="81">
        <f t="shared" si="3"/>
        <v>7.996361531464484</v>
      </c>
      <c r="K14" s="195">
        <f>SUM(K5:K13)</f>
        <v>961</v>
      </c>
      <c r="L14" s="105">
        <f>SUM(L5:L13)</f>
        <v>2474</v>
      </c>
      <c r="M14" s="105">
        <f>SUM(M5:M13)</f>
        <v>4096</v>
      </c>
      <c r="N14" s="105">
        <f>SUM(N5:N13)</f>
        <v>209</v>
      </c>
      <c r="O14" s="45">
        <f>SUM(O5:O13)</f>
        <v>9057</v>
      </c>
      <c r="R14" s="159"/>
    </row>
    <row r="15" spans="2:10" ht="13.5" thickTop="1">
      <c r="B15" s="216"/>
      <c r="C15" s="215"/>
      <c r="D15" s="503"/>
      <c r="F15" s="502"/>
      <c r="G15" s="133"/>
      <c r="H15" s="502"/>
      <c r="J15" s="502"/>
    </row>
    <row r="16" ht="12.75">
      <c r="B16" s="90"/>
    </row>
    <row r="26" ht="12.75">
      <c r="A26" s="205"/>
    </row>
    <row r="29" ht="12.75">
      <c r="A29" s="207"/>
    </row>
    <row r="30" ht="12.75">
      <c r="A30" s="208"/>
    </row>
    <row r="31" ht="12.75">
      <c r="A31" s="208"/>
    </row>
    <row r="32" ht="12.75">
      <c r="A32" s="208"/>
    </row>
  </sheetData>
  <sheetProtection/>
  <mergeCells count="6">
    <mergeCell ref="A2:O2"/>
    <mergeCell ref="A1:O1"/>
    <mergeCell ref="A3:A4"/>
    <mergeCell ref="B3:B4"/>
    <mergeCell ref="C3:J3"/>
    <mergeCell ref="K3:N3"/>
  </mergeCells>
  <printOptions horizontalCentered="1"/>
  <pageMargins left="0.9055118110236221" right="0.9055118110236221" top="0.7874015748031497" bottom="0.7874015748031497" header="0.31496062992125984" footer="0.31496062992125984"/>
  <pageSetup horizontalDpi="600" verticalDpi="600" orientation="landscape" paperSize="9" r:id="rId1"/>
  <ignoredErrors>
    <ignoredError sqref="D14 F14 H14 J14" formula="1"/>
  </ignoredErrors>
</worksheet>
</file>

<file path=xl/worksheets/sheet25.xml><?xml version="1.0" encoding="utf-8"?>
<worksheet xmlns="http://schemas.openxmlformats.org/spreadsheetml/2006/main" xmlns:r="http://schemas.openxmlformats.org/officeDocument/2006/relationships">
  <dimension ref="A1:Q32"/>
  <sheetViews>
    <sheetView zoomScaleSheetLayoutView="100" zoomScalePageLayoutView="0" workbookViewId="0" topLeftCell="A1">
      <selection activeCell="T14" sqref="T14"/>
    </sheetView>
  </sheetViews>
  <sheetFormatPr defaultColWidth="9.140625" defaultRowHeight="12.75"/>
  <cols>
    <col min="1" max="1" width="10.421875" style="0" bestFit="1" customWidth="1"/>
    <col min="2" max="3" width="8.00390625" style="0" customWidth="1"/>
    <col min="4" max="4" width="6.28125" style="0" customWidth="1"/>
    <col min="5" max="5" width="8.00390625" style="0" customWidth="1"/>
    <col min="6" max="6" width="6.28125" style="0" customWidth="1"/>
    <col min="7" max="7" width="7.140625" style="0" bestFit="1" customWidth="1"/>
    <col min="8" max="8" width="6.28125" style="0" customWidth="1"/>
    <col min="9" max="9" width="8.00390625" style="0" customWidth="1"/>
    <col min="10" max="10" width="6.28125" style="0" customWidth="1"/>
    <col min="11" max="16" width="8.00390625" style="0" customWidth="1"/>
  </cols>
  <sheetData>
    <row r="1" spans="1:16" s="72" customFormat="1" ht="16.5" customHeight="1">
      <c r="A1" s="774" t="s">
        <v>118</v>
      </c>
      <c r="B1" s="774"/>
      <c r="C1" s="774"/>
      <c r="D1" s="774"/>
      <c r="E1" s="774"/>
      <c r="F1" s="774"/>
      <c r="G1" s="774"/>
      <c r="H1" s="774"/>
      <c r="I1" s="774"/>
      <c r="J1" s="774"/>
      <c r="K1" s="774"/>
      <c r="L1" s="774"/>
      <c r="M1" s="774"/>
      <c r="N1" s="774"/>
      <c r="O1" s="774"/>
      <c r="P1" s="774"/>
    </row>
    <row r="2" spans="1:16" s="72" customFormat="1" ht="19.5" customHeight="1" thickBot="1">
      <c r="A2" s="800"/>
      <c r="B2" s="800"/>
      <c r="C2" s="800"/>
      <c r="D2" s="800"/>
      <c r="E2" s="800"/>
      <c r="F2" s="800"/>
      <c r="G2" s="800"/>
      <c r="H2" s="800"/>
      <c r="I2" s="800"/>
      <c r="J2" s="800"/>
      <c r="K2" s="800"/>
      <c r="L2" s="800"/>
      <c r="M2" s="800"/>
      <c r="N2" s="800"/>
      <c r="O2" s="800"/>
      <c r="P2" s="800"/>
    </row>
    <row r="3" spans="1:16" s="72" customFormat="1" ht="42" customHeight="1" thickTop="1">
      <c r="A3" s="776" t="s">
        <v>3</v>
      </c>
      <c r="B3" s="779" t="s">
        <v>82</v>
      </c>
      <c r="C3" s="782" t="s">
        <v>83</v>
      </c>
      <c r="D3" s="782"/>
      <c r="E3" s="782"/>
      <c r="F3" s="782"/>
      <c r="G3" s="782"/>
      <c r="H3" s="782"/>
      <c r="I3" s="782"/>
      <c r="J3" s="782"/>
      <c r="K3" s="782" t="s">
        <v>160</v>
      </c>
      <c r="L3" s="782"/>
      <c r="M3" s="782"/>
      <c r="N3" s="782"/>
      <c r="O3" s="782" t="s">
        <v>55</v>
      </c>
      <c r="P3" s="783"/>
    </row>
    <row r="4" spans="1:16" s="72" customFormat="1" ht="42" customHeight="1" thickBot="1">
      <c r="A4" s="778"/>
      <c r="B4" s="789"/>
      <c r="C4" s="7" t="s">
        <v>59</v>
      </c>
      <c r="D4" s="7" t="s">
        <v>44</v>
      </c>
      <c r="E4" s="7" t="s">
        <v>12</v>
      </c>
      <c r="F4" s="7" t="s">
        <v>44</v>
      </c>
      <c r="G4" s="7" t="s">
        <v>85</v>
      </c>
      <c r="H4" s="7" t="s">
        <v>44</v>
      </c>
      <c r="I4" s="7" t="s">
        <v>86</v>
      </c>
      <c r="J4" s="7" t="s">
        <v>44</v>
      </c>
      <c r="K4" s="7" t="s">
        <v>87</v>
      </c>
      <c r="L4" s="7" t="s">
        <v>88</v>
      </c>
      <c r="M4" s="7" t="s">
        <v>89</v>
      </c>
      <c r="N4" s="7" t="s">
        <v>90</v>
      </c>
      <c r="O4" s="7" t="s">
        <v>119</v>
      </c>
      <c r="P4" s="111" t="s">
        <v>120</v>
      </c>
    </row>
    <row r="5" spans="1:16" s="72" customFormat="1" ht="19.5" customHeight="1" thickTop="1">
      <c r="A5" s="91" t="s">
        <v>18</v>
      </c>
      <c r="B5" s="51">
        <v>513</v>
      </c>
      <c r="C5" s="32">
        <v>135</v>
      </c>
      <c r="D5" s="113">
        <f>C5/B5*100</f>
        <v>26.31578947368421</v>
      </c>
      <c r="E5" s="32">
        <v>265</v>
      </c>
      <c r="F5" s="113">
        <f>E5/B5*100</f>
        <v>51.656920077972714</v>
      </c>
      <c r="G5" s="32">
        <v>30</v>
      </c>
      <c r="H5" s="113">
        <f>G5/B5*100</f>
        <v>5.847953216374268</v>
      </c>
      <c r="I5" s="32">
        <v>82</v>
      </c>
      <c r="J5" s="113">
        <f>I5/B5*100</f>
        <v>15.984405458089668</v>
      </c>
      <c r="K5" s="523">
        <v>6</v>
      </c>
      <c r="L5" s="32">
        <v>40</v>
      </c>
      <c r="M5" s="32">
        <v>183</v>
      </c>
      <c r="N5" s="32">
        <v>30</v>
      </c>
      <c r="O5" s="542">
        <v>44</v>
      </c>
      <c r="P5" s="543">
        <v>0</v>
      </c>
    </row>
    <row r="6" spans="1:16" s="72" customFormat="1" ht="19.5" customHeight="1">
      <c r="A6" s="34" t="s">
        <v>19</v>
      </c>
      <c r="B6" s="55">
        <v>373</v>
      </c>
      <c r="C6" s="23">
        <v>106</v>
      </c>
      <c r="D6" s="113">
        <f aca="true" t="shared" si="0" ref="D6:D14">C6/B6*100</f>
        <v>28.418230563002684</v>
      </c>
      <c r="E6" s="23">
        <v>194</v>
      </c>
      <c r="F6" s="113">
        <f aca="true" t="shared" si="1" ref="F6:F14">E6/B6*100</f>
        <v>52.01072386058981</v>
      </c>
      <c r="G6" s="23">
        <v>12</v>
      </c>
      <c r="H6" s="113">
        <f aca="true" t="shared" si="2" ref="H6:H14">G6/B6*100</f>
        <v>3.2171581769436997</v>
      </c>
      <c r="I6" s="23">
        <v>61</v>
      </c>
      <c r="J6" s="113">
        <f aca="true" t="shared" si="3" ref="J6:J14">I6/B6*100</f>
        <v>16.353887399463808</v>
      </c>
      <c r="K6" s="186">
        <v>0</v>
      </c>
      <c r="L6" s="23">
        <v>13</v>
      </c>
      <c r="M6" s="23">
        <v>166</v>
      </c>
      <c r="N6" s="23">
        <v>11</v>
      </c>
      <c r="O6" s="544">
        <v>13</v>
      </c>
      <c r="P6" s="545">
        <v>0</v>
      </c>
    </row>
    <row r="7" spans="1:16" s="72" customFormat="1" ht="19.5" customHeight="1">
      <c r="A7" s="34" t="s">
        <v>20</v>
      </c>
      <c r="B7" s="55">
        <v>278</v>
      </c>
      <c r="C7" s="23">
        <v>81</v>
      </c>
      <c r="D7" s="113">
        <f t="shared" si="0"/>
        <v>29.136690647482016</v>
      </c>
      <c r="E7" s="23">
        <v>159</v>
      </c>
      <c r="F7" s="113">
        <f t="shared" si="1"/>
        <v>57.194244604316545</v>
      </c>
      <c r="G7" s="23">
        <v>8</v>
      </c>
      <c r="H7" s="113">
        <f t="shared" si="2"/>
        <v>2.877697841726619</v>
      </c>
      <c r="I7" s="23">
        <v>29</v>
      </c>
      <c r="J7" s="113">
        <f t="shared" si="3"/>
        <v>10.431654676258994</v>
      </c>
      <c r="K7" s="186">
        <v>9</v>
      </c>
      <c r="L7" s="23">
        <v>11</v>
      </c>
      <c r="M7" s="23">
        <v>87</v>
      </c>
      <c r="N7" s="23">
        <v>46</v>
      </c>
      <c r="O7" s="544">
        <v>29</v>
      </c>
      <c r="P7" s="552">
        <v>0</v>
      </c>
    </row>
    <row r="8" spans="1:16" s="72" customFormat="1" ht="19.5" customHeight="1">
      <c r="A8" s="34" t="s">
        <v>21</v>
      </c>
      <c r="B8" s="55">
        <v>295</v>
      </c>
      <c r="C8" s="23">
        <v>104</v>
      </c>
      <c r="D8" s="113">
        <f t="shared" si="0"/>
        <v>35.25423728813559</v>
      </c>
      <c r="E8" s="23">
        <v>142</v>
      </c>
      <c r="F8" s="113">
        <f t="shared" si="1"/>
        <v>48.13559322033898</v>
      </c>
      <c r="G8" s="23">
        <v>16</v>
      </c>
      <c r="H8" s="113">
        <f t="shared" si="2"/>
        <v>5.423728813559322</v>
      </c>
      <c r="I8" s="23">
        <v>33</v>
      </c>
      <c r="J8" s="113">
        <f t="shared" si="3"/>
        <v>11.186440677966102</v>
      </c>
      <c r="K8" s="186">
        <v>1</v>
      </c>
      <c r="L8" s="23">
        <v>28</v>
      </c>
      <c r="M8" s="23">
        <v>124</v>
      </c>
      <c r="N8" s="23">
        <v>35</v>
      </c>
      <c r="O8" s="544">
        <v>29</v>
      </c>
      <c r="P8" s="545">
        <v>0</v>
      </c>
    </row>
    <row r="9" spans="1:16" s="72" customFormat="1" ht="19.5" customHeight="1">
      <c r="A9" s="34" t="s">
        <v>22</v>
      </c>
      <c r="B9" s="55">
        <v>293</v>
      </c>
      <c r="C9" s="23">
        <v>91</v>
      </c>
      <c r="D9" s="113">
        <f t="shared" si="0"/>
        <v>31.058020477815703</v>
      </c>
      <c r="E9" s="23">
        <v>120</v>
      </c>
      <c r="F9" s="113">
        <f t="shared" si="1"/>
        <v>40.955631399317404</v>
      </c>
      <c r="G9" s="23">
        <v>17</v>
      </c>
      <c r="H9" s="113">
        <f t="shared" si="2"/>
        <v>5.802047781569966</v>
      </c>
      <c r="I9" s="23">
        <v>64</v>
      </c>
      <c r="J9" s="113">
        <f t="shared" si="3"/>
        <v>21.843003412969285</v>
      </c>
      <c r="K9" s="186">
        <v>5</v>
      </c>
      <c r="L9" s="23">
        <v>18</v>
      </c>
      <c r="M9" s="23">
        <v>161</v>
      </c>
      <c r="N9" s="23">
        <v>47</v>
      </c>
      <c r="O9" s="544">
        <v>33</v>
      </c>
      <c r="P9" s="552">
        <v>0</v>
      </c>
    </row>
    <row r="10" spans="1:16" s="72" customFormat="1" ht="19.5" customHeight="1">
      <c r="A10" s="34" t="s">
        <v>23</v>
      </c>
      <c r="B10" s="55">
        <v>462</v>
      </c>
      <c r="C10" s="23">
        <v>165</v>
      </c>
      <c r="D10" s="113">
        <f t="shared" si="0"/>
        <v>35.714285714285715</v>
      </c>
      <c r="E10" s="23">
        <v>193</v>
      </c>
      <c r="F10" s="113">
        <f t="shared" si="1"/>
        <v>41.77489177489178</v>
      </c>
      <c r="G10" s="23">
        <v>21</v>
      </c>
      <c r="H10" s="113">
        <f t="shared" si="2"/>
        <v>4.545454545454546</v>
      </c>
      <c r="I10" s="23">
        <v>80</v>
      </c>
      <c r="J10" s="113">
        <f t="shared" si="3"/>
        <v>17.316017316017316</v>
      </c>
      <c r="K10" s="186">
        <v>12</v>
      </c>
      <c r="L10" s="23">
        <v>41</v>
      </c>
      <c r="M10" s="23">
        <v>226</v>
      </c>
      <c r="N10" s="23">
        <v>67</v>
      </c>
      <c r="O10" s="544">
        <v>38</v>
      </c>
      <c r="P10" s="545">
        <v>0</v>
      </c>
    </row>
    <row r="11" spans="1:16" s="72" customFormat="1" ht="19.5" customHeight="1">
      <c r="A11" s="34" t="s">
        <v>12</v>
      </c>
      <c r="B11" s="55">
        <v>391</v>
      </c>
      <c r="C11" s="23">
        <v>154</v>
      </c>
      <c r="D11" s="113">
        <f t="shared" si="0"/>
        <v>39.38618925831202</v>
      </c>
      <c r="E11" s="23">
        <v>158</v>
      </c>
      <c r="F11" s="113">
        <f t="shared" si="1"/>
        <v>40.40920716112532</v>
      </c>
      <c r="G11" s="23">
        <v>8</v>
      </c>
      <c r="H11" s="113">
        <f t="shared" si="2"/>
        <v>2.0460358056265986</v>
      </c>
      <c r="I11" s="23">
        <v>70</v>
      </c>
      <c r="J11" s="113">
        <f t="shared" si="3"/>
        <v>17.902813299232736</v>
      </c>
      <c r="K11" s="186">
        <v>5</v>
      </c>
      <c r="L11" s="23">
        <v>15</v>
      </c>
      <c r="M11" s="23">
        <v>168</v>
      </c>
      <c r="N11" s="23">
        <v>63</v>
      </c>
      <c r="O11" s="544">
        <v>40</v>
      </c>
      <c r="P11" s="545">
        <v>1</v>
      </c>
    </row>
    <row r="12" spans="1:16" s="72" customFormat="1" ht="19.5" customHeight="1">
      <c r="A12" s="34" t="s">
        <v>13</v>
      </c>
      <c r="B12" s="55">
        <v>469</v>
      </c>
      <c r="C12" s="23">
        <v>135</v>
      </c>
      <c r="D12" s="113">
        <f t="shared" si="0"/>
        <v>28.78464818763326</v>
      </c>
      <c r="E12" s="23">
        <v>207</v>
      </c>
      <c r="F12" s="113">
        <f t="shared" si="1"/>
        <v>44.136460554371006</v>
      </c>
      <c r="G12" s="23">
        <v>21</v>
      </c>
      <c r="H12" s="113">
        <f t="shared" si="2"/>
        <v>4.477611940298507</v>
      </c>
      <c r="I12" s="23">
        <v>103</v>
      </c>
      <c r="J12" s="113">
        <f t="shared" si="3"/>
        <v>21.961620469083158</v>
      </c>
      <c r="K12" s="186">
        <v>9</v>
      </c>
      <c r="L12" s="23">
        <v>19</v>
      </c>
      <c r="M12" s="23">
        <v>238</v>
      </c>
      <c r="N12" s="23">
        <v>48</v>
      </c>
      <c r="O12" s="544">
        <v>42</v>
      </c>
      <c r="P12" s="545">
        <v>0</v>
      </c>
    </row>
    <row r="13" spans="1:16" s="72" customFormat="1" ht="19.5" customHeight="1" thickBot="1">
      <c r="A13" s="168" t="s">
        <v>211</v>
      </c>
      <c r="B13" s="527">
        <v>150</v>
      </c>
      <c r="C13" s="115">
        <v>7</v>
      </c>
      <c r="D13" s="85">
        <f t="shared" si="0"/>
        <v>4.666666666666667</v>
      </c>
      <c r="E13" s="115">
        <v>62</v>
      </c>
      <c r="F13" s="85">
        <f t="shared" si="1"/>
        <v>41.333333333333336</v>
      </c>
      <c r="G13" s="115">
        <v>71</v>
      </c>
      <c r="H13" s="85">
        <f t="shared" si="2"/>
        <v>47.333333333333336</v>
      </c>
      <c r="I13" s="115">
        <v>10</v>
      </c>
      <c r="J13" s="85">
        <f t="shared" si="3"/>
        <v>6.666666666666667</v>
      </c>
      <c r="K13" s="7">
        <v>0</v>
      </c>
      <c r="L13" s="115">
        <v>37</v>
      </c>
      <c r="M13" s="115">
        <v>23</v>
      </c>
      <c r="N13" s="115">
        <v>3</v>
      </c>
      <c r="O13" s="553">
        <v>0</v>
      </c>
      <c r="P13" s="541">
        <v>146</v>
      </c>
    </row>
    <row r="14" spans="1:17" s="72" customFormat="1" ht="24" customHeight="1" thickBot="1" thickTop="1">
      <c r="A14" s="117" t="s">
        <v>14</v>
      </c>
      <c r="B14" s="519">
        <f>SUM(B5:B13)</f>
        <v>3224</v>
      </c>
      <c r="C14" s="140">
        <f>SUM(C5:C13)</f>
        <v>978</v>
      </c>
      <c r="D14" s="81">
        <f t="shared" si="0"/>
        <v>30.33498759305211</v>
      </c>
      <c r="E14" s="105">
        <f>SUM(E5:E13)</f>
        <v>1500</v>
      </c>
      <c r="F14" s="81">
        <f t="shared" si="1"/>
        <v>46.52605459057072</v>
      </c>
      <c r="G14" s="105">
        <f>SUM(G5:G13)</f>
        <v>204</v>
      </c>
      <c r="H14" s="81">
        <f t="shared" si="2"/>
        <v>6.327543424317618</v>
      </c>
      <c r="I14" s="105">
        <f>SUM(I5:I13)</f>
        <v>532</v>
      </c>
      <c r="J14" s="81">
        <f t="shared" si="3"/>
        <v>16.501240694789082</v>
      </c>
      <c r="K14" s="432">
        <f aca="true" t="shared" si="4" ref="K14:P14">SUM(K5:K13)</f>
        <v>47</v>
      </c>
      <c r="L14" s="105">
        <f t="shared" si="4"/>
        <v>222</v>
      </c>
      <c r="M14" s="105">
        <f t="shared" si="4"/>
        <v>1376</v>
      </c>
      <c r="N14" s="105">
        <f t="shared" si="4"/>
        <v>350</v>
      </c>
      <c r="O14" s="105">
        <f t="shared" si="4"/>
        <v>268</v>
      </c>
      <c r="P14" s="156">
        <f t="shared" si="4"/>
        <v>147</v>
      </c>
      <c r="Q14" s="73"/>
    </row>
    <row r="15" spans="2:17" ht="13.5" thickTop="1">
      <c r="B15" s="215"/>
      <c r="C15" s="215"/>
      <c r="D15" s="221"/>
      <c r="F15" s="229"/>
      <c r="G15" s="3"/>
      <c r="H15" s="229"/>
      <c r="J15" s="229"/>
      <c r="Q15" s="3"/>
    </row>
    <row r="16" ht="12.75">
      <c r="B16" s="90"/>
    </row>
    <row r="26" ht="12.75">
      <c r="A26" s="205"/>
    </row>
    <row r="29" ht="12.75">
      <c r="A29" s="207"/>
    </row>
    <row r="30" ht="12.75">
      <c r="A30" s="208"/>
    </row>
    <row r="31" ht="12.75">
      <c r="A31" s="208"/>
    </row>
    <row r="32" ht="12.75">
      <c r="A32" s="208"/>
    </row>
  </sheetData>
  <sheetProtection/>
  <mergeCells count="7">
    <mergeCell ref="A1:P1"/>
    <mergeCell ref="A2:P2"/>
    <mergeCell ref="A3:A4"/>
    <mergeCell ref="B3:B4"/>
    <mergeCell ref="C3:J3"/>
    <mergeCell ref="K3:N3"/>
    <mergeCell ref="O3:P3"/>
  </mergeCells>
  <printOptions horizontalCentered="1"/>
  <pageMargins left="0.9055118110236221" right="0.9055118110236221" top="0.7874015748031497" bottom="0.7874015748031497" header="0.31496062992125984" footer="0.31496062992125984"/>
  <pageSetup horizontalDpi="600" verticalDpi="600" orientation="landscape" paperSize="9" r:id="rId1"/>
  <ignoredErrors>
    <ignoredError sqref="D14 F14 H14 J14" formula="1"/>
  </ignoredErrors>
</worksheet>
</file>

<file path=xl/worksheets/sheet26.xml><?xml version="1.0" encoding="utf-8"?>
<worksheet xmlns="http://schemas.openxmlformats.org/spreadsheetml/2006/main" xmlns:r="http://schemas.openxmlformats.org/officeDocument/2006/relationships">
  <dimension ref="A1:P32"/>
  <sheetViews>
    <sheetView zoomScaleSheetLayoutView="100" zoomScalePageLayoutView="0" workbookViewId="0" topLeftCell="A1">
      <selection activeCell="T14" sqref="T14"/>
    </sheetView>
  </sheetViews>
  <sheetFormatPr defaultColWidth="9.140625" defaultRowHeight="12.75"/>
  <cols>
    <col min="1" max="1" width="10.421875" style="0" customWidth="1"/>
    <col min="2" max="3" width="8.140625" style="0" customWidth="1"/>
    <col min="4" max="4" width="6.28125" style="0" customWidth="1"/>
    <col min="5" max="5" width="8.140625" style="0" customWidth="1"/>
    <col min="6" max="6" width="6.28125" style="0" customWidth="1"/>
    <col min="7" max="7" width="7.140625" style="0" bestFit="1" customWidth="1"/>
    <col min="8" max="8" width="6.28125" style="0" customWidth="1"/>
    <col min="9" max="9" width="8.140625" style="0" customWidth="1"/>
    <col min="10" max="10" width="6.28125" style="0" customWidth="1"/>
    <col min="11" max="16" width="8.140625" style="0" customWidth="1"/>
  </cols>
  <sheetData>
    <row r="1" spans="1:16" s="72" customFormat="1" ht="16.5" customHeight="1">
      <c r="A1" s="774" t="s">
        <v>121</v>
      </c>
      <c r="B1" s="774"/>
      <c r="C1" s="774"/>
      <c r="D1" s="774"/>
      <c r="E1" s="774"/>
      <c r="F1" s="774"/>
      <c r="G1" s="774"/>
      <c r="H1" s="774"/>
      <c r="I1" s="774"/>
      <c r="J1" s="774"/>
      <c r="K1" s="774"/>
      <c r="L1" s="774"/>
      <c r="M1" s="774"/>
      <c r="N1" s="774"/>
      <c r="O1" s="774"/>
      <c r="P1" s="774"/>
    </row>
    <row r="2" spans="1:16" s="72" customFormat="1" ht="19.5" customHeight="1" thickBot="1">
      <c r="A2" s="800"/>
      <c r="B2" s="800"/>
      <c r="C2" s="800"/>
      <c r="D2" s="800"/>
      <c r="E2" s="800"/>
      <c r="F2" s="800"/>
      <c r="G2" s="800"/>
      <c r="H2" s="800"/>
      <c r="I2" s="800"/>
      <c r="J2" s="800"/>
      <c r="K2" s="800"/>
      <c r="L2" s="800"/>
      <c r="M2" s="800"/>
      <c r="N2" s="800"/>
      <c r="O2" s="800"/>
      <c r="P2" s="800"/>
    </row>
    <row r="3" spans="1:16" s="72" customFormat="1" ht="42" customHeight="1" thickTop="1">
      <c r="A3" s="776" t="s">
        <v>3</v>
      </c>
      <c r="B3" s="779" t="s">
        <v>82</v>
      </c>
      <c r="C3" s="782" t="s">
        <v>83</v>
      </c>
      <c r="D3" s="782"/>
      <c r="E3" s="782"/>
      <c r="F3" s="782"/>
      <c r="G3" s="782"/>
      <c r="H3" s="782"/>
      <c r="I3" s="782"/>
      <c r="J3" s="782"/>
      <c r="K3" s="782" t="s">
        <v>123</v>
      </c>
      <c r="L3" s="782"/>
      <c r="M3" s="782"/>
      <c r="N3" s="782"/>
      <c r="O3" s="782" t="s">
        <v>55</v>
      </c>
      <c r="P3" s="783"/>
    </row>
    <row r="4" spans="1:16" s="72" customFormat="1" ht="42" customHeight="1" thickBot="1">
      <c r="A4" s="792"/>
      <c r="B4" s="781"/>
      <c r="C4" s="68" t="s">
        <v>59</v>
      </c>
      <c r="D4" s="68" t="s">
        <v>44</v>
      </c>
      <c r="E4" s="68" t="s">
        <v>12</v>
      </c>
      <c r="F4" s="68" t="s">
        <v>44</v>
      </c>
      <c r="G4" s="68" t="s">
        <v>85</v>
      </c>
      <c r="H4" s="68" t="s">
        <v>44</v>
      </c>
      <c r="I4" s="68" t="s">
        <v>86</v>
      </c>
      <c r="J4" s="68" t="s">
        <v>44</v>
      </c>
      <c r="K4" s="68" t="s">
        <v>87</v>
      </c>
      <c r="L4" s="68" t="s">
        <v>88</v>
      </c>
      <c r="M4" s="68" t="s">
        <v>94</v>
      </c>
      <c r="N4" s="68" t="s">
        <v>90</v>
      </c>
      <c r="O4" s="68" t="s">
        <v>183</v>
      </c>
      <c r="P4" s="154" t="s">
        <v>122</v>
      </c>
    </row>
    <row r="5" spans="1:16" s="72" customFormat="1" ht="19.5" customHeight="1" thickTop="1">
      <c r="A5" s="33" t="s">
        <v>18</v>
      </c>
      <c r="B5" s="160">
        <v>191</v>
      </c>
      <c r="C5" s="97">
        <v>26</v>
      </c>
      <c r="D5" s="87">
        <f>C5/B5*100</f>
        <v>13.612565445026178</v>
      </c>
      <c r="E5" s="97">
        <v>128</v>
      </c>
      <c r="F5" s="87">
        <f>E5/B5*100</f>
        <v>67.01570680628272</v>
      </c>
      <c r="G5" s="97">
        <v>27</v>
      </c>
      <c r="H5" s="87">
        <f>G5/B5*100</f>
        <v>14.136125654450263</v>
      </c>
      <c r="I5" s="97">
        <v>3</v>
      </c>
      <c r="J5" s="87">
        <f>I5/B5*100</f>
        <v>1.5706806282722512</v>
      </c>
      <c r="K5" s="97">
        <v>8</v>
      </c>
      <c r="L5" s="97">
        <v>6</v>
      </c>
      <c r="M5" s="97">
        <v>40</v>
      </c>
      <c r="N5" s="97">
        <v>27</v>
      </c>
      <c r="O5" s="554">
        <v>95</v>
      </c>
      <c r="P5" s="538">
        <v>79</v>
      </c>
    </row>
    <row r="6" spans="1:16" s="72" customFormat="1" ht="19.5" customHeight="1">
      <c r="A6" s="34" t="s">
        <v>19</v>
      </c>
      <c r="B6" s="55">
        <v>175</v>
      </c>
      <c r="C6" s="534">
        <v>39</v>
      </c>
      <c r="D6" s="89">
        <f aca="true" t="shared" si="0" ref="D6:D14">C6/B6*100</f>
        <v>22.285714285714285</v>
      </c>
      <c r="E6" s="534">
        <v>110</v>
      </c>
      <c r="F6" s="89">
        <f aca="true" t="shared" si="1" ref="F6:F14">E6/B6*100</f>
        <v>62.857142857142854</v>
      </c>
      <c r="G6" s="534">
        <v>13</v>
      </c>
      <c r="H6" s="89">
        <f aca="true" t="shared" si="2" ref="H6:H14">G6/B6*100</f>
        <v>7.428571428571429</v>
      </c>
      <c r="I6" s="534">
        <v>12</v>
      </c>
      <c r="J6" s="89">
        <f aca="true" t="shared" si="3" ref="J6:J14">I6/B6*100</f>
        <v>6.857142857142858</v>
      </c>
      <c r="K6" s="534">
        <v>6</v>
      </c>
      <c r="L6" s="534">
        <v>9</v>
      </c>
      <c r="M6" s="534">
        <v>72</v>
      </c>
      <c r="N6" s="534">
        <v>32</v>
      </c>
      <c r="O6" s="555">
        <v>110</v>
      </c>
      <c r="P6" s="540">
        <v>61</v>
      </c>
    </row>
    <row r="7" spans="1:16" s="72" customFormat="1" ht="19.5" customHeight="1">
      <c r="A7" s="34" t="s">
        <v>20</v>
      </c>
      <c r="B7" s="55">
        <v>266</v>
      </c>
      <c r="C7" s="534">
        <v>67</v>
      </c>
      <c r="D7" s="89">
        <f t="shared" si="0"/>
        <v>25.18796992481203</v>
      </c>
      <c r="E7" s="534">
        <v>183</v>
      </c>
      <c r="F7" s="89">
        <f t="shared" si="1"/>
        <v>68.796992481203</v>
      </c>
      <c r="G7" s="534">
        <v>12</v>
      </c>
      <c r="H7" s="89">
        <f t="shared" si="2"/>
        <v>4.511278195488721</v>
      </c>
      <c r="I7" s="534">
        <v>4</v>
      </c>
      <c r="J7" s="89">
        <f t="shared" si="3"/>
        <v>1.5037593984962405</v>
      </c>
      <c r="K7" s="534">
        <v>10</v>
      </c>
      <c r="L7" s="534">
        <v>11</v>
      </c>
      <c r="M7" s="534">
        <v>57</v>
      </c>
      <c r="N7" s="534">
        <v>132</v>
      </c>
      <c r="O7" s="555">
        <v>118</v>
      </c>
      <c r="P7" s="540">
        <v>137</v>
      </c>
    </row>
    <row r="8" spans="1:16" s="72" customFormat="1" ht="19.5" customHeight="1">
      <c r="A8" s="34" t="s">
        <v>21</v>
      </c>
      <c r="B8" s="55">
        <v>292</v>
      </c>
      <c r="C8" s="534">
        <v>66</v>
      </c>
      <c r="D8" s="89">
        <f t="shared" si="0"/>
        <v>22.602739726027394</v>
      </c>
      <c r="E8" s="534">
        <v>189</v>
      </c>
      <c r="F8" s="89">
        <f t="shared" si="1"/>
        <v>64.72602739726028</v>
      </c>
      <c r="G8" s="534">
        <v>16</v>
      </c>
      <c r="H8" s="89">
        <f t="shared" si="2"/>
        <v>5.47945205479452</v>
      </c>
      <c r="I8" s="534">
        <v>15</v>
      </c>
      <c r="J8" s="89">
        <f t="shared" si="3"/>
        <v>5.136986301369863</v>
      </c>
      <c r="K8" s="534">
        <v>17</v>
      </c>
      <c r="L8" s="534">
        <v>13</v>
      </c>
      <c r="M8" s="534">
        <v>83</v>
      </c>
      <c r="N8" s="534">
        <v>79</v>
      </c>
      <c r="O8" s="555">
        <v>150</v>
      </c>
      <c r="P8" s="540">
        <v>126</v>
      </c>
    </row>
    <row r="9" spans="1:16" s="72" customFormat="1" ht="19.5" customHeight="1">
      <c r="A9" s="34" t="s">
        <v>22</v>
      </c>
      <c r="B9" s="55">
        <v>257</v>
      </c>
      <c r="C9" s="534">
        <v>32</v>
      </c>
      <c r="D9" s="89">
        <f t="shared" si="0"/>
        <v>12.45136186770428</v>
      </c>
      <c r="E9" s="534">
        <v>153</v>
      </c>
      <c r="F9" s="89">
        <f t="shared" si="1"/>
        <v>59.53307392996109</v>
      </c>
      <c r="G9" s="534">
        <v>48</v>
      </c>
      <c r="H9" s="89">
        <f t="shared" si="2"/>
        <v>18.67704280155642</v>
      </c>
      <c r="I9" s="534">
        <v>23</v>
      </c>
      <c r="J9" s="89">
        <f t="shared" si="3"/>
        <v>8.949416342412452</v>
      </c>
      <c r="K9" s="534">
        <v>5</v>
      </c>
      <c r="L9" s="534">
        <v>15</v>
      </c>
      <c r="M9" s="534">
        <v>128</v>
      </c>
      <c r="N9" s="534">
        <v>99</v>
      </c>
      <c r="O9" s="555">
        <v>124</v>
      </c>
      <c r="P9" s="540">
        <v>121</v>
      </c>
    </row>
    <row r="10" spans="1:16" s="72" customFormat="1" ht="19.5" customHeight="1">
      <c r="A10" s="34" t="s">
        <v>23</v>
      </c>
      <c r="B10" s="55">
        <v>367</v>
      </c>
      <c r="C10" s="534">
        <v>83</v>
      </c>
      <c r="D10" s="89">
        <f t="shared" si="0"/>
        <v>22.615803814713896</v>
      </c>
      <c r="E10" s="534">
        <v>229</v>
      </c>
      <c r="F10" s="89">
        <f t="shared" si="1"/>
        <v>62.39782016348774</v>
      </c>
      <c r="G10" s="534">
        <v>24</v>
      </c>
      <c r="H10" s="89">
        <f t="shared" si="2"/>
        <v>6.539509536784741</v>
      </c>
      <c r="I10" s="534">
        <v>25</v>
      </c>
      <c r="J10" s="89">
        <f t="shared" si="3"/>
        <v>6.811989100817439</v>
      </c>
      <c r="K10" s="534">
        <v>15</v>
      </c>
      <c r="L10" s="534">
        <v>17</v>
      </c>
      <c r="M10" s="534">
        <v>98</v>
      </c>
      <c r="N10" s="534">
        <v>119</v>
      </c>
      <c r="O10" s="555">
        <v>221</v>
      </c>
      <c r="P10" s="540">
        <v>139</v>
      </c>
    </row>
    <row r="11" spans="1:16" s="72" customFormat="1" ht="19.5" customHeight="1">
      <c r="A11" s="34" t="s">
        <v>12</v>
      </c>
      <c r="B11" s="55">
        <v>361</v>
      </c>
      <c r="C11" s="534">
        <v>71</v>
      </c>
      <c r="D11" s="89">
        <f t="shared" si="0"/>
        <v>19.667590027700832</v>
      </c>
      <c r="E11" s="534">
        <v>220</v>
      </c>
      <c r="F11" s="89">
        <f t="shared" si="1"/>
        <v>60.94182825484764</v>
      </c>
      <c r="G11" s="534">
        <v>46</v>
      </c>
      <c r="H11" s="89">
        <f t="shared" si="2"/>
        <v>12.742382271468145</v>
      </c>
      <c r="I11" s="534">
        <v>12</v>
      </c>
      <c r="J11" s="89">
        <f t="shared" si="3"/>
        <v>3.32409972299169</v>
      </c>
      <c r="K11" s="534">
        <v>26</v>
      </c>
      <c r="L11" s="534">
        <v>15</v>
      </c>
      <c r="M11" s="534">
        <v>78</v>
      </c>
      <c r="N11" s="534">
        <v>125</v>
      </c>
      <c r="O11" s="555">
        <v>171</v>
      </c>
      <c r="P11" s="540">
        <v>180</v>
      </c>
    </row>
    <row r="12" spans="1:16" s="72" customFormat="1" ht="19.5" customHeight="1">
      <c r="A12" s="34" t="s">
        <v>13</v>
      </c>
      <c r="B12" s="55">
        <v>356</v>
      </c>
      <c r="C12" s="534">
        <v>86</v>
      </c>
      <c r="D12" s="89">
        <f t="shared" si="0"/>
        <v>24.15730337078652</v>
      </c>
      <c r="E12" s="534">
        <v>228</v>
      </c>
      <c r="F12" s="89">
        <f t="shared" si="1"/>
        <v>64.04494382022472</v>
      </c>
      <c r="G12" s="534">
        <v>26</v>
      </c>
      <c r="H12" s="89">
        <f t="shared" si="2"/>
        <v>7.303370786516854</v>
      </c>
      <c r="I12" s="534">
        <v>11</v>
      </c>
      <c r="J12" s="89">
        <f t="shared" si="3"/>
        <v>3.089887640449438</v>
      </c>
      <c r="K12" s="534">
        <v>16</v>
      </c>
      <c r="L12" s="534">
        <v>20</v>
      </c>
      <c r="M12" s="534">
        <v>172</v>
      </c>
      <c r="N12" s="534">
        <v>131</v>
      </c>
      <c r="O12" s="555">
        <v>206</v>
      </c>
      <c r="P12" s="540">
        <v>135</v>
      </c>
    </row>
    <row r="13" spans="1:16" s="72" customFormat="1" ht="19.5" customHeight="1" thickBot="1">
      <c r="A13" s="168" t="s">
        <v>211</v>
      </c>
      <c r="B13" s="527">
        <v>1</v>
      </c>
      <c r="C13" s="115">
        <v>0</v>
      </c>
      <c r="D13" s="532" t="s">
        <v>54</v>
      </c>
      <c r="E13" s="115">
        <v>1</v>
      </c>
      <c r="F13" s="532">
        <f t="shared" si="1"/>
        <v>100</v>
      </c>
      <c r="G13" s="115">
        <v>0</v>
      </c>
      <c r="H13" s="532" t="s">
        <v>54</v>
      </c>
      <c r="I13" s="115">
        <v>0</v>
      </c>
      <c r="J13" s="532" t="s">
        <v>54</v>
      </c>
      <c r="K13" s="115">
        <v>0</v>
      </c>
      <c r="L13" s="115">
        <v>0</v>
      </c>
      <c r="M13" s="115">
        <v>1</v>
      </c>
      <c r="N13" s="115">
        <v>0</v>
      </c>
      <c r="O13" s="553">
        <v>0</v>
      </c>
      <c r="P13" s="541">
        <v>1</v>
      </c>
    </row>
    <row r="14" spans="1:16" s="72" customFormat="1" ht="24" customHeight="1" thickBot="1" thickTop="1">
      <c r="A14" s="117" t="s">
        <v>14</v>
      </c>
      <c r="B14" s="105">
        <f>SUM(B5:B13)</f>
        <v>2266</v>
      </c>
      <c r="C14" s="140">
        <f>SUM(C5:C13)</f>
        <v>470</v>
      </c>
      <c r="D14" s="535">
        <f t="shared" si="0"/>
        <v>20.741394527802296</v>
      </c>
      <c r="E14" s="58">
        <f>SUM(E5:E13)</f>
        <v>1441</v>
      </c>
      <c r="F14" s="535">
        <f t="shared" si="1"/>
        <v>63.59223300970874</v>
      </c>
      <c r="G14" s="58">
        <f>SUM(G5:G13)</f>
        <v>212</v>
      </c>
      <c r="H14" s="535">
        <f t="shared" si="2"/>
        <v>9.355692850838482</v>
      </c>
      <c r="I14" s="58">
        <f>SUM(I5:I13)</f>
        <v>105</v>
      </c>
      <c r="J14" s="535">
        <f t="shared" si="3"/>
        <v>4.633715798764342</v>
      </c>
      <c r="K14" s="58">
        <f aca="true" t="shared" si="4" ref="K14:P14">SUM(K5:K13)</f>
        <v>103</v>
      </c>
      <c r="L14" s="58">
        <f t="shared" si="4"/>
        <v>106</v>
      </c>
      <c r="M14" s="140">
        <f t="shared" si="4"/>
        <v>729</v>
      </c>
      <c r="N14" s="140">
        <f t="shared" si="4"/>
        <v>744</v>
      </c>
      <c r="O14" s="556">
        <f t="shared" si="4"/>
        <v>1195</v>
      </c>
      <c r="P14" s="557">
        <f t="shared" si="4"/>
        <v>979</v>
      </c>
    </row>
    <row r="15" spans="2:11" ht="13.5" thickTop="1">
      <c r="B15" s="215"/>
      <c r="C15" s="215"/>
      <c r="D15" s="533"/>
      <c r="F15" s="229"/>
      <c r="G15" s="133"/>
      <c r="H15" s="502"/>
      <c r="I15" s="6"/>
      <c r="J15" s="229"/>
      <c r="K15" s="6"/>
    </row>
    <row r="16" ht="12.75">
      <c r="B16" s="90"/>
    </row>
    <row r="26" ht="12.75">
      <c r="A26" s="205"/>
    </row>
    <row r="29" ht="12.75">
      <c r="A29" s="207"/>
    </row>
    <row r="30" ht="12.75">
      <c r="A30" s="208"/>
    </row>
    <row r="31" ht="12.75">
      <c r="A31" s="208"/>
    </row>
    <row r="32" ht="12.75">
      <c r="A32" s="208"/>
    </row>
  </sheetData>
  <sheetProtection/>
  <mergeCells count="7">
    <mergeCell ref="A1:P1"/>
    <mergeCell ref="C3:J3"/>
    <mergeCell ref="K3:N3"/>
    <mergeCell ref="A3:A4"/>
    <mergeCell ref="B3:B4"/>
    <mergeCell ref="O3:P3"/>
    <mergeCell ref="A2:P2"/>
  </mergeCells>
  <printOptions horizontalCentered="1"/>
  <pageMargins left="0.9055118110236221" right="0.9055118110236221" top="0.7874015748031497" bottom="0.7874015748031497" header="0.31496062992125984" footer="0.31496062992125984"/>
  <pageSetup horizontalDpi="600" verticalDpi="600" orientation="landscape" paperSize="9" r:id="rId1"/>
  <ignoredErrors>
    <ignoredError sqref="D14 F14 H14 J14" formula="1"/>
  </ignoredErrors>
</worksheet>
</file>

<file path=xl/worksheets/sheet27.xml><?xml version="1.0" encoding="utf-8"?>
<worksheet xmlns="http://schemas.openxmlformats.org/spreadsheetml/2006/main" xmlns:r="http://schemas.openxmlformats.org/officeDocument/2006/relationships">
  <dimension ref="A1:P32"/>
  <sheetViews>
    <sheetView zoomScaleSheetLayoutView="100" zoomScalePageLayoutView="0" workbookViewId="0" topLeftCell="A1">
      <selection activeCell="T18" sqref="T18"/>
    </sheetView>
  </sheetViews>
  <sheetFormatPr defaultColWidth="9.140625" defaultRowHeight="12.75"/>
  <cols>
    <col min="1" max="1" width="10.421875" style="0" bestFit="1" customWidth="1"/>
    <col min="2" max="3" width="8.00390625" style="0" customWidth="1"/>
    <col min="4" max="4" width="6.28125" style="0" customWidth="1"/>
    <col min="5" max="5" width="8.00390625" style="0" customWidth="1"/>
    <col min="6" max="6" width="6.28125" style="0" customWidth="1"/>
    <col min="7" max="7" width="8.00390625" style="0" customWidth="1"/>
    <col min="8" max="8" width="6.28125" style="0" customWidth="1"/>
    <col min="9" max="9" width="7.7109375" style="0" customWidth="1"/>
    <col min="10" max="10" width="6.28125" style="0" customWidth="1"/>
    <col min="11" max="16" width="8.00390625" style="0" customWidth="1"/>
  </cols>
  <sheetData>
    <row r="1" spans="1:16" ht="16.5" customHeight="1">
      <c r="A1" s="774" t="s">
        <v>34</v>
      </c>
      <c r="B1" s="774"/>
      <c r="C1" s="774"/>
      <c r="D1" s="774"/>
      <c r="E1" s="774"/>
      <c r="F1" s="774"/>
      <c r="G1" s="774"/>
      <c r="H1" s="774"/>
      <c r="I1" s="774"/>
      <c r="J1" s="774"/>
      <c r="K1" s="774"/>
      <c r="L1" s="774"/>
      <c r="M1" s="774"/>
      <c r="N1" s="774"/>
      <c r="O1" s="774"/>
      <c r="P1" s="774"/>
    </row>
    <row r="2" spans="1:16" s="72" customFormat="1" ht="16.5" customHeight="1">
      <c r="A2" s="774" t="s">
        <v>125</v>
      </c>
      <c r="B2" s="774"/>
      <c r="C2" s="774"/>
      <c r="D2" s="774"/>
      <c r="E2" s="774"/>
      <c r="F2" s="774"/>
      <c r="G2" s="774"/>
      <c r="H2" s="774"/>
      <c r="I2" s="774"/>
      <c r="J2" s="774"/>
      <c r="K2" s="774"/>
      <c r="L2" s="774"/>
      <c r="M2" s="774"/>
      <c r="N2" s="774"/>
      <c r="O2" s="774"/>
      <c r="P2" s="774"/>
    </row>
    <row r="3" spans="1:16" s="72" customFormat="1" ht="16.5" customHeight="1">
      <c r="A3" s="774" t="s">
        <v>190</v>
      </c>
      <c r="B3" s="774"/>
      <c r="C3" s="774"/>
      <c r="D3" s="774"/>
      <c r="E3" s="774"/>
      <c r="F3" s="774"/>
      <c r="G3" s="774"/>
      <c r="H3" s="774"/>
      <c r="I3" s="774"/>
      <c r="J3" s="774"/>
      <c r="K3" s="774"/>
      <c r="L3" s="774"/>
      <c r="M3" s="774"/>
      <c r="N3" s="774"/>
      <c r="O3" s="774"/>
      <c r="P3" s="774"/>
    </row>
    <row r="4" spans="1:16" s="72" customFormat="1" ht="19.5" customHeight="1">
      <c r="A4" s="774"/>
      <c r="B4" s="774"/>
      <c r="C4" s="774"/>
      <c r="D4" s="774"/>
      <c r="E4" s="774"/>
      <c r="F4" s="774"/>
      <c r="G4" s="774"/>
      <c r="H4" s="774"/>
      <c r="I4" s="774"/>
      <c r="J4" s="774"/>
      <c r="K4" s="774"/>
      <c r="L4" s="774"/>
      <c r="M4" s="774"/>
      <c r="N4" s="774"/>
      <c r="O4" s="774"/>
      <c r="P4" s="774"/>
    </row>
    <row r="5" spans="1:16" s="72" customFormat="1" ht="16.5" customHeight="1">
      <c r="A5" s="774" t="s">
        <v>81</v>
      </c>
      <c r="B5" s="774"/>
      <c r="C5" s="774"/>
      <c r="D5" s="774"/>
      <c r="E5" s="774"/>
      <c r="F5" s="774"/>
      <c r="G5" s="774"/>
      <c r="H5" s="774"/>
      <c r="I5" s="774"/>
      <c r="J5" s="774"/>
      <c r="K5" s="774"/>
      <c r="L5" s="774"/>
      <c r="M5" s="774"/>
      <c r="N5" s="774"/>
      <c r="O5" s="774"/>
      <c r="P5" s="774"/>
    </row>
    <row r="6" spans="1:16" s="72" customFormat="1" ht="19.5" customHeight="1" thickBot="1">
      <c r="A6" s="800"/>
      <c r="B6" s="839"/>
      <c r="C6" s="839"/>
      <c r="D6" s="840"/>
      <c r="E6" s="800"/>
      <c r="F6" s="841"/>
      <c r="G6" s="800"/>
      <c r="H6" s="841"/>
      <c r="I6" s="800"/>
      <c r="J6" s="841"/>
      <c r="K6" s="800"/>
      <c r="L6" s="800"/>
      <c r="M6" s="800"/>
      <c r="N6" s="800"/>
      <c r="O6" s="800"/>
      <c r="P6" s="800"/>
    </row>
    <row r="7" spans="1:16" s="72" customFormat="1" ht="42" customHeight="1" thickTop="1">
      <c r="A7" s="776" t="s">
        <v>3</v>
      </c>
      <c r="B7" s="846" t="s">
        <v>82</v>
      </c>
      <c r="C7" s="782" t="s">
        <v>83</v>
      </c>
      <c r="D7" s="782"/>
      <c r="E7" s="782"/>
      <c r="F7" s="782"/>
      <c r="G7" s="782"/>
      <c r="H7" s="782"/>
      <c r="I7" s="782"/>
      <c r="J7" s="782"/>
      <c r="K7" s="782" t="s">
        <v>84</v>
      </c>
      <c r="L7" s="782"/>
      <c r="M7" s="782"/>
      <c r="N7" s="782"/>
      <c r="O7" s="782" t="s">
        <v>55</v>
      </c>
      <c r="P7" s="783"/>
    </row>
    <row r="8" spans="1:16" s="72" customFormat="1" ht="42" customHeight="1" thickBot="1">
      <c r="A8" s="778"/>
      <c r="B8" s="847"/>
      <c r="C8" s="7" t="s">
        <v>59</v>
      </c>
      <c r="D8" s="238" t="s">
        <v>44</v>
      </c>
      <c r="E8" s="68" t="s">
        <v>12</v>
      </c>
      <c r="F8" s="240" t="s">
        <v>44</v>
      </c>
      <c r="G8" s="7" t="s">
        <v>85</v>
      </c>
      <c r="H8" s="240" t="s">
        <v>44</v>
      </c>
      <c r="I8" s="7" t="s">
        <v>86</v>
      </c>
      <c r="J8" s="225" t="s">
        <v>44</v>
      </c>
      <c r="K8" s="7" t="s">
        <v>87</v>
      </c>
      <c r="L8" s="7" t="s">
        <v>88</v>
      </c>
      <c r="M8" s="7" t="s">
        <v>89</v>
      </c>
      <c r="N8" s="7" t="s">
        <v>90</v>
      </c>
      <c r="O8" s="7" t="s">
        <v>91</v>
      </c>
      <c r="P8" s="8" t="s">
        <v>92</v>
      </c>
    </row>
    <row r="9" spans="1:16" s="72" customFormat="1" ht="19.5" customHeight="1" thickTop="1">
      <c r="A9" s="91" t="s">
        <v>18</v>
      </c>
      <c r="B9" s="9">
        <v>23</v>
      </c>
      <c r="C9" s="10">
        <v>5</v>
      </c>
      <c r="D9" s="492">
        <f>C9/B9*100</f>
        <v>21.73913043478261</v>
      </c>
      <c r="E9" s="330">
        <v>13</v>
      </c>
      <c r="F9" s="493">
        <f>E9/B9*100</f>
        <v>56.52173913043478</v>
      </c>
      <c r="G9" s="10">
        <v>3</v>
      </c>
      <c r="H9" s="493">
        <f>G9/B9*100</f>
        <v>13.043478260869565</v>
      </c>
      <c r="I9" s="10">
        <v>2</v>
      </c>
      <c r="J9" s="494">
        <f>I9/B9*100</f>
        <v>8.695652173913043</v>
      </c>
      <c r="K9" s="10">
        <v>0</v>
      </c>
      <c r="L9" s="10">
        <v>6</v>
      </c>
      <c r="M9" s="10">
        <v>3</v>
      </c>
      <c r="N9" s="10">
        <v>2</v>
      </c>
      <c r="O9" s="558">
        <v>7</v>
      </c>
      <c r="P9" s="559">
        <v>1</v>
      </c>
    </row>
    <row r="10" spans="1:16" s="72" customFormat="1" ht="19.5" customHeight="1">
      <c r="A10" s="34" t="s">
        <v>19</v>
      </c>
      <c r="B10" s="11">
        <v>7</v>
      </c>
      <c r="C10" s="65">
        <v>1</v>
      </c>
      <c r="D10" s="492">
        <f aca="true" t="shared" si="0" ref="D10:D18">C10/B10*100</f>
        <v>14.285714285714285</v>
      </c>
      <c r="E10" s="114">
        <v>4</v>
      </c>
      <c r="F10" s="493">
        <f aca="true" t="shared" si="1" ref="F10:F18">E10/B10*100</f>
        <v>57.14285714285714</v>
      </c>
      <c r="G10" s="65">
        <v>2</v>
      </c>
      <c r="H10" s="493">
        <f aca="true" t="shared" si="2" ref="H10:H18">G10/B10*100</f>
        <v>28.57142857142857</v>
      </c>
      <c r="I10" s="65">
        <v>0</v>
      </c>
      <c r="J10" s="494" t="s">
        <v>54</v>
      </c>
      <c r="K10" s="65">
        <v>0</v>
      </c>
      <c r="L10" s="65">
        <v>0</v>
      </c>
      <c r="M10" s="65">
        <v>1</v>
      </c>
      <c r="N10" s="65">
        <v>0</v>
      </c>
      <c r="O10" s="155">
        <v>0</v>
      </c>
      <c r="P10" s="515">
        <v>0</v>
      </c>
    </row>
    <row r="11" spans="1:16" s="72" customFormat="1" ht="19.5" customHeight="1">
      <c r="A11" s="34" t="s">
        <v>20</v>
      </c>
      <c r="B11" s="11">
        <v>8</v>
      </c>
      <c r="C11" s="65">
        <v>1</v>
      </c>
      <c r="D11" s="492">
        <f t="shared" si="0"/>
        <v>12.5</v>
      </c>
      <c r="E11" s="114">
        <v>4</v>
      </c>
      <c r="F11" s="493">
        <f t="shared" si="1"/>
        <v>50</v>
      </c>
      <c r="G11" s="65">
        <v>3</v>
      </c>
      <c r="H11" s="493">
        <f t="shared" si="2"/>
        <v>37.5</v>
      </c>
      <c r="I11" s="65">
        <v>0</v>
      </c>
      <c r="J11" s="494" t="s">
        <v>54</v>
      </c>
      <c r="K11" s="65">
        <v>0</v>
      </c>
      <c r="L11" s="65">
        <v>1</v>
      </c>
      <c r="M11" s="65">
        <v>2</v>
      </c>
      <c r="N11" s="65">
        <v>1</v>
      </c>
      <c r="O11" s="155">
        <v>2</v>
      </c>
      <c r="P11" s="515">
        <v>0</v>
      </c>
    </row>
    <row r="12" spans="1:16" s="72" customFormat="1" ht="19.5" customHeight="1">
      <c r="A12" s="34" t="s">
        <v>21</v>
      </c>
      <c r="B12" s="11">
        <v>5</v>
      </c>
      <c r="C12" s="65">
        <v>0</v>
      </c>
      <c r="D12" s="492" t="s">
        <v>54</v>
      </c>
      <c r="E12" s="114">
        <v>4</v>
      </c>
      <c r="F12" s="493">
        <f t="shared" si="1"/>
        <v>80</v>
      </c>
      <c r="G12" s="65">
        <v>1</v>
      </c>
      <c r="H12" s="493">
        <f t="shared" si="2"/>
        <v>20</v>
      </c>
      <c r="I12" s="65">
        <v>0</v>
      </c>
      <c r="J12" s="494" t="s">
        <v>54</v>
      </c>
      <c r="K12" s="65">
        <v>0</v>
      </c>
      <c r="L12" s="65">
        <v>1</v>
      </c>
      <c r="M12" s="65">
        <v>2</v>
      </c>
      <c r="N12" s="65">
        <v>0</v>
      </c>
      <c r="O12" s="155">
        <v>2</v>
      </c>
      <c r="P12" s="515">
        <v>1</v>
      </c>
    </row>
    <row r="13" spans="1:16" s="72" customFormat="1" ht="19.5" customHeight="1">
      <c r="A13" s="34" t="s">
        <v>22</v>
      </c>
      <c r="B13" s="11">
        <v>5</v>
      </c>
      <c r="C13" s="65">
        <v>1</v>
      </c>
      <c r="D13" s="492">
        <f t="shared" si="0"/>
        <v>20</v>
      </c>
      <c r="E13" s="114">
        <v>3</v>
      </c>
      <c r="F13" s="493">
        <f t="shared" si="1"/>
        <v>60</v>
      </c>
      <c r="G13" s="65">
        <v>1</v>
      </c>
      <c r="H13" s="493">
        <f t="shared" si="2"/>
        <v>20</v>
      </c>
      <c r="I13" s="65">
        <v>0</v>
      </c>
      <c r="J13" s="494" t="s">
        <v>54</v>
      </c>
      <c r="K13" s="65">
        <v>0</v>
      </c>
      <c r="L13" s="65">
        <v>1</v>
      </c>
      <c r="M13" s="65">
        <v>1</v>
      </c>
      <c r="N13" s="65">
        <v>1</v>
      </c>
      <c r="O13" s="155">
        <v>1</v>
      </c>
      <c r="P13" s="515">
        <v>1</v>
      </c>
    </row>
    <row r="14" spans="1:16" s="72" customFormat="1" ht="19.5" customHeight="1">
      <c r="A14" s="34" t="s">
        <v>23</v>
      </c>
      <c r="B14" s="11">
        <v>4</v>
      </c>
      <c r="C14" s="65">
        <v>1</v>
      </c>
      <c r="D14" s="492">
        <f t="shared" si="0"/>
        <v>25</v>
      </c>
      <c r="E14" s="112">
        <v>1</v>
      </c>
      <c r="F14" s="493">
        <f t="shared" si="1"/>
        <v>25</v>
      </c>
      <c r="G14" s="88">
        <v>2</v>
      </c>
      <c r="H14" s="493">
        <f t="shared" si="2"/>
        <v>50</v>
      </c>
      <c r="I14" s="10">
        <v>0</v>
      </c>
      <c r="J14" s="494" t="s">
        <v>54</v>
      </c>
      <c r="K14" s="65">
        <v>2</v>
      </c>
      <c r="L14" s="65">
        <v>0</v>
      </c>
      <c r="M14" s="65">
        <v>1</v>
      </c>
      <c r="N14" s="65">
        <v>0</v>
      </c>
      <c r="O14" s="155">
        <v>0</v>
      </c>
      <c r="P14" s="515">
        <v>0</v>
      </c>
    </row>
    <row r="15" spans="1:16" s="72" customFormat="1" ht="19.5" customHeight="1">
      <c r="A15" s="34" t="s">
        <v>12</v>
      </c>
      <c r="B15" s="11">
        <v>9</v>
      </c>
      <c r="C15" s="65">
        <v>3</v>
      </c>
      <c r="D15" s="492">
        <f t="shared" si="0"/>
        <v>33.33333333333333</v>
      </c>
      <c r="E15" s="114">
        <v>5</v>
      </c>
      <c r="F15" s="493">
        <f t="shared" si="1"/>
        <v>55.55555555555556</v>
      </c>
      <c r="G15" s="65">
        <v>1</v>
      </c>
      <c r="H15" s="493">
        <f t="shared" si="2"/>
        <v>11.11111111111111</v>
      </c>
      <c r="I15" s="65">
        <v>0</v>
      </c>
      <c r="J15" s="494" t="s">
        <v>54</v>
      </c>
      <c r="K15" s="10">
        <v>0</v>
      </c>
      <c r="L15" s="65">
        <v>0</v>
      </c>
      <c r="M15" s="65">
        <v>4</v>
      </c>
      <c r="N15" s="65">
        <v>0</v>
      </c>
      <c r="O15" s="155">
        <v>2</v>
      </c>
      <c r="P15" s="515">
        <v>0</v>
      </c>
    </row>
    <row r="16" spans="1:16" s="72" customFormat="1" ht="19.5" customHeight="1">
      <c r="A16" s="34" t="s">
        <v>13</v>
      </c>
      <c r="B16" s="491">
        <v>17</v>
      </c>
      <c r="C16" s="65">
        <v>4</v>
      </c>
      <c r="D16" s="492">
        <f t="shared" si="0"/>
        <v>23.52941176470588</v>
      </c>
      <c r="E16" s="114">
        <v>9</v>
      </c>
      <c r="F16" s="493">
        <f t="shared" si="1"/>
        <v>52.94117647058824</v>
      </c>
      <c r="G16" s="65">
        <v>4</v>
      </c>
      <c r="H16" s="493">
        <f t="shared" si="2"/>
        <v>23.52941176470588</v>
      </c>
      <c r="I16" s="65">
        <v>0</v>
      </c>
      <c r="J16" s="494" t="s">
        <v>54</v>
      </c>
      <c r="K16" s="65">
        <v>1</v>
      </c>
      <c r="L16" s="65">
        <v>2</v>
      </c>
      <c r="M16" s="65">
        <v>7</v>
      </c>
      <c r="N16" s="65">
        <v>1</v>
      </c>
      <c r="O16" s="155">
        <v>2</v>
      </c>
      <c r="P16" s="515">
        <v>0</v>
      </c>
    </row>
    <row r="17" spans="1:16" s="72" customFormat="1" ht="19.5" customHeight="1" thickBot="1">
      <c r="A17" s="168" t="s">
        <v>211</v>
      </c>
      <c r="B17" s="119">
        <v>16</v>
      </c>
      <c r="C17" s="7">
        <v>5</v>
      </c>
      <c r="D17" s="495">
        <f t="shared" si="0"/>
        <v>31.25</v>
      </c>
      <c r="E17" s="116">
        <v>7</v>
      </c>
      <c r="F17" s="497">
        <f t="shared" si="1"/>
        <v>43.75</v>
      </c>
      <c r="G17" s="161">
        <v>3</v>
      </c>
      <c r="H17" s="497">
        <f t="shared" si="2"/>
        <v>18.75</v>
      </c>
      <c r="I17" s="161">
        <v>1</v>
      </c>
      <c r="J17" s="498">
        <f>I17/B17*100</f>
        <v>6.25</v>
      </c>
      <c r="K17" s="48">
        <v>0</v>
      </c>
      <c r="L17" s="48">
        <v>0</v>
      </c>
      <c r="M17" s="48">
        <v>4</v>
      </c>
      <c r="N17" s="7">
        <v>0</v>
      </c>
      <c r="O17" s="48">
        <v>0</v>
      </c>
      <c r="P17" s="49">
        <v>4</v>
      </c>
    </row>
    <row r="18" spans="1:16" s="72" customFormat="1" ht="24" customHeight="1" thickBot="1" thickTop="1">
      <c r="A18" s="117" t="s">
        <v>14</v>
      </c>
      <c r="B18" s="120">
        <f>SUM(B9:B17)</f>
        <v>94</v>
      </c>
      <c r="C18" s="62">
        <f>SUM(C9:C17)</f>
        <v>21</v>
      </c>
      <c r="D18" s="103">
        <f t="shared" si="0"/>
        <v>22.340425531914892</v>
      </c>
      <c r="E18" s="62">
        <f>SUM(E9:E17)</f>
        <v>50</v>
      </c>
      <c r="F18" s="522">
        <f t="shared" si="1"/>
        <v>53.191489361702125</v>
      </c>
      <c r="G18" s="60">
        <f>SUM(G9:G17)</f>
        <v>20</v>
      </c>
      <c r="H18" s="500">
        <f t="shared" si="2"/>
        <v>21.27659574468085</v>
      </c>
      <c r="I18" s="62">
        <f>SUM(I9:I17)</f>
        <v>3</v>
      </c>
      <c r="J18" s="572">
        <f>I18/B18*100</f>
        <v>3.1914893617021276</v>
      </c>
      <c r="K18" s="60">
        <f aca="true" t="shared" si="3" ref="K18:P18">SUM(K9:K17)</f>
        <v>3</v>
      </c>
      <c r="L18" s="60">
        <f t="shared" si="3"/>
        <v>11</v>
      </c>
      <c r="M18" s="120">
        <f t="shared" si="3"/>
        <v>25</v>
      </c>
      <c r="N18" s="120">
        <f t="shared" si="3"/>
        <v>5</v>
      </c>
      <c r="O18" s="120">
        <f t="shared" si="3"/>
        <v>16</v>
      </c>
      <c r="P18" s="189">
        <f t="shared" si="3"/>
        <v>7</v>
      </c>
    </row>
    <row r="19" spans="1:16" s="72" customFormat="1" ht="24" customHeight="1" thickTop="1">
      <c r="A19" s="46"/>
      <c r="B19" s="231"/>
      <c r="C19" s="231"/>
      <c r="D19" s="496"/>
      <c r="E19" s="231"/>
      <c r="F19" s="496"/>
      <c r="G19" s="231"/>
      <c r="H19" s="232"/>
      <c r="I19" s="47"/>
      <c r="J19" s="496"/>
      <c r="K19" s="47"/>
      <c r="L19" s="47"/>
      <c r="M19" s="231"/>
      <c r="N19" s="47"/>
      <c r="O19" s="233"/>
      <c r="P19" s="234"/>
    </row>
    <row r="26" ht="12.75">
      <c r="A26" s="205"/>
    </row>
    <row r="29" ht="12.75">
      <c r="A29" s="207"/>
    </row>
    <row r="30" ht="12.75">
      <c r="A30" s="208"/>
    </row>
    <row r="31" ht="12.75">
      <c r="A31" s="208"/>
    </row>
    <row r="32" ht="12.75">
      <c r="A32" s="208"/>
    </row>
  </sheetData>
  <sheetProtection/>
  <mergeCells count="11">
    <mergeCell ref="A6:P6"/>
    <mergeCell ref="A5:P5"/>
    <mergeCell ref="A7:A8"/>
    <mergeCell ref="B7:B8"/>
    <mergeCell ref="C7:J7"/>
    <mergeCell ref="K7:N7"/>
    <mergeCell ref="A1:P1"/>
    <mergeCell ref="O7:P7"/>
    <mergeCell ref="A2:P2"/>
    <mergeCell ref="A3:P3"/>
    <mergeCell ref="A4:P4"/>
  </mergeCells>
  <printOptions horizontalCentered="1"/>
  <pageMargins left="0.9055118110236221" right="0.9055118110236221" top="0.7874015748031497" bottom="0.7874015748031497" header="0.31496062992125984" footer="0.31496062992125984"/>
  <pageSetup horizontalDpi="600" verticalDpi="600" orientation="landscape" paperSize="9" r:id="rId1"/>
  <ignoredErrors>
    <ignoredError sqref="D18 F18 H18 J18" formula="1"/>
  </ignoredErrors>
</worksheet>
</file>

<file path=xl/worksheets/sheet28.xml><?xml version="1.0" encoding="utf-8"?>
<worksheet xmlns="http://schemas.openxmlformats.org/spreadsheetml/2006/main" xmlns:r="http://schemas.openxmlformats.org/officeDocument/2006/relationships">
  <dimension ref="A1:Q31"/>
  <sheetViews>
    <sheetView zoomScaleSheetLayoutView="100" zoomScalePageLayoutView="0" workbookViewId="0" topLeftCell="A1">
      <selection activeCell="T14" sqref="T14"/>
    </sheetView>
  </sheetViews>
  <sheetFormatPr defaultColWidth="9.140625" defaultRowHeight="12.75"/>
  <cols>
    <col min="1" max="3" width="8.140625" style="0" customWidth="1"/>
    <col min="4" max="4" width="6.28125" style="0" customWidth="1"/>
    <col min="5" max="5" width="8.140625" style="0" customWidth="1"/>
    <col min="6" max="6" width="6.28125" style="0" customWidth="1"/>
    <col min="7" max="7" width="8.140625" style="0" customWidth="1"/>
    <col min="8" max="8" width="6.28125" style="0" customWidth="1"/>
    <col min="9" max="9" width="8.140625" style="0" customWidth="1"/>
    <col min="10" max="10" width="6.28125" style="0" customWidth="1"/>
    <col min="11" max="16" width="8.140625" style="0" customWidth="1"/>
  </cols>
  <sheetData>
    <row r="1" spans="1:16" s="72" customFormat="1" ht="16.5" customHeight="1">
      <c r="A1" s="774" t="s">
        <v>93</v>
      </c>
      <c r="B1" s="774"/>
      <c r="C1" s="774"/>
      <c r="D1" s="774"/>
      <c r="E1" s="774"/>
      <c r="F1" s="774"/>
      <c r="G1" s="774"/>
      <c r="H1" s="774"/>
      <c r="I1" s="774"/>
      <c r="J1" s="774"/>
      <c r="K1" s="774"/>
      <c r="L1" s="774"/>
      <c r="M1" s="774"/>
      <c r="N1" s="774"/>
      <c r="O1" s="774"/>
      <c r="P1" s="774"/>
    </row>
    <row r="2" spans="1:16" s="72" customFormat="1" ht="19.5" customHeight="1" thickBot="1">
      <c r="A2" s="800"/>
      <c r="B2" s="800"/>
      <c r="C2" s="800"/>
      <c r="D2" s="800"/>
      <c r="E2" s="800"/>
      <c r="F2" s="800"/>
      <c r="G2" s="800"/>
      <c r="H2" s="800"/>
      <c r="I2" s="800"/>
      <c r="J2" s="800"/>
      <c r="K2" s="800"/>
      <c r="L2" s="800"/>
      <c r="M2" s="800"/>
      <c r="N2" s="800"/>
      <c r="O2" s="800"/>
      <c r="P2" s="800"/>
    </row>
    <row r="3" spans="1:16" s="72" customFormat="1" ht="42" customHeight="1" thickTop="1">
      <c r="A3" s="776" t="s">
        <v>3</v>
      </c>
      <c r="B3" s="779" t="s">
        <v>82</v>
      </c>
      <c r="C3" s="782" t="s">
        <v>83</v>
      </c>
      <c r="D3" s="782"/>
      <c r="E3" s="782"/>
      <c r="F3" s="782"/>
      <c r="G3" s="782"/>
      <c r="H3" s="782"/>
      <c r="I3" s="782"/>
      <c r="J3" s="782"/>
      <c r="K3" s="782" t="s">
        <v>84</v>
      </c>
      <c r="L3" s="782"/>
      <c r="M3" s="782"/>
      <c r="N3" s="782"/>
      <c r="O3" s="782" t="s">
        <v>55</v>
      </c>
      <c r="P3" s="783"/>
    </row>
    <row r="4" spans="1:16" s="72" customFormat="1" ht="42" customHeight="1" thickBot="1">
      <c r="A4" s="778"/>
      <c r="B4" s="789"/>
      <c r="C4" s="7" t="s">
        <v>59</v>
      </c>
      <c r="D4" s="7" t="s">
        <v>44</v>
      </c>
      <c r="E4" s="7" t="s">
        <v>12</v>
      </c>
      <c r="F4" s="7" t="s">
        <v>44</v>
      </c>
      <c r="G4" s="7" t="s">
        <v>85</v>
      </c>
      <c r="H4" s="7" t="s">
        <v>44</v>
      </c>
      <c r="I4" s="7" t="s">
        <v>86</v>
      </c>
      <c r="J4" s="7" t="s">
        <v>44</v>
      </c>
      <c r="K4" s="7" t="s">
        <v>87</v>
      </c>
      <c r="L4" s="7" t="s">
        <v>88</v>
      </c>
      <c r="M4" s="7" t="s">
        <v>94</v>
      </c>
      <c r="N4" s="7" t="s">
        <v>90</v>
      </c>
      <c r="O4" s="7" t="s">
        <v>182</v>
      </c>
      <c r="P4" s="8" t="s">
        <v>95</v>
      </c>
    </row>
    <row r="5" spans="1:16" s="72" customFormat="1" ht="19.5" customHeight="1" thickTop="1">
      <c r="A5" s="33" t="s">
        <v>18</v>
      </c>
      <c r="B5" s="9">
        <v>15</v>
      </c>
      <c r="C5" s="9">
        <v>2</v>
      </c>
      <c r="D5" s="85">
        <f>C5/B5*100</f>
        <v>13.333333333333334</v>
      </c>
      <c r="E5" s="75">
        <v>9</v>
      </c>
      <c r="F5" s="85">
        <f>E5/B5*100</f>
        <v>60</v>
      </c>
      <c r="G5" s="75">
        <v>3</v>
      </c>
      <c r="H5" s="85">
        <f>G5/B5*100</f>
        <v>20</v>
      </c>
      <c r="I5" s="75">
        <v>0</v>
      </c>
      <c r="J5" s="85" t="s">
        <v>54</v>
      </c>
      <c r="K5" s="9">
        <v>2</v>
      </c>
      <c r="L5" s="9">
        <v>0</v>
      </c>
      <c r="M5" s="9">
        <v>1</v>
      </c>
      <c r="N5" s="9">
        <v>2</v>
      </c>
      <c r="O5" s="560">
        <v>6</v>
      </c>
      <c r="P5" s="536">
        <v>9</v>
      </c>
    </row>
    <row r="6" spans="1:16" s="72" customFormat="1" ht="19.5" customHeight="1">
      <c r="A6" s="34" t="s">
        <v>19</v>
      </c>
      <c r="B6" s="11">
        <v>6</v>
      </c>
      <c r="C6" s="11">
        <v>3</v>
      </c>
      <c r="D6" s="78">
        <f aca="true" t="shared" si="0" ref="D6:D13">C6/B6*100</f>
        <v>50</v>
      </c>
      <c r="E6" s="65">
        <v>2</v>
      </c>
      <c r="F6" s="78">
        <f aca="true" t="shared" si="1" ref="F6:F13">E6/B6*100</f>
        <v>33.33333333333333</v>
      </c>
      <c r="G6" s="65">
        <v>1</v>
      </c>
      <c r="H6" s="78">
        <f aca="true" t="shared" si="2" ref="H6:H13">G6/B6*100</f>
        <v>16.666666666666664</v>
      </c>
      <c r="I6" s="65">
        <v>0</v>
      </c>
      <c r="J6" s="78" t="s">
        <v>54</v>
      </c>
      <c r="K6" s="11">
        <v>0</v>
      </c>
      <c r="L6" s="11">
        <v>0</v>
      </c>
      <c r="M6" s="11">
        <v>3</v>
      </c>
      <c r="N6" s="11">
        <v>0</v>
      </c>
      <c r="O6" s="561">
        <v>3</v>
      </c>
      <c r="P6" s="515">
        <v>3</v>
      </c>
    </row>
    <row r="7" spans="1:16" s="72" customFormat="1" ht="19.5" customHeight="1">
      <c r="A7" s="34" t="s">
        <v>20</v>
      </c>
      <c r="B7" s="11">
        <v>13</v>
      </c>
      <c r="C7" s="11">
        <v>0</v>
      </c>
      <c r="D7" s="78">
        <f t="shared" si="0"/>
        <v>0</v>
      </c>
      <c r="E7" s="65">
        <v>11</v>
      </c>
      <c r="F7" s="78">
        <f t="shared" si="1"/>
        <v>84.61538461538461</v>
      </c>
      <c r="G7" s="65">
        <v>1</v>
      </c>
      <c r="H7" s="78">
        <f t="shared" si="2"/>
        <v>7.6923076923076925</v>
      </c>
      <c r="I7" s="65">
        <v>0</v>
      </c>
      <c r="J7" s="78" t="s">
        <v>54</v>
      </c>
      <c r="K7" s="11">
        <v>0</v>
      </c>
      <c r="L7" s="11">
        <v>2</v>
      </c>
      <c r="M7" s="11">
        <v>2</v>
      </c>
      <c r="N7" s="11">
        <v>4</v>
      </c>
      <c r="O7" s="561">
        <v>3</v>
      </c>
      <c r="P7" s="515">
        <v>10</v>
      </c>
    </row>
    <row r="8" spans="1:16" s="72" customFormat="1" ht="19.5" customHeight="1">
      <c r="A8" s="34" t="s">
        <v>21</v>
      </c>
      <c r="B8" s="11">
        <v>17</v>
      </c>
      <c r="C8" s="11">
        <v>2</v>
      </c>
      <c r="D8" s="78">
        <f t="shared" si="0"/>
        <v>11.76470588235294</v>
      </c>
      <c r="E8" s="65">
        <v>10</v>
      </c>
      <c r="F8" s="78">
        <f t="shared" si="1"/>
        <v>58.82352941176471</v>
      </c>
      <c r="G8" s="10">
        <v>4</v>
      </c>
      <c r="H8" s="78">
        <f t="shared" si="2"/>
        <v>23.52941176470588</v>
      </c>
      <c r="I8" s="65">
        <v>0</v>
      </c>
      <c r="J8" s="78" t="s">
        <v>54</v>
      </c>
      <c r="K8" s="11">
        <v>0</v>
      </c>
      <c r="L8" s="11">
        <v>0</v>
      </c>
      <c r="M8" s="11">
        <v>3</v>
      </c>
      <c r="N8" s="11">
        <v>1</v>
      </c>
      <c r="O8" s="561">
        <v>5</v>
      </c>
      <c r="P8" s="515">
        <v>11</v>
      </c>
    </row>
    <row r="9" spans="1:16" s="72" customFormat="1" ht="19.5" customHeight="1">
      <c r="A9" s="34" t="s">
        <v>22</v>
      </c>
      <c r="B9" s="11">
        <v>11</v>
      </c>
      <c r="C9" s="11">
        <v>0</v>
      </c>
      <c r="D9" s="78" t="s">
        <v>54</v>
      </c>
      <c r="E9" s="65">
        <v>5</v>
      </c>
      <c r="F9" s="78">
        <f t="shared" si="1"/>
        <v>45.45454545454545</v>
      </c>
      <c r="G9" s="65">
        <v>6</v>
      </c>
      <c r="H9" s="78">
        <f t="shared" si="2"/>
        <v>54.54545454545454</v>
      </c>
      <c r="I9" s="65">
        <v>0</v>
      </c>
      <c r="J9" s="78" t="s">
        <v>54</v>
      </c>
      <c r="K9" s="11">
        <v>0</v>
      </c>
      <c r="L9" s="11">
        <v>0</v>
      </c>
      <c r="M9" s="11">
        <v>3</v>
      </c>
      <c r="N9" s="11">
        <v>3</v>
      </c>
      <c r="O9" s="561">
        <v>3</v>
      </c>
      <c r="P9" s="515">
        <v>8</v>
      </c>
    </row>
    <row r="10" spans="1:16" s="72" customFormat="1" ht="19.5" customHeight="1">
      <c r="A10" s="34" t="s">
        <v>23</v>
      </c>
      <c r="B10" s="11">
        <v>7</v>
      </c>
      <c r="C10" s="11">
        <v>1</v>
      </c>
      <c r="D10" s="78">
        <f t="shared" si="0"/>
        <v>14.285714285714285</v>
      </c>
      <c r="E10" s="65">
        <v>4</v>
      </c>
      <c r="F10" s="78">
        <f t="shared" si="1"/>
        <v>57.14285714285714</v>
      </c>
      <c r="G10" s="65">
        <v>1</v>
      </c>
      <c r="H10" s="78">
        <f t="shared" si="2"/>
        <v>14.285714285714285</v>
      </c>
      <c r="I10" s="65">
        <v>0</v>
      </c>
      <c r="J10" s="78" t="s">
        <v>54</v>
      </c>
      <c r="K10" s="11">
        <v>2</v>
      </c>
      <c r="L10" s="11">
        <v>1</v>
      </c>
      <c r="M10" s="11">
        <v>1</v>
      </c>
      <c r="N10" s="11">
        <v>1</v>
      </c>
      <c r="O10" s="561">
        <v>1</v>
      </c>
      <c r="P10" s="515">
        <v>5</v>
      </c>
    </row>
    <row r="11" spans="1:16" s="72" customFormat="1" ht="19.5" customHeight="1">
      <c r="A11" s="34" t="s">
        <v>12</v>
      </c>
      <c r="B11" s="11">
        <v>14</v>
      </c>
      <c r="C11" s="11">
        <v>2</v>
      </c>
      <c r="D11" s="78">
        <f t="shared" si="0"/>
        <v>14.285714285714285</v>
      </c>
      <c r="E11" s="65">
        <v>5</v>
      </c>
      <c r="F11" s="78">
        <f t="shared" si="1"/>
        <v>35.714285714285715</v>
      </c>
      <c r="G11" s="65">
        <v>6</v>
      </c>
      <c r="H11" s="78">
        <f t="shared" si="2"/>
        <v>42.857142857142854</v>
      </c>
      <c r="I11" s="65">
        <v>0</v>
      </c>
      <c r="J11" s="78" t="s">
        <v>54</v>
      </c>
      <c r="K11" s="11">
        <v>0</v>
      </c>
      <c r="L11" s="11">
        <v>0</v>
      </c>
      <c r="M11" s="11">
        <v>5</v>
      </c>
      <c r="N11" s="11">
        <v>5</v>
      </c>
      <c r="O11" s="561">
        <v>2</v>
      </c>
      <c r="P11" s="515">
        <v>12</v>
      </c>
    </row>
    <row r="12" spans="1:16" s="72" customFormat="1" ht="19.5" customHeight="1" thickBot="1">
      <c r="A12" s="110" t="s">
        <v>13</v>
      </c>
      <c r="B12" s="119">
        <v>14</v>
      </c>
      <c r="C12" s="119">
        <v>0</v>
      </c>
      <c r="D12" s="501" t="s">
        <v>54</v>
      </c>
      <c r="E12" s="7">
        <v>9</v>
      </c>
      <c r="F12" s="501">
        <f t="shared" si="1"/>
        <v>64.28571428571429</v>
      </c>
      <c r="G12" s="68">
        <v>5</v>
      </c>
      <c r="H12" s="85">
        <f t="shared" si="2"/>
        <v>35.714285714285715</v>
      </c>
      <c r="I12" s="7">
        <v>0</v>
      </c>
      <c r="J12" s="85" t="s">
        <v>54</v>
      </c>
      <c r="K12" s="119">
        <v>1</v>
      </c>
      <c r="L12" s="119">
        <v>1</v>
      </c>
      <c r="M12" s="119">
        <v>6</v>
      </c>
      <c r="N12" s="119">
        <v>2</v>
      </c>
      <c r="O12" s="562">
        <v>1</v>
      </c>
      <c r="P12" s="49">
        <v>11</v>
      </c>
    </row>
    <row r="13" spans="1:17" s="72" customFormat="1" ht="24" customHeight="1" thickBot="1" thickTop="1">
      <c r="A13" s="117" t="s">
        <v>14</v>
      </c>
      <c r="B13" s="120">
        <f>SUM(B5:B12)</f>
        <v>97</v>
      </c>
      <c r="C13" s="62">
        <f>SUM(C5:C12)</f>
        <v>10</v>
      </c>
      <c r="D13" s="81">
        <f t="shared" si="0"/>
        <v>10.309278350515463</v>
      </c>
      <c r="E13" s="62">
        <f>SUM(E5:E12)</f>
        <v>55</v>
      </c>
      <c r="F13" s="81">
        <f t="shared" si="1"/>
        <v>56.70103092783505</v>
      </c>
      <c r="G13" s="62">
        <f>SUM(G5:G12)</f>
        <v>27</v>
      </c>
      <c r="H13" s="81">
        <f t="shared" si="2"/>
        <v>27.835051546391753</v>
      </c>
      <c r="I13" s="62">
        <f>SUM(I5:I12)</f>
        <v>0</v>
      </c>
      <c r="J13" s="81" t="s">
        <v>54</v>
      </c>
      <c r="K13" s="60">
        <f aca="true" t="shared" si="3" ref="K13:P13">SUM(K5:K12)</f>
        <v>5</v>
      </c>
      <c r="L13" s="60">
        <f t="shared" si="3"/>
        <v>4</v>
      </c>
      <c r="M13" s="60">
        <f t="shared" si="3"/>
        <v>24</v>
      </c>
      <c r="N13" s="60">
        <f t="shared" si="3"/>
        <v>18</v>
      </c>
      <c r="O13" s="60">
        <f t="shared" si="3"/>
        <v>24</v>
      </c>
      <c r="P13" s="189">
        <f t="shared" si="3"/>
        <v>69</v>
      </c>
      <c r="Q13" s="73"/>
    </row>
    <row r="14" spans="2:10" ht="13.5" thickTop="1">
      <c r="B14" s="215"/>
      <c r="C14" s="215"/>
      <c r="D14" s="503"/>
      <c r="E14" s="133"/>
      <c r="F14" s="502"/>
      <c r="G14" s="133"/>
      <c r="H14" s="502"/>
      <c r="I14" s="133"/>
      <c r="J14" s="502"/>
    </row>
    <row r="15" ht="12.75">
      <c r="B15" s="90"/>
    </row>
    <row r="25" ht="12.75">
      <c r="A25" s="205"/>
    </row>
    <row r="28" ht="12.75">
      <c r="A28" s="207"/>
    </row>
    <row r="29" ht="12.75">
      <c r="A29" s="208"/>
    </row>
    <row r="30" ht="12.75">
      <c r="A30" s="208"/>
    </row>
    <row r="31" ht="12.75">
      <c r="A31" s="208"/>
    </row>
  </sheetData>
  <sheetProtection/>
  <mergeCells count="7">
    <mergeCell ref="A1:P1"/>
    <mergeCell ref="C3:J3"/>
    <mergeCell ref="K3:N3"/>
    <mergeCell ref="A3:A4"/>
    <mergeCell ref="B3:B4"/>
    <mergeCell ref="O3:P3"/>
    <mergeCell ref="A2:P2"/>
  </mergeCells>
  <printOptions horizontalCentered="1"/>
  <pageMargins left="0.9055118110236221" right="0.9055118110236221" top="0.7874015748031497" bottom="0.7874015748031497" header="0.31496062992125984" footer="0.31496062992125984"/>
  <pageSetup horizontalDpi="600" verticalDpi="600" orientation="landscape" paperSize="9" r:id="rId1"/>
  <ignoredErrors>
    <ignoredError sqref="D13 F13 H13" formula="1"/>
  </ignoredErrors>
</worksheet>
</file>

<file path=xl/worksheets/sheet29.xml><?xml version="1.0" encoding="utf-8"?>
<worksheet xmlns="http://schemas.openxmlformats.org/spreadsheetml/2006/main" xmlns:r="http://schemas.openxmlformats.org/officeDocument/2006/relationships">
  <dimension ref="A1:P31"/>
  <sheetViews>
    <sheetView zoomScaleSheetLayoutView="100" zoomScalePageLayoutView="0" workbookViewId="0" topLeftCell="A1">
      <selection activeCell="U13" sqref="U13"/>
    </sheetView>
  </sheetViews>
  <sheetFormatPr defaultColWidth="9.140625" defaultRowHeight="12.75"/>
  <cols>
    <col min="1" max="3" width="8.140625" style="0" customWidth="1"/>
    <col min="4" max="4" width="6.28125" style="0" customWidth="1"/>
    <col min="5" max="5" width="8.140625" style="0" customWidth="1"/>
    <col min="6" max="6" width="6.28125" style="0" customWidth="1"/>
    <col min="7" max="7" width="8.140625" style="0" customWidth="1"/>
    <col min="8" max="8" width="6.28125" style="0" customWidth="1"/>
    <col min="9" max="9" width="8.140625" style="0" customWidth="1"/>
    <col min="10" max="10" width="6.28125" style="0" customWidth="1"/>
    <col min="11" max="15" width="8.140625" style="0" customWidth="1"/>
    <col min="16" max="16" width="10.28125" style="0" customWidth="1"/>
  </cols>
  <sheetData>
    <row r="1" spans="1:16" s="72" customFormat="1" ht="16.5" customHeight="1">
      <c r="A1" s="796" t="s">
        <v>96</v>
      </c>
      <c r="B1" s="796"/>
      <c r="C1" s="796"/>
      <c r="D1" s="796"/>
      <c r="E1" s="796"/>
      <c r="F1" s="796"/>
      <c r="G1" s="796"/>
      <c r="H1" s="796"/>
      <c r="I1" s="796"/>
      <c r="J1" s="796"/>
      <c r="K1" s="796"/>
      <c r="L1" s="796"/>
      <c r="M1" s="796"/>
      <c r="N1" s="796"/>
      <c r="O1" s="796"/>
      <c r="P1" s="796"/>
    </row>
    <row r="2" spans="1:16" s="72" customFormat="1" ht="19.5" customHeight="1" thickBot="1">
      <c r="A2" s="800"/>
      <c r="B2" s="800"/>
      <c r="C2" s="800"/>
      <c r="D2" s="800"/>
      <c r="E2" s="800"/>
      <c r="F2" s="800"/>
      <c r="G2" s="800"/>
      <c r="H2" s="800"/>
      <c r="I2" s="800"/>
      <c r="J2" s="800"/>
      <c r="K2" s="800"/>
      <c r="L2" s="800"/>
      <c r="M2" s="800"/>
      <c r="N2" s="800"/>
      <c r="O2" s="800"/>
      <c r="P2" s="800"/>
    </row>
    <row r="3" spans="1:16" s="72" customFormat="1" ht="42" customHeight="1" thickTop="1">
      <c r="A3" s="776" t="s">
        <v>3</v>
      </c>
      <c r="B3" s="779" t="s">
        <v>82</v>
      </c>
      <c r="C3" s="782" t="s">
        <v>83</v>
      </c>
      <c r="D3" s="782"/>
      <c r="E3" s="782"/>
      <c r="F3" s="782"/>
      <c r="G3" s="782"/>
      <c r="H3" s="782"/>
      <c r="I3" s="782"/>
      <c r="J3" s="782"/>
      <c r="K3" s="782" t="s">
        <v>84</v>
      </c>
      <c r="L3" s="782"/>
      <c r="M3" s="782"/>
      <c r="N3" s="782"/>
      <c r="O3" s="782" t="s">
        <v>55</v>
      </c>
      <c r="P3" s="783"/>
    </row>
    <row r="4" spans="1:16" s="72" customFormat="1" ht="42" customHeight="1" thickBot="1">
      <c r="A4" s="778"/>
      <c r="B4" s="789"/>
      <c r="C4" s="7" t="s">
        <v>59</v>
      </c>
      <c r="D4" s="7" t="s">
        <v>44</v>
      </c>
      <c r="E4" s="7" t="s">
        <v>12</v>
      </c>
      <c r="F4" s="7" t="s">
        <v>44</v>
      </c>
      <c r="G4" s="7" t="s">
        <v>85</v>
      </c>
      <c r="H4" s="7" t="s">
        <v>44</v>
      </c>
      <c r="I4" s="7" t="s">
        <v>86</v>
      </c>
      <c r="J4" s="7" t="s">
        <v>44</v>
      </c>
      <c r="K4" s="7" t="s">
        <v>87</v>
      </c>
      <c r="L4" s="7" t="s">
        <v>88</v>
      </c>
      <c r="M4" s="7" t="s">
        <v>89</v>
      </c>
      <c r="N4" s="7" t="s">
        <v>90</v>
      </c>
      <c r="O4" s="7" t="s">
        <v>97</v>
      </c>
      <c r="P4" s="8" t="s">
        <v>98</v>
      </c>
    </row>
    <row r="5" spans="1:16" s="72" customFormat="1" ht="19.5" customHeight="1" thickTop="1">
      <c r="A5" s="33" t="s">
        <v>18</v>
      </c>
      <c r="B5" s="9">
        <v>16</v>
      </c>
      <c r="C5" s="9">
        <v>4</v>
      </c>
      <c r="D5" s="74">
        <f>C5/B5*100</f>
        <v>25</v>
      </c>
      <c r="E5" s="75">
        <v>12</v>
      </c>
      <c r="F5" s="74">
        <f>E5/B5*100</f>
        <v>75</v>
      </c>
      <c r="G5" s="75">
        <v>0</v>
      </c>
      <c r="H5" s="74" t="s">
        <v>54</v>
      </c>
      <c r="I5" s="88">
        <v>0</v>
      </c>
      <c r="J5" s="74" t="s">
        <v>54</v>
      </c>
      <c r="K5" s="10">
        <v>0</v>
      </c>
      <c r="L5" s="9">
        <v>3</v>
      </c>
      <c r="M5" s="9">
        <v>3</v>
      </c>
      <c r="N5" s="9">
        <v>3</v>
      </c>
      <c r="O5" s="560">
        <v>6</v>
      </c>
      <c r="P5" s="536">
        <v>2</v>
      </c>
    </row>
    <row r="6" spans="1:16" s="72" customFormat="1" ht="19.5" customHeight="1">
      <c r="A6" s="34" t="s">
        <v>19</v>
      </c>
      <c r="B6" s="11">
        <v>5</v>
      </c>
      <c r="C6" s="490">
        <v>2</v>
      </c>
      <c r="D6" s="78">
        <f aca="true" t="shared" si="0" ref="D6:D13">C6/B6*100</f>
        <v>40</v>
      </c>
      <c r="E6" s="65">
        <v>3</v>
      </c>
      <c r="F6" s="78">
        <f aca="true" t="shared" si="1" ref="F6:F13">E6/B6*100</f>
        <v>60</v>
      </c>
      <c r="G6" s="65">
        <v>0</v>
      </c>
      <c r="H6" s="78" t="s">
        <v>54</v>
      </c>
      <c r="I6" s="65">
        <v>0</v>
      </c>
      <c r="J6" s="78" t="s">
        <v>54</v>
      </c>
      <c r="K6" s="11">
        <v>0</v>
      </c>
      <c r="L6" s="11">
        <v>0</v>
      </c>
      <c r="M6" s="11">
        <v>1</v>
      </c>
      <c r="N6" s="11">
        <v>0</v>
      </c>
      <c r="O6" s="561">
        <v>2</v>
      </c>
      <c r="P6" s="515">
        <v>0</v>
      </c>
    </row>
    <row r="7" spans="1:16" s="72" customFormat="1" ht="19.5" customHeight="1">
      <c r="A7" s="34" t="s">
        <v>20</v>
      </c>
      <c r="B7" s="11">
        <v>10</v>
      </c>
      <c r="C7" s="490">
        <v>2</v>
      </c>
      <c r="D7" s="78">
        <f t="shared" si="0"/>
        <v>20</v>
      </c>
      <c r="E7" s="65">
        <v>8</v>
      </c>
      <c r="F7" s="78">
        <f t="shared" si="1"/>
        <v>80</v>
      </c>
      <c r="G7" s="65">
        <v>0</v>
      </c>
      <c r="H7" s="78" t="s">
        <v>54</v>
      </c>
      <c r="I7" s="65">
        <v>0</v>
      </c>
      <c r="J7" s="78" t="s">
        <v>54</v>
      </c>
      <c r="K7" s="11">
        <v>0</v>
      </c>
      <c r="L7" s="11">
        <v>0</v>
      </c>
      <c r="M7" s="11">
        <v>3</v>
      </c>
      <c r="N7" s="11">
        <v>0</v>
      </c>
      <c r="O7" s="561">
        <v>8</v>
      </c>
      <c r="P7" s="515">
        <v>0</v>
      </c>
    </row>
    <row r="8" spans="1:16" s="72" customFormat="1" ht="19.5" customHeight="1">
      <c r="A8" s="34" t="s">
        <v>21</v>
      </c>
      <c r="B8" s="11">
        <v>5</v>
      </c>
      <c r="C8" s="490">
        <v>2</v>
      </c>
      <c r="D8" s="78">
        <f t="shared" si="0"/>
        <v>40</v>
      </c>
      <c r="E8" s="65">
        <v>3</v>
      </c>
      <c r="F8" s="78">
        <f t="shared" si="1"/>
        <v>60</v>
      </c>
      <c r="G8" s="65">
        <v>0</v>
      </c>
      <c r="H8" s="78" t="s">
        <v>54</v>
      </c>
      <c r="I8" s="65">
        <v>0</v>
      </c>
      <c r="J8" s="78" t="s">
        <v>54</v>
      </c>
      <c r="K8" s="11">
        <v>0</v>
      </c>
      <c r="L8" s="11">
        <v>2</v>
      </c>
      <c r="M8" s="11">
        <v>2</v>
      </c>
      <c r="N8" s="11">
        <v>1</v>
      </c>
      <c r="O8" s="561">
        <v>3</v>
      </c>
      <c r="P8" s="515">
        <v>0</v>
      </c>
    </row>
    <row r="9" spans="1:16" s="72" customFormat="1" ht="19.5" customHeight="1">
      <c r="A9" s="34" t="s">
        <v>22</v>
      </c>
      <c r="B9" s="11">
        <v>10</v>
      </c>
      <c r="C9" s="490">
        <v>0</v>
      </c>
      <c r="D9" s="78" t="s">
        <v>54</v>
      </c>
      <c r="E9" s="65">
        <v>10</v>
      </c>
      <c r="F9" s="78">
        <f t="shared" si="1"/>
        <v>100</v>
      </c>
      <c r="G9" s="65">
        <v>0</v>
      </c>
      <c r="H9" s="78" t="s">
        <v>54</v>
      </c>
      <c r="I9" s="65">
        <v>0</v>
      </c>
      <c r="J9" s="78" t="s">
        <v>54</v>
      </c>
      <c r="K9" s="11">
        <v>0</v>
      </c>
      <c r="L9" s="11">
        <v>1</v>
      </c>
      <c r="M9" s="11">
        <v>5</v>
      </c>
      <c r="N9" s="11">
        <v>2</v>
      </c>
      <c r="O9" s="561">
        <v>6</v>
      </c>
      <c r="P9" s="515">
        <v>0</v>
      </c>
    </row>
    <row r="10" spans="1:16" s="72" customFormat="1" ht="19.5" customHeight="1">
      <c r="A10" s="34" t="s">
        <v>23</v>
      </c>
      <c r="B10" s="11">
        <v>2</v>
      </c>
      <c r="C10" s="490">
        <v>0</v>
      </c>
      <c r="D10" s="78" t="s">
        <v>54</v>
      </c>
      <c r="E10" s="65">
        <v>2</v>
      </c>
      <c r="F10" s="78">
        <f t="shared" si="1"/>
        <v>100</v>
      </c>
      <c r="G10" s="65">
        <v>0</v>
      </c>
      <c r="H10" s="78" t="s">
        <v>54</v>
      </c>
      <c r="I10" s="65">
        <v>0</v>
      </c>
      <c r="J10" s="78" t="s">
        <v>54</v>
      </c>
      <c r="K10" s="11">
        <v>0</v>
      </c>
      <c r="L10" s="11">
        <v>0</v>
      </c>
      <c r="M10" s="11">
        <v>1</v>
      </c>
      <c r="N10" s="11">
        <v>0</v>
      </c>
      <c r="O10" s="561">
        <v>2</v>
      </c>
      <c r="P10" s="515">
        <v>0</v>
      </c>
    </row>
    <row r="11" spans="1:16" s="72" customFormat="1" ht="19.5" customHeight="1">
      <c r="A11" s="34" t="s">
        <v>12</v>
      </c>
      <c r="B11" s="11">
        <v>14</v>
      </c>
      <c r="C11" s="490">
        <v>1</v>
      </c>
      <c r="D11" s="78">
        <f t="shared" si="0"/>
        <v>7.142857142857142</v>
      </c>
      <c r="E11" s="65">
        <v>13</v>
      </c>
      <c r="F11" s="78">
        <f t="shared" si="1"/>
        <v>92.85714285714286</v>
      </c>
      <c r="G11" s="65">
        <v>0</v>
      </c>
      <c r="H11" s="78" t="s">
        <v>54</v>
      </c>
      <c r="I11" s="65">
        <v>0</v>
      </c>
      <c r="J11" s="78" t="s">
        <v>54</v>
      </c>
      <c r="K11" s="11">
        <v>0</v>
      </c>
      <c r="L11" s="11">
        <v>3</v>
      </c>
      <c r="M11" s="11">
        <v>6</v>
      </c>
      <c r="N11" s="11">
        <v>0</v>
      </c>
      <c r="O11" s="561">
        <v>9</v>
      </c>
      <c r="P11" s="515">
        <v>2</v>
      </c>
    </row>
    <row r="12" spans="1:16" s="72" customFormat="1" ht="19.5" customHeight="1" thickBot="1">
      <c r="A12" s="35" t="s">
        <v>13</v>
      </c>
      <c r="B12" s="119">
        <v>10</v>
      </c>
      <c r="C12" s="119">
        <v>3</v>
      </c>
      <c r="D12" s="85">
        <f t="shared" si="0"/>
        <v>30</v>
      </c>
      <c r="E12" s="161">
        <v>6</v>
      </c>
      <c r="F12" s="85">
        <f t="shared" si="1"/>
        <v>60</v>
      </c>
      <c r="G12" s="88">
        <v>1</v>
      </c>
      <c r="H12" s="85">
        <f>G12/B12*100</f>
        <v>10</v>
      </c>
      <c r="I12" s="88">
        <v>0</v>
      </c>
      <c r="J12" s="85" t="s">
        <v>54</v>
      </c>
      <c r="K12" s="7">
        <v>0</v>
      </c>
      <c r="L12" s="119">
        <v>1</v>
      </c>
      <c r="M12" s="119">
        <v>6</v>
      </c>
      <c r="N12" s="119">
        <v>0</v>
      </c>
      <c r="O12" s="562">
        <v>10</v>
      </c>
      <c r="P12" s="49">
        <v>0</v>
      </c>
    </row>
    <row r="13" spans="1:16" ht="24" customHeight="1" thickBot="1" thickTop="1">
      <c r="A13" s="43" t="s">
        <v>14</v>
      </c>
      <c r="B13" s="120">
        <f>SUM(B5:B12)</f>
        <v>72</v>
      </c>
      <c r="C13" s="120">
        <f>SUM(C5:C12)</f>
        <v>14</v>
      </c>
      <c r="D13" s="81">
        <f t="shared" si="0"/>
        <v>19.444444444444446</v>
      </c>
      <c r="E13" s="62">
        <f>SUM(E5:E12)</f>
        <v>57</v>
      </c>
      <c r="F13" s="81">
        <f t="shared" si="1"/>
        <v>79.16666666666666</v>
      </c>
      <c r="G13" s="62">
        <f>SUM(G5:G12)</f>
        <v>1</v>
      </c>
      <c r="H13" s="81">
        <f>G13/B13*100</f>
        <v>1.3888888888888888</v>
      </c>
      <c r="I13" s="62">
        <f>SUM(I5:I12)</f>
        <v>0</v>
      </c>
      <c r="J13" s="81" t="s">
        <v>54</v>
      </c>
      <c r="K13" s="120">
        <f aca="true" t="shared" si="2" ref="K13:P13">SUM(K5:K12)</f>
        <v>0</v>
      </c>
      <c r="L13" s="120">
        <f t="shared" si="2"/>
        <v>10</v>
      </c>
      <c r="M13" s="120">
        <f t="shared" si="2"/>
        <v>27</v>
      </c>
      <c r="N13" s="120">
        <f t="shared" si="2"/>
        <v>6</v>
      </c>
      <c r="O13" s="120">
        <f t="shared" si="2"/>
        <v>46</v>
      </c>
      <c r="P13" s="189">
        <f t="shared" si="2"/>
        <v>4</v>
      </c>
    </row>
    <row r="14" spans="2:10" ht="13.5" thickTop="1">
      <c r="B14" s="215"/>
      <c r="C14" s="215"/>
      <c r="D14" s="503"/>
      <c r="F14" s="229"/>
      <c r="G14" s="133"/>
      <c r="H14" s="502"/>
      <c r="I14" s="133"/>
      <c r="J14" s="229"/>
    </row>
    <row r="15" ht="12.75">
      <c r="B15" s="90"/>
    </row>
    <row r="25" ht="12.75">
      <c r="A25" s="205"/>
    </row>
    <row r="28" ht="12.75">
      <c r="A28" s="207"/>
    </row>
    <row r="29" ht="12.75">
      <c r="A29" s="208"/>
    </row>
    <row r="30" ht="12.75">
      <c r="A30" s="208"/>
    </row>
    <row r="31" ht="12.75">
      <c r="A31" s="208"/>
    </row>
  </sheetData>
  <sheetProtection/>
  <mergeCells count="7">
    <mergeCell ref="A1:P1"/>
    <mergeCell ref="C3:J3"/>
    <mergeCell ref="K3:N3"/>
    <mergeCell ref="A3:A4"/>
    <mergeCell ref="B3:B4"/>
    <mergeCell ref="O3:P3"/>
    <mergeCell ref="A2:P2"/>
  </mergeCells>
  <printOptions horizontalCentered="1"/>
  <pageMargins left="0.9055118110236221" right="0.9055118110236221" top="0.7874015748031497" bottom="0.7874015748031497" header="0.31496062992125984" footer="0.31496062992125984"/>
  <pageSetup horizontalDpi="600" verticalDpi="600" orientation="landscape" paperSize="9" r:id="rId1"/>
  <ignoredErrors>
    <ignoredError sqref="D13 F13 H13" formula="1"/>
  </ignoredErrors>
</worksheet>
</file>

<file path=xl/worksheets/sheet3.xml><?xml version="1.0" encoding="utf-8"?>
<worksheet xmlns="http://schemas.openxmlformats.org/spreadsheetml/2006/main" xmlns:r="http://schemas.openxmlformats.org/officeDocument/2006/relationships">
  <dimension ref="A1:H28"/>
  <sheetViews>
    <sheetView workbookViewId="0" topLeftCell="A1">
      <selection activeCell="K29" sqref="K29"/>
    </sheetView>
  </sheetViews>
  <sheetFormatPr defaultColWidth="9.140625" defaultRowHeight="12.75"/>
  <cols>
    <col min="1" max="8" width="10.7109375" style="0" customWidth="1"/>
  </cols>
  <sheetData>
    <row r="1" spans="1:8" ht="15.75" customHeight="1">
      <c r="A1" s="774" t="s">
        <v>0</v>
      </c>
      <c r="B1" s="774"/>
      <c r="C1" s="774"/>
      <c r="D1" s="774"/>
      <c r="E1" s="774"/>
      <c r="F1" s="774"/>
      <c r="G1" s="774"/>
      <c r="H1" s="774"/>
    </row>
    <row r="2" spans="1:8" ht="15.75" customHeight="1">
      <c r="A2" s="774" t="s">
        <v>2</v>
      </c>
      <c r="B2" s="774"/>
      <c r="C2" s="774"/>
      <c r="D2" s="774"/>
      <c r="E2" s="774"/>
      <c r="F2" s="774"/>
      <c r="G2" s="774"/>
      <c r="H2" s="774"/>
    </row>
    <row r="3" spans="1:8" ht="15.75" customHeight="1" thickBot="1">
      <c r="A3" s="775"/>
      <c r="B3" s="775"/>
      <c r="C3" s="775"/>
      <c r="D3" s="775"/>
      <c r="E3" s="775"/>
      <c r="F3" s="775"/>
      <c r="G3" s="775"/>
      <c r="H3" s="775"/>
    </row>
    <row r="4" spans="1:8" ht="15.75" customHeight="1" thickTop="1">
      <c r="A4" s="776" t="s">
        <v>3</v>
      </c>
      <c r="B4" s="779" t="s">
        <v>15</v>
      </c>
      <c r="C4" s="782" t="s">
        <v>5</v>
      </c>
      <c r="D4" s="782"/>
      <c r="E4" s="782"/>
      <c r="F4" s="782"/>
      <c r="G4" s="782"/>
      <c r="H4" s="783"/>
    </row>
    <row r="5" spans="1:8" ht="15.75" customHeight="1">
      <c r="A5" s="777"/>
      <c r="B5" s="780"/>
      <c r="C5" s="784" t="s">
        <v>8</v>
      </c>
      <c r="D5" s="784"/>
      <c r="E5" s="784" t="s">
        <v>16</v>
      </c>
      <c r="F5" s="784"/>
      <c r="G5" s="784" t="s">
        <v>17</v>
      </c>
      <c r="H5" s="785"/>
    </row>
    <row r="6" spans="1:8" ht="15.75" customHeight="1" thickBot="1">
      <c r="A6" s="778"/>
      <c r="B6" s="781"/>
      <c r="C6" s="68" t="s">
        <v>10</v>
      </c>
      <c r="D6" s="68" t="s">
        <v>11</v>
      </c>
      <c r="E6" s="68" t="s">
        <v>10</v>
      </c>
      <c r="F6" s="68" t="s">
        <v>11</v>
      </c>
      <c r="G6" s="68" t="s">
        <v>10</v>
      </c>
      <c r="H6" s="69" t="s">
        <v>11</v>
      </c>
    </row>
    <row r="7" spans="1:8" ht="15.75" customHeight="1" thickTop="1">
      <c r="A7" s="786" t="s">
        <v>18</v>
      </c>
      <c r="B7" s="301">
        <v>2006</v>
      </c>
      <c r="C7" s="330">
        <v>3707</v>
      </c>
      <c r="D7" s="330">
        <v>4133</v>
      </c>
      <c r="E7" s="330">
        <v>3482</v>
      </c>
      <c r="F7" s="330">
        <v>3931</v>
      </c>
      <c r="G7" s="330">
        <v>2473</v>
      </c>
      <c r="H7" s="331">
        <v>3064</v>
      </c>
    </row>
    <row r="8" spans="1:8" ht="15.75" customHeight="1">
      <c r="A8" s="768"/>
      <c r="B8" s="24">
        <v>2007</v>
      </c>
      <c r="C8" s="114">
        <v>4660</v>
      </c>
      <c r="D8" s="114">
        <v>5253</v>
      </c>
      <c r="E8" s="114">
        <v>3968</v>
      </c>
      <c r="F8" s="114">
        <v>4440</v>
      </c>
      <c r="G8" s="114">
        <v>3165</v>
      </c>
      <c r="H8" s="332">
        <v>3877</v>
      </c>
    </row>
    <row r="9" spans="1:8" ht="15.75" customHeight="1">
      <c r="A9" s="768"/>
      <c r="B9" s="24">
        <v>2008</v>
      </c>
      <c r="C9" s="114">
        <v>4549</v>
      </c>
      <c r="D9" s="114">
        <v>5073</v>
      </c>
      <c r="E9" s="114">
        <v>4506</v>
      </c>
      <c r="F9" s="114">
        <v>5087</v>
      </c>
      <c r="G9" s="114">
        <v>3208</v>
      </c>
      <c r="H9" s="332">
        <v>3863</v>
      </c>
    </row>
    <row r="10" spans="1:8" ht="15.75" customHeight="1">
      <c r="A10" s="768"/>
      <c r="B10" s="24">
        <v>2009</v>
      </c>
      <c r="C10" s="114">
        <v>5093</v>
      </c>
      <c r="D10" s="114">
        <v>5660</v>
      </c>
      <c r="E10" s="114">
        <v>4948</v>
      </c>
      <c r="F10" s="114">
        <v>5510</v>
      </c>
      <c r="G10" s="114">
        <v>3353</v>
      </c>
      <c r="H10" s="332">
        <v>4013</v>
      </c>
    </row>
    <row r="11" spans="1:8" ht="15.75" customHeight="1">
      <c r="A11" s="770"/>
      <c r="B11" s="24">
        <v>2010</v>
      </c>
      <c r="C11" s="340">
        <v>5190</v>
      </c>
      <c r="D11" s="340">
        <v>5858</v>
      </c>
      <c r="E11" s="340">
        <v>5119</v>
      </c>
      <c r="F11" s="340">
        <v>5712</v>
      </c>
      <c r="G11" s="340">
        <v>3424</v>
      </c>
      <c r="H11" s="341">
        <v>4159</v>
      </c>
    </row>
    <row r="12" spans="1:8" ht="15.75" customHeight="1">
      <c r="A12" s="767" t="s">
        <v>19</v>
      </c>
      <c r="B12" s="24">
        <v>2006</v>
      </c>
      <c r="C12" s="114">
        <v>2405</v>
      </c>
      <c r="D12" s="114">
        <v>2772</v>
      </c>
      <c r="E12" s="114">
        <v>2618</v>
      </c>
      <c r="F12" s="114">
        <v>3087</v>
      </c>
      <c r="G12" s="114">
        <v>1889</v>
      </c>
      <c r="H12" s="332">
        <v>2465</v>
      </c>
    </row>
    <row r="13" spans="1:8" ht="15.75" customHeight="1">
      <c r="A13" s="768"/>
      <c r="B13" s="24">
        <v>2007</v>
      </c>
      <c r="C13" s="114">
        <v>3143</v>
      </c>
      <c r="D13" s="114">
        <v>3655</v>
      </c>
      <c r="E13" s="114">
        <v>3007</v>
      </c>
      <c r="F13" s="114">
        <v>3486</v>
      </c>
      <c r="G13" s="114">
        <v>2025</v>
      </c>
      <c r="H13" s="332">
        <v>2634</v>
      </c>
    </row>
    <row r="14" spans="1:8" ht="15.75" customHeight="1">
      <c r="A14" s="768"/>
      <c r="B14" s="24">
        <v>2008</v>
      </c>
      <c r="C14" s="114">
        <v>3328</v>
      </c>
      <c r="D14" s="114">
        <v>3834</v>
      </c>
      <c r="E14" s="114">
        <v>3290</v>
      </c>
      <c r="F14" s="114">
        <v>3840</v>
      </c>
      <c r="G14" s="114">
        <v>2025</v>
      </c>
      <c r="H14" s="332">
        <v>2586</v>
      </c>
    </row>
    <row r="15" spans="1:8" ht="15.75" customHeight="1">
      <c r="A15" s="768"/>
      <c r="B15" s="24">
        <v>2009</v>
      </c>
      <c r="C15" s="114">
        <v>3695</v>
      </c>
      <c r="D15" s="114">
        <v>4158</v>
      </c>
      <c r="E15" s="114">
        <v>3573</v>
      </c>
      <c r="F15" s="114">
        <v>4089</v>
      </c>
      <c r="G15" s="114">
        <v>2147</v>
      </c>
      <c r="H15" s="332">
        <v>2655</v>
      </c>
    </row>
    <row r="16" spans="1:8" ht="15.75" customHeight="1">
      <c r="A16" s="770"/>
      <c r="B16" s="24">
        <v>2010</v>
      </c>
      <c r="C16" s="340">
        <v>3716</v>
      </c>
      <c r="D16" s="340">
        <v>4167</v>
      </c>
      <c r="E16" s="340">
        <v>3723</v>
      </c>
      <c r="F16" s="340">
        <v>4123</v>
      </c>
      <c r="G16" s="340">
        <v>2140</v>
      </c>
      <c r="H16" s="341">
        <v>2699</v>
      </c>
    </row>
    <row r="17" spans="1:8" ht="15.75" customHeight="1">
      <c r="A17" s="767" t="s">
        <v>20</v>
      </c>
      <c r="B17" s="24">
        <v>2006</v>
      </c>
      <c r="C17" s="114">
        <v>2001</v>
      </c>
      <c r="D17" s="114">
        <v>2305</v>
      </c>
      <c r="E17" s="114">
        <v>2133</v>
      </c>
      <c r="F17" s="114">
        <v>2590</v>
      </c>
      <c r="G17" s="114">
        <v>2005</v>
      </c>
      <c r="H17" s="332">
        <v>2549</v>
      </c>
    </row>
    <row r="18" spans="1:8" ht="15.75" customHeight="1">
      <c r="A18" s="768"/>
      <c r="B18" s="24">
        <v>2007</v>
      </c>
      <c r="C18" s="114">
        <v>2453</v>
      </c>
      <c r="D18" s="114">
        <v>2772</v>
      </c>
      <c r="E18" s="114">
        <v>2590</v>
      </c>
      <c r="F18" s="114">
        <v>2990</v>
      </c>
      <c r="G18" s="114">
        <v>1868</v>
      </c>
      <c r="H18" s="332">
        <v>2331</v>
      </c>
    </row>
    <row r="19" spans="1:8" ht="15.75" customHeight="1">
      <c r="A19" s="768"/>
      <c r="B19" s="24">
        <v>2008</v>
      </c>
      <c r="C19" s="114">
        <v>2877</v>
      </c>
      <c r="D19" s="114">
        <v>3264</v>
      </c>
      <c r="E19" s="114">
        <v>2899</v>
      </c>
      <c r="F19" s="114">
        <v>3314</v>
      </c>
      <c r="G19" s="114">
        <v>1936</v>
      </c>
      <c r="H19" s="332">
        <v>2400</v>
      </c>
    </row>
    <row r="20" spans="1:8" ht="15.75" customHeight="1">
      <c r="A20" s="768"/>
      <c r="B20" s="24">
        <v>2009</v>
      </c>
      <c r="C20" s="114">
        <v>3194</v>
      </c>
      <c r="D20" s="114">
        <v>3573</v>
      </c>
      <c r="E20" s="114">
        <v>3095</v>
      </c>
      <c r="F20" s="114">
        <v>3530</v>
      </c>
      <c r="G20" s="114">
        <v>2035</v>
      </c>
      <c r="H20" s="332">
        <v>2443</v>
      </c>
    </row>
    <row r="21" spans="1:8" ht="15.75" customHeight="1" thickBot="1">
      <c r="A21" s="769"/>
      <c r="B21" s="17">
        <v>2010</v>
      </c>
      <c r="C21" s="667">
        <v>3223</v>
      </c>
      <c r="D21" s="667">
        <v>3633</v>
      </c>
      <c r="E21" s="667">
        <v>3330</v>
      </c>
      <c r="F21" s="667">
        <v>3763</v>
      </c>
      <c r="G21" s="667">
        <v>1928</v>
      </c>
      <c r="H21" s="668">
        <v>2313</v>
      </c>
    </row>
    <row r="22" spans="1:8" ht="15.75" customHeight="1" thickTop="1">
      <c r="A22" s="770" t="s">
        <v>14</v>
      </c>
      <c r="B22" s="141">
        <v>2006</v>
      </c>
      <c r="C22" s="334">
        <v>26175</v>
      </c>
      <c r="D22" s="334">
        <v>31754</v>
      </c>
      <c r="E22" s="334">
        <v>27698</v>
      </c>
      <c r="F22" s="334">
        <v>34281</v>
      </c>
      <c r="G22" s="334">
        <v>18125</v>
      </c>
      <c r="H22" s="335">
        <v>24410</v>
      </c>
    </row>
    <row r="23" spans="1:8" ht="15.75" customHeight="1">
      <c r="A23" s="771"/>
      <c r="B23" s="31">
        <v>2007</v>
      </c>
      <c r="C23" s="241">
        <v>30484</v>
      </c>
      <c r="D23" s="241">
        <v>36692</v>
      </c>
      <c r="E23" s="241">
        <v>29360</v>
      </c>
      <c r="F23" s="241">
        <v>35656</v>
      </c>
      <c r="G23" s="241">
        <v>19249</v>
      </c>
      <c r="H23" s="326">
        <v>25448</v>
      </c>
    </row>
    <row r="24" spans="1:8" ht="15.75" customHeight="1">
      <c r="A24" s="771"/>
      <c r="B24" s="31">
        <v>2008</v>
      </c>
      <c r="C24" s="241">
        <v>31839</v>
      </c>
      <c r="D24" s="241">
        <v>38074</v>
      </c>
      <c r="E24" s="241">
        <v>32117</v>
      </c>
      <c r="F24" s="241">
        <v>38548</v>
      </c>
      <c r="G24" s="241">
        <v>18976</v>
      </c>
      <c r="H24" s="326">
        <v>24986</v>
      </c>
    </row>
    <row r="25" spans="1:8" ht="15.75" customHeight="1">
      <c r="A25" s="767"/>
      <c r="B25" s="31">
        <v>2009</v>
      </c>
      <c r="C25" s="241">
        <v>34929</v>
      </c>
      <c r="D25" s="241">
        <v>41169</v>
      </c>
      <c r="E25" s="241">
        <v>34837</v>
      </c>
      <c r="F25" s="241">
        <v>41384</v>
      </c>
      <c r="G25" s="241">
        <v>19068</v>
      </c>
      <c r="H25" s="326">
        <v>24771</v>
      </c>
    </row>
    <row r="26" spans="1:8" ht="15.75" customHeight="1" thickBot="1">
      <c r="A26" s="772"/>
      <c r="B26" s="25">
        <v>2010</v>
      </c>
      <c r="C26" s="414">
        <v>34703</v>
      </c>
      <c r="D26" s="414">
        <v>40980</v>
      </c>
      <c r="E26" s="414">
        <v>35561</v>
      </c>
      <c r="F26" s="414">
        <v>41870</v>
      </c>
      <c r="G26" s="414">
        <v>18210</v>
      </c>
      <c r="H26" s="669">
        <v>23881</v>
      </c>
    </row>
    <row r="27" spans="1:7" ht="15.75" customHeight="1" thickTop="1">
      <c r="A27" s="327"/>
      <c r="B27" s="3"/>
      <c r="C27" s="3"/>
      <c r="D27" s="3"/>
      <c r="E27" s="3"/>
      <c r="F27" s="3"/>
      <c r="G27" s="3"/>
    </row>
    <row r="28" spans="2:7" ht="15.75" customHeight="1">
      <c r="B28" s="953" t="s">
        <v>392</v>
      </c>
      <c r="C28" s="953"/>
      <c r="D28" s="953"/>
      <c r="E28" s="30"/>
      <c r="F28" s="30"/>
      <c r="G28" s="30"/>
    </row>
  </sheetData>
  <sheetProtection/>
  <mergeCells count="14">
    <mergeCell ref="E5:F5"/>
    <mergeCell ref="G5:H5"/>
    <mergeCell ref="A7:A11"/>
    <mergeCell ref="A12:A16"/>
    <mergeCell ref="A17:A21"/>
    <mergeCell ref="A22:A26"/>
    <mergeCell ref="B28:D28"/>
    <mergeCell ref="A1:H1"/>
    <mergeCell ref="A2:H2"/>
    <mergeCell ref="A3:H3"/>
    <mergeCell ref="A4:A6"/>
    <mergeCell ref="B4:B6"/>
    <mergeCell ref="C4:H4"/>
    <mergeCell ref="C5:D5"/>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dimension ref="A1:Q32"/>
  <sheetViews>
    <sheetView zoomScaleSheetLayoutView="100" zoomScalePageLayoutView="0" workbookViewId="0" topLeftCell="A1">
      <selection activeCell="U14" sqref="U14"/>
    </sheetView>
  </sheetViews>
  <sheetFormatPr defaultColWidth="9.140625" defaultRowHeight="12.75"/>
  <cols>
    <col min="1" max="1" width="10.7109375" style="0" customWidth="1"/>
    <col min="2" max="3" width="8.140625" style="0" customWidth="1"/>
    <col min="4" max="4" width="6.28125" style="0" customWidth="1"/>
    <col min="5" max="5" width="8.140625" style="0" customWidth="1"/>
    <col min="6" max="6" width="6.28125" style="0" customWidth="1"/>
    <col min="7" max="7" width="8.140625" style="0" customWidth="1"/>
    <col min="8" max="8" width="6.28125" style="0" customWidth="1"/>
    <col min="9" max="9" width="8.140625" style="0" customWidth="1"/>
    <col min="10" max="10" width="6.28125" style="0" customWidth="1"/>
    <col min="11" max="16" width="8.140625" style="0" customWidth="1"/>
  </cols>
  <sheetData>
    <row r="1" spans="1:16" s="72" customFormat="1" ht="16.5" customHeight="1">
      <c r="A1" s="774" t="s">
        <v>99</v>
      </c>
      <c r="B1" s="774"/>
      <c r="C1" s="774"/>
      <c r="D1" s="774"/>
      <c r="E1" s="774"/>
      <c r="F1" s="774"/>
      <c r="G1" s="774"/>
      <c r="H1" s="774"/>
      <c r="I1" s="774"/>
      <c r="J1" s="774"/>
      <c r="K1" s="774"/>
      <c r="L1" s="774"/>
      <c r="M1" s="774"/>
      <c r="N1" s="774"/>
      <c r="O1" s="774"/>
      <c r="P1" s="774"/>
    </row>
    <row r="2" spans="1:16" s="72" customFormat="1" ht="19.5" customHeight="1" thickBot="1">
      <c r="A2" s="800"/>
      <c r="B2" s="800"/>
      <c r="C2" s="800"/>
      <c r="D2" s="800"/>
      <c r="E2" s="800"/>
      <c r="F2" s="800"/>
      <c r="G2" s="800"/>
      <c r="H2" s="800"/>
      <c r="I2" s="800"/>
      <c r="J2" s="800"/>
      <c r="K2" s="800"/>
      <c r="L2" s="800"/>
      <c r="M2" s="800"/>
      <c r="N2" s="800"/>
      <c r="O2" s="800"/>
      <c r="P2" s="800"/>
    </row>
    <row r="3" spans="1:16" s="72" customFormat="1" ht="42" customHeight="1" thickTop="1">
      <c r="A3" s="776" t="s">
        <v>3</v>
      </c>
      <c r="B3" s="779" t="s">
        <v>82</v>
      </c>
      <c r="C3" s="782" t="s">
        <v>83</v>
      </c>
      <c r="D3" s="782"/>
      <c r="E3" s="782"/>
      <c r="F3" s="782"/>
      <c r="G3" s="782"/>
      <c r="H3" s="782"/>
      <c r="I3" s="782"/>
      <c r="J3" s="782"/>
      <c r="K3" s="782" t="s">
        <v>84</v>
      </c>
      <c r="L3" s="782"/>
      <c r="M3" s="782"/>
      <c r="N3" s="782"/>
      <c r="O3" s="782" t="s">
        <v>55</v>
      </c>
      <c r="P3" s="783"/>
    </row>
    <row r="4" spans="1:16" s="72" customFormat="1" ht="60" customHeight="1" thickBot="1">
      <c r="A4" s="778"/>
      <c r="B4" s="789"/>
      <c r="C4" s="7" t="s">
        <v>59</v>
      </c>
      <c r="D4" s="7" t="s">
        <v>44</v>
      </c>
      <c r="E4" s="7" t="s">
        <v>12</v>
      </c>
      <c r="F4" s="7" t="s">
        <v>44</v>
      </c>
      <c r="G4" s="7" t="s">
        <v>85</v>
      </c>
      <c r="H4" s="7" t="s">
        <v>44</v>
      </c>
      <c r="I4" s="7" t="s">
        <v>86</v>
      </c>
      <c r="J4" s="7" t="s">
        <v>44</v>
      </c>
      <c r="K4" s="7" t="s">
        <v>87</v>
      </c>
      <c r="L4" s="7" t="s">
        <v>88</v>
      </c>
      <c r="M4" s="7" t="s">
        <v>89</v>
      </c>
      <c r="N4" s="7" t="s">
        <v>90</v>
      </c>
      <c r="O4" s="7" t="s">
        <v>100</v>
      </c>
      <c r="P4" s="8" t="s">
        <v>101</v>
      </c>
    </row>
    <row r="5" spans="1:16" s="72" customFormat="1" ht="19.5" customHeight="1" thickTop="1">
      <c r="A5" s="33" t="s">
        <v>18</v>
      </c>
      <c r="B5" s="75">
        <v>31</v>
      </c>
      <c r="C5" s="75">
        <v>4</v>
      </c>
      <c r="D5" s="74">
        <f>C5/B5*100</f>
        <v>12.903225806451612</v>
      </c>
      <c r="E5" s="75">
        <v>18</v>
      </c>
      <c r="F5" s="74">
        <f>E5/B5*100</f>
        <v>58.06451612903226</v>
      </c>
      <c r="G5" s="75">
        <v>7</v>
      </c>
      <c r="H5" s="74">
        <f>G5/B5*100</f>
        <v>22.58064516129032</v>
      </c>
      <c r="I5" s="75">
        <v>2</v>
      </c>
      <c r="J5" s="74">
        <f>I5/B5*100</f>
        <v>6.451612903225806</v>
      </c>
      <c r="K5" s="75">
        <v>0</v>
      </c>
      <c r="L5" s="75">
        <v>2</v>
      </c>
      <c r="M5" s="75">
        <v>3</v>
      </c>
      <c r="N5" s="75">
        <v>1</v>
      </c>
      <c r="O5" s="138">
        <v>2</v>
      </c>
      <c r="P5" s="563">
        <v>15</v>
      </c>
    </row>
    <row r="6" spans="1:16" s="72" customFormat="1" ht="19.5" customHeight="1">
      <c r="A6" s="34" t="s">
        <v>19</v>
      </c>
      <c r="B6" s="11">
        <v>16</v>
      </c>
      <c r="C6" s="65">
        <v>3</v>
      </c>
      <c r="D6" s="78">
        <f aca="true" t="shared" si="0" ref="D6:D14">C6/B6*100</f>
        <v>18.75</v>
      </c>
      <c r="E6" s="65">
        <v>10</v>
      </c>
      <c r="F6" s="78">
        <f aca="true" t="shared" si="1" ref="F6:F14">E6/B6*100</f>
        <v>62.5</v>
      </c>
      <c r="G6" s="65">
        <v>1</v>
      </c>
      <c r="H6" s="78">
        <f aca="true" t="shared" si="2" ref="H6:H14">G6/B6*100</f>
        <v>6.25</v>
      </c>
      <c r="I6" s="65">
        <v>2</v>
      </c>
      <c r="J6" s="78">
        <f aca="true" t="shared" si="3" ref="J6:J14">I6/B6*100</f>
        <v>12.5</v>
      </c>
      <c r="K6" s="65">
        <v>1</v>
      </c>
      <c r="L6" s="65">
        <v>1</v>
      </c>
      <c r="M6" s="65">
        <v>4</v>
      </c>
      <c r="N6" s="65">
        <v>1</v>
      </c>
      <c r="O6" s="155">
        <v>1</v>
      </c>
      <c r="P6" s="540">
        <v>7</v>
      </c>
    </row>
    <row r="7" spans="1:16" s="72" customFormat="1" ht="19.5" customHeight="1">
      <c r="A7" s="34" t="s">
        <v>20</v>
      </c>
      <c r="B7" s="11">
        <v>29</v>
      </c>
      <c r="C7" s="65">
        <v>8</v>
      </c>
      <c r="D7" s="78">
        <f t="shared" si="0"/>
        <v>27.586206896551722</v>
      </c>
      <c r="E7" s="65">
        <v>14</v>
      </c>
      <c r="F7" s="78">
        <f t="shared" si="1"/>
        <v>48.275862068965516</v>
      </c>
      <c r="G7" s="65">
        <v>3</v>
      </c>
      <c r="H7" s="78">
        <f t="shared" si="2"/>
        <v>10.344827586206897</v>
      </c>
      <c r="I7" s="65">
        <v>2</v>
      </c>
      <c r="J7" s="78">
        <f t="shared" si="3"/>
        <v>6.896551724137931</v>
      </c>
      <c r="K7" s="65">
        <v>0</v>
      </c>
      <c r="L7" s="65">
        <v>3</v>
      </c>
      <c r="M7" s="65">
        <v>2</v>
      </c>
      <c r="N7" s="65">
        <v>8</v>
      </c>
      <c r="O7" s="155">
        <v>4</v>
      </c>
      <c r="P7" s="540">
        <v>10</v>
      </c>
    </row>
    <row r="8" spans="1:16" s="72" customFormat="1" ht="19.5" customHeight="1">
      <c r="A8" s="34" t="s">
        <v>21</v>
      </c>
      <c r="B8" s="11">
        <v>28</v>
      </c>
      <c r="C8" s="65">
        <v>4</v>
      </c>
      <c r="D8" s="78">
        <f t="shared" si="0"/>
        <v>14.285714285714285</v>
      </c>
      <c r="E8" s="65">
        <v>16</v>
      </c>
      <c r="F8" s="78">
        <f t="shared" si="1"/>
        <v>57.14285714285714</v>
      </c>
      <c r="G8" s="65">
        <v>7</v>
      </c>
      <c r="H8" s="78">
        <f t="shared" si="2"/>
        <v>25</v>
      </c>
      <c r="I8" s="65">
        <v>0</v>
      </c>
      <c r="J8" s="78" t="s">
        <v>54</v>
      </c>
      <c r="K8" s="65">
        <v>1</v>
      </c>
      <c r="L8" s="65">
        <v>3</v>
      </c>
      <c r="M8" s="65">
        <v>6</v>
      </c>
      <c r="N8" s="65">
        <v>3</v>
      </c>
      <c r="O8" s="155">
        <v>3</v>
      </c>
      <c r="P8" s="540">
        <v>22</v>
      </c>
    </row>
    <row r="9" spans="1:16" s="72" customFormat="1" ht="19.5" customHeight="1">
      <c r="A9" s="34" t="s">
        <v>22</v>
      </c>
      <c r="B9" s="11">
        <v>30</v>
      </c>
      <c r="C9" s="65">
        <v>5</v>
      </c>
      <c r="D9" s="78">
        <f t="shared" si="0"/>
        <v>16.666666666666664</v>
      </c>
      <c r="E9" s="65">
        <v>18</v>
      </c>
      <c r="F9" s="78">
        <f t="shared" si="1"/>
        <v>60</v>
      </c>
      <c r="G9" s="65">
        <v>7</v>
      </c>
      <c r="H9" s="78">
        <f t="shared" si="2"/>
        <v>23.333333333333332</v>
      </c>
      <c r="I9" s="65">
        <v>0</v>
      </c>
      <c r="J9" s="78" t="s">
        <v>54</v>
      </c>
      <c r="K9" s="65">
        <v>0</v>
      </c>
      <c r="L9" s="65">
        <v>2</v>
      </c>
      <c r="M9" s="65">
        <v>8</v>
      </c>
      <c r="N9" s="65">
        <v>5</v>
      </c>
      <c r="O9" s="155">
        <v>3</v>
      </c>
      <c r="P9" s="540">
        <v>20</v>
      </c>
    </row>
    <row r="10" spans="1:16" s="72" customFormat="1" ht="19.5" customHeight="1">
      <c r="A10" s="34" t="s">
        <v>23</v>
      </c>
      <c r="B10" s="11">
        <v>12</v>
      </c>
      <c r="C10" s="65">
        <v>0</v>
      </c>
      <c r="D10" s="78" t="s">
        <v>54</v>
      </c>
      <c r="E10" s="65">
        <v>8</v>
      </c>
      <c r="F10" s="78">
        <f t="shared" si="1"/>
        <v>66.66666666666666</v>
      </c>
      <c r="G10" s="65">
        <v>3</v>
      </c>
      <c r="H10" s="78">
        <f t="shared" si="2"/>
        <v>25</v>
      </c>
      <c r="I10" s="65">
        <v>0</v>
      </c>
      <c r="J10" s="78" t="s">
        <v>54</v>
      </c>
      <c r="K10" s="65">
        <v>1</v>
      </c>
      <c r="L10" s="65">
        <v>4</v>
      </c>
      <c r="M10" s="65">
        <v>1</v>
      </c>
      <c r="N10" s="65">
        <v>1</v>
      </c>
      <c r="O10" s="155">
        <v>0</v>
      </c>
      <c r="P10" s="540">
        <v>9</v>
      </c>
    </row>
    <row r="11" spans="1:16" s="72" customFormat="1" ht="19.5" customHeight="1">
      <c r="A11" s="34" t="s">
        <v>12</v>
      </c>
      <c r="B11" s="11">
        <v>16</v>
      </c>
      <c r="C11" s="65">
        <v>1</v>
      </c>
      <c r="D11" s="78">
        <f t="shared" si="0"/>
        <v>6.25</v>
      </c>
      <c r="E11" s="65">
        <v>8</v>
      </c>
      <c r="F11" s="78">
        <f t="shared" si="1"/>
        <v>50</v>
      </c>
      <c r="G11" s="65">
        <v>5</v>
      </c>
      <c r="H11" s="78">
        <f t="shared" si="2"/>
        <v>31.25</v>
      </c>
      <c r="I11" s="65">
        <v>1</v>
      </c>
      <c r="J11" s="78">
        <f t="shared" si="3"/>
        <v>6.25</v>
      </c>
      <c r="K11" s="65">
        <v>1</v>
      </c>
      <c r="L11" s="65">
        <v>1</v>
      </c>
      <c r="M11" s="65">
        <v>2</v>
      </c>
      <c r="N11" s="65">
        <v>2</v>
      </c>
      <c r="O11" s="155">
        <v>1</v>
      </c>
      <c r="P11" s="540">
        <v>14</v>
      </c>
    </row>
    <row r="12" spans="1:17" ht="19.5" customHeight="1">
      <c r="A12" s="34" t="s">
        <v>13</v>
      </c>
      <c r="B12" s="11">
        <v>13</v>
      </c>
      <c r="C12" s="65">
        <v>6</v>
      </c>
      <c r="D12" s="78">
        <f t="shared" si="0"/>
        <v>46.15384615384615</v>
      </c>
      <c r="E12" s="65">
        <v>4</v>
      </c>
      <c r="F12" s="78">
        <f t="shared" si="1"/>
        <v>30.76923076923077</v>
      </c>
      <c r="G12" s="65">
        <v>2</v>
      </c>
      <c r="H12" s="78">
        <f t="shared" si="2"/>
        <v>15.384615384615385</v>
      </c>
      <c r="I12" s="65">
        <v>0</v>
      </c>
      <c r="J12" s="78" t="s">
        <v>54</v>
      </c>
      <c r="K12" s="65">
        <v>0</v>
      </c>
      <c r="L12" s="65">
        <v>0</v>
      </c>
      <c r="M12" s="65">
        <v>4</v>
      </c>
      <c r="N12" s="65">
        <v>3</v>
      </c>
      <c r="O12" s="155">
        <v>1</v>
      </c>
      <c r="P12" s="540">
        <v>8</v>
      </c>
      <c r="Q12" s="3"/>
    </row>
    <row r="13" spans="1:17" ht="19.5" customHeight="1" thickBot="1">
      <c r="A13" s="169" t="s">
        <v>211</v>
      </c>
      <c r="B13" s="12">
        <v>1</v>
      </c>
      <c r="C13" s="68">
        <v>0</v>
      </c>
      <c r="D13" s="95" t="s">
        <v>54</v>
      </c>
      <c r="E13" s="68">
        <v>0</v>
      </c>
      <c r="F13" s="95" t="s">
        <v>54</v>
      </c>
      <c r="G13" s="68">
        <v>0</v>
      </c>
      <c r="H13" s="95" t="s">
        <v>54</v>
      </c>
      <c r="I13" s="68">
        <v>1</v>
      </c>
      <c r="J13" s="95">
        <f t="shared" si="3"/>
        <v>100</v>
      </c>
      <c r="K13" s="68">
        <v>0</v>
      </c>
      <c r="L13" s="68">
        <v>0</v>
      </c>
      <c r="M13" s="68">
        <v>1</v>
      </c>
      <c r="N13" s="68">
        <v>0</v>
      </c>
      <c r="O13" s="376">
        <v>0</v>
      </c>
      <c r="P13" s="564">
        <v>0</v>
      </c>
      <c r="Q13" s="3"/>
    </row>
    <row r="14" spans="1:16" ht="24" customHeight="1" thickBot="1" thickTop="1">
      <c r="A14" s="504" t="s">
        <v>14</v>
      </c>
      <c r="B14" s="192">
        <f>SUM(B5:B13)</f>
        <v>176</v>
      </c>
      <c r="C14" s="62">
        <f>SUM(C5:C13)</f>
        <v>31</v>
      </c>
      <c r="D14" s="81">
        <f t="shared" si="0"/>
        <v>17.613636363636363</v>
      </c>
      <c r="E14" s="62">
        <f>SUM(E5:E13)</f>
        <v>96</v>
      </c>
      <c r="F14" s="81">
        <f t="shared" si="1"/>
        <v>54.54545454545454</v>
      </c>
      <c r="G14" s="62">
        <f>SUM(G5:G13)</f>
        <v>35</v>
      </c>
      <c r="H14" s="81">
        <f t="shared" si="2"/>
        <v>19.886363636363637</v>
      </c>
      <c r="I14" s="62">
        <f>SUM(I5:I13)</f>
        <v>8</v>
      </c>
      <c r="J14" s="81">
        <f t="shared" si="3"/>
        <v>4.545454545454546</v>
      </c>
      <c r="K14" s="62">
        <f aca="true" t="shared" si="4" ref="K14:P14">SUM(K5:K13)</f>
        <v>4</v>
      </c>
      <c r="L14" s="62">
        <f t="shared" si="4"/>
        <v>16</v>
      </c>
      <c r="M14" s="62">
        <f t="shared" si="4"/>
        <v>31</v>
      </c>
      <c r="N14" s="62">
        <f t="shared" si="4"/>
        <v>24</v>
      </c>
      <c r="O14" s="62">
        <f t="shared" si="4"/>
        <v>15</v>
      </c>
      <c r="P14" s="156">
        <f t="shared" si="4"/>
        <v>105</v>
      </c>
    </row>
    <row r="15" spans="2:10" ht="13.5" thickTop="1">
      <c r="B15" s="215"/>
      <c r="C15" s="215"/>
      <c r="D15" s="221"/>
      <c r="F15" s="229"/>
      <c r="G15" s="3"/>
      <c r="H15" s="229"/>
      <c r="I15" s="3"/>
      <c r="J15" s="229"/>
    </row>
    <row r="16" ht="12.75">
      <c r="B16" s="90"/>
    </row>
    <row r="26" ht="12.75">
      <c r="A26" s="205"/>
    </row>
    <row r="29" ht="12.75">
      <c r="A29" s="207"/>
    </row>
    <row r="30" ht="12.75">
      <c r="A30" s="208"/>
    </row>
    <row r="31" ht="12.75">
      <c r="A31" s="208"/>
    </row>
    <row r="32" ht="12.75">
      <c r="A32" s="208"/>
    </row>
  </sheetData>
  <sheetProtection/>
  <mergeCells count="7">
    <mergeCell ref="A1:P1"/>
    <mergeCell ref="C3:J3"/>
    <mergeCell ref="K3:N3"/>
    <mergeCell ref="A3:A4"/>
    <mergeCell ref="B3:B4"/>
    <mergeCell ref="O3:P3"/>
    <mergeCell ref="A2:P2"/>
  </mergeCells>
  <printOptions horizontalCentered="1"/>
  <pageMargins left="0.9055118110236221" right="0.9055118110236221" top="0.7874015748031497" bottom="0.7874015748031497" header="0.31496062992125984" footer="0.31496062992125984"/>
  <pageSetup horizontalDpi="600" verticalDpi="600" orientation="landscape" paperSize="9" r:id="rId1"/>
  <ignoredErrors>
    <ignoredError sqref="D14 F14 H14 J14" formula="1"/>
  </ignoredErrors>
</worksheet>
</file>

<file path=xl/worksheets/sheet31.xml><?xml version="1.0" encoding="utf-8"?>
<worksheet xmlns="http://schemas.openxmlformats.org/spreadsheetml/2006/main" xmlns:r="http://schemas.openxmlformats.org/officeDocument/2006/relationships">
  <dimension ref="A1:Q32"/>
  <sheetViews>
    <sheetView zoomScaleSheetLayoutView="100" zoomScalePageLayoutView="0" workbookViewId="0" topLeftCell="A1">
      <selection activeCell="T14" sqref="T14"/>
    </sheetView>
  </sheetViews>
  <sheetFormatPr defaultColWidth="9.140625" defaultRowHeight="12.75"/>
  <cols>
    <col min="1" max="1" width="10.7109375" style="0" customWidth="1"/>
    <col min="2" max="3" width="8.140625" style="0" customWidth="1"/>
    <col min="4" max="4" width="6.28125" style="0" customWidth="1"/>
    <col min="5" max="5" width="8.140625" style="0" customWidth="1"/>
    <col min="6" max="6" width="6.28125" style="0" customWidth="1"/>
    <col min="7" max="7" width="8.140625" style="0" customWidth="1"/>
    <col min="8" max="8" width="6.28125" style="0" customWidth="1"/>
    <col min="9" max="9" width="8.140625" style="0" customWidth="1"/>
    <col min="10" max="10" width="6.28125" style="0" customWidth="1"/>
    <col min="11" max="16" width="8.140625" style="0" customWidth="1"/>
  </cols>
  <sheetData>
    <row r="1" spans="1:16" s="72" customFormat="1" ht="16.5" customHeight="1">
      <c r="A1" s="774" t="s">
        <v>102</v>
      </c>
      <c r="B1" s="774"/>
      <c r="C1" s="774"/>
      <c r="D1" s="774"/>
      <c r="E1" s="774"/>
      <c r="F1" s="774"/>
      <c r="G1" s="774"/>
      <c r="H1" s="774"/>
      <c r="I1" s="774"/>
      <c r="J1" s="774"/>
      <c r="K1" s="774"/>
      <c r="L1" s="774"/>
      <c r="M1" s="774"/>
      <c r="N1" s="774"/>
      <c r="O1" s="774"/>
      <c r="P1" s="774"/>
    </row>
    <row r="2" spans="1:16" s="72" customFormat="1" ht="19.5" customHeight="1" thickBot="1">
      <c r="A2" s="800"/>
      <c r="B2" s="800"/>
      <c r="C2" s="800"/>
      <c r="D2" s="800"/>
      <c r="E2" s="800"/>
      <c r="F2" s="800"/>
      <c r="G2" s="800"/>
      <c r="H2" s="800"/>
      <c r="I2" s="800"/>
      <c r="J2" s="800"/>
      <c r="K2" s="800"/>
      <c r="L2" s="800"/>
      <c r="M2" s="800"/>
      <c r="N2" s="800"/>
      <c r="O2" s="800"/>
      <c r="P2" s="800"/>
    </row>
    <row r="3" spans="1:16" s="72" customFormat="1" ht="42" customHeight="1" thickTop="1">
      <c r="A3" s="776" t="s">
        <v>3</v>
      </c>
      <c r="B3" s="779" t="s">
        <v>82</v>
      </c>
      <c r="C3" s="782" t="s">
        <v>83</v>
      </c>
      <c r="D3" s="782"/>
      <c r="E3" s="782"/>
      <c r="F3" s="782"/>
      <c r="G3" s="782"/>
      <c r="H3" s="782"/>
      <c r="I3" s="782"/>
      <c r="J3" s="782"/>
      <c r="K3" s="782" t="s">
        <v>123</v>
      </c>
      <c r="L3" s="782"/>
      <c r="M3" s="782"/>
      <c r="N3" s="782"/>
      <c r="O3" s="782" t="s">
        <v>103</v>
      </c>
      <c r="P3" s="783"/>
    </row>
    <row r="4" spans="1:16" s="72" customFormat="1" ht="60" customHeight="1" thickBot="1">
      <c r="A4" s="778"/>
      <c r="B4" s="789"/>
      <c r="C4" s="7" t="s">
        <v>59</v>
      </c>
      <c r="D4" s="7" t="s">
        <v>44</v>
      </c>
      <c r="E4" s="7" t="s">
        <v>12</v>
      </c>
      <c r="F4" s="7" t="s">
        <v>44</v>
      </c>
      <c r="G4" s="7" t="s">
        <v>85</v>
      </c>
      <c r="H4" s="7" t="s">
        <v>44</v>
      </c>
      <c r="I4" s="7" t="s">
        <v>86</v>
      </c>
      <c r="J4" s="7" t="s">
        <v>44</v>
      </c>
      <c r="K4" s="7" t="s">
        <v>87</v>
      </c>
      <c r="L4" s="7" t="s">
        <v>88</v>
      </c>
      <c r="M4" s="7" t="s">
        <v>89</v>
      </c>
      <c r="N4" s="7" t="s">
        <v>90</v>
      </c>
      <c r="O4" s="7" t="s">
        <v>104</v>
      </c>
      <c r="P4" s="8" t="s">
        <v>105</v>
      </c>
    </row>
    <row r="5" spans="1:16" s="72" customFormat="1" ht="19.5" customHeight="1" thickTop="1">
      <c r="A5" s="33" t="s">
        <v>18</v>
      </c>
      <c r="B5" s="9">
        <v>24</v>
      </c>
      <c r="C5" s="9">
        <v>3</v>
      </c>
      <c r="D5" s="74">
        <f>C5/B5*100</f>
        <v>12.5</v>
      </c>
      <c r="E5" s="75">
        <v>19</v>
      </c>
      <c r="F5" s="74">
        <f>E5/B5*100</f>
        <v>79.16666666666666</v>
      </c>
      <c r="G5" s="75">
        <v>2</v>
      </c>
      <c r="H5" s="74">
        <f>G5/B5*100</f>
        <v>8.333333333333332</v>
      </c>
      <c r="I5" s="138">
        <v>0</v>
      </c>
      <c r="J5" s="95" t="s">
        <v>54</v>
      </c>
      <c r="K5" s="75">
        <v>5</v>
      </c>
      <c r="L5" s="75">
        <v>0</v>
      </c>
      <c r="M5" s="75">
        <v>1</v>
      </c>
      <c r="N5" s="75">
        <v>0</v>
      </c>
      <c r="O5" s="138">
        <v>10</v>
      </c>
      <c r="P5" s="536">
        <v>0</v>
      </c>
    </row>
    <row r="6" spans="1:16" s="72" customFormat="1" ht="19.5" customHeight="1">
      <c r="A6" s="34" t="s">
        <v>19</v>
      </c>
      <c r="B6" s="11">
        <v>19</v>
      </c>
      <c r="C6" s="490">
        <v>6</v>
      </c>
      <c r="D6" s="78">
        <f aca="true" t="shared" si="0" ref="D6:D14">C6/B6*100</f>
        <v>31.57894736842105</v>
      </c>
      <c r="E6" s="65">
        <v>10</v>
      </c>
      <c r="F6" s="78">
        <f aca="true" t="shared" si="1" ref="F6:F14">E6/B6*100</f>
        <v>52.63157894736842</v>
      </c>
      <c r="G6" s="65">
        <v>3</v>
      </c>
      <c r="H6" s="78">
        <f aca="true" t="shared" si="2" ref="H6:H14">G6/B6*100</f>
        <v>15.789473684210526</v>
      </c>
      <c r="I6" s="155">
        <v>0</v>
      </c>
      <c r="J6" s="78" t="s">
        <v>54</v>
      </c>
      <c r="K6" s="65">
        <v>2</v>
      </c>
      <c r="L6" s="65">
        <v>0</v>
      </c>
      <c r="M6" s="65">
        <v>8</v>
      </c>
      <c r="N6" s="65">
        <v>0</v>
      </c>
      <c r="O6" s="155">
        <v>7</v>
      </c>
      <c r="P6" s="537">
        <v>1</v>
      </c>
    </row>
    <row r="7" spans="1:16" s="72" customFormat="1" ht="19.5" customHeight="1">
      <c r="A7" s="34" t="s">
        <v>20</v>
      </c>
      <c r="B7" s="11">
        <v>15</v>
      </c>
      <c r="C7" s="490">
        <v>3</v>
      </c>
      <c r="D7" s="78">
        <f t="shared" si="0"/>
        <v>20</v>
      </c>
      <c r="E7" s="65">
        <v>12</v>
      </c>
      <c r="F7" s="78">
        <f t="shared" si="1"/>
        <v>80</v>
      </c>
      <c r="G7" s="65">
        <v>0</v>
      </c>
      <c r="H7" s="78" t="s">
        <v>54</v>
      </c>
      <c r="I7" s="155">
        <v>0</v>
      </c>
      <c r="J7" s="78" t="s">
        <v>54</v>
      </c>
      <c r="K7" s="65">
        <v>1</v>
      </c>
      <c r="L7" s="65">
        <v>1</v>
      </c>
      <c r="M7" s="65">
        <v>1</v>
      </c>
      <c r="N7" s="65">
        <v>1</v>
      </c>
      <c r="O7" s="155">
        <v>5</v>
      </c>
      <c r="P7" s="537">
        <v>3</v>
      </c>
    </row>
    <row r="8" spans="1:16" s="72" customFormat="1" ht="19.5" customHeight="1">
      <c r="A8" s="34" t="s">
        <v>21</v>
      </c>
      <c r="B8" s="11">
        <v>34</v>
      </c>
      <c r="C8" s="490">
        <v>12</v>
      </c>
      <c r="D8" s="78">
        <f t="shared" si="0"/>
        <v>35.294117647058826</v>
      </c>
      <c r="E8" s="65">
        <v>21</v>
      </c>
      <c r="F8" s="78">
        <f t="shared" si="1"/>
        <v>61.76470588235294</v>
      </c>
      <c r="G8" s="65">
        <v>1</v>
      </c>
      <c r="H8" s="78">
        <f t="shared" si="2"/>
        <v>2.941176470588235</v>
      </c>
      <c r="I8" s="155">
        <v>0</v>
      </c>
      <c r="J8" s="78" t="s">
        <v>54</v>
      </c>
      <c r="K8" s="65">
        <v>3</v>
      </c>
      <c r="L8" s="65">
        <v>2</v>
      </c>
      <c r="M8" s="65">
        <v>7</v>
      </c>
      <c r="N8" s="65">
        <v>0</v>
      </c>
      <c r="O8" s="155">
        <v>15</v>
      </c>
      <c r="P8" s="537">
        <v>3</v>
      </c>
    </row>
    <row r="9" spans="1:16" s="72" customFormat="1" ht="19.5" customHeight="1">
      <c r="A9" s="34" t="s">
        <v>22</v>
      </c>
      <c r="B9" s="11">
        <v>25</v>
      </c>
      <c r="C9" s="490">
        <v>4</v>
      </c>
      <c r="D9" s="78">
        <f t="shared" si="0"/>
        <v>16</v>
      </c>
      <c r="E9" s="65">
        <v>12</v>
      </c>
      <c r="F9" s="78">
        <f t="shared" si="1"/>
        <v>48</v>
      </c>
      <c r="G9" s="65">
        <v>9</v>
      </c>
      <c r="H9" s="78">
        <f t="shared" si="2"/>
        <v>36</v>
      </c>
      <c r="I9" s="155">
        <v>0</v>
      </c>
      <c r="J9" s="78" t="s">
        <v>54</v>
      </c>
      <c r="K9" s="65">
        <v>0</v>
      </c>
      <c r="L9" s="65">
        <v>4</v>
      </c>
      <c r="M9" s="65">
        <v>6</v>
      </c>
      <c r="N9" s="65">
        <v>1</v>
      </c>
      <c r="O9" s="155">
        <v>6</v>
      </c>
      <c r="P9" s="537">
        <v>4</v>
      </c>
    </row>
    <row r="10" spans="1:16" s="72" customFormat="1" ht="19.5" customHeight="1">
      <c r="A10" s="34" t="s">
        <v>23</v>
      </c>
      <c r="B10" s="11">
        <v>19</v>
      </c>
      <c r="C10" s="490">
        <v>2</v>
      </c>
      <c r="D10" s="78">
        <f t="shared" si="0"/>
        <v>10.526315789473683</v>
      </c>
      <c r="E10" s="65">
        <v>15</v>
      </c>
      <c r="F10" s="78">
        <f t="shared" si="1"/>
        <v>78.94736842105263</v>
      </c>
      <c r="G10" s="65">
        <v>2</v>
      </c>
      <c r="H10" s="78">
        <f t="shared" si="2"/>
        <v>10.526315789473683</v>
      </c>
      <c r="I10" s="155">
        <v>0</v>
      </c>
      <c r="J10" s="78" t="s">
        <v>54</v>
      </c>
      <c r="K10" s="65">
        <v>1</v>
      </c>
      <c r="L10" s="65">
        <v>1</v>
      </c>
      <c r="M10" s="65">
        <v>5</v>
      </c>
      <c r="N10" s="65">
        <v>0</v>
      </c>
      <c r="O10" s="155">
        <v>11</v>
      </c>
      <c r="P10" s="537">
        <v>1</v>
      </c>
    </row>
    <row r="11" spans="1:16" s="72" customFormat="1" ht="19.5" customHeight="1">
      <c r="A11" s="34" t="s">
        <v>12</v>
      </c>
      <c r="B11" s="11">
        <v>20</v>
      </c>
      <c r="C11" s="507">
        <v>6</v>
      </c>
      <c r="D11" s="78">
        <f t="shared" si="0"/>
        <v>30</v>
      </c>
      <c r="E11" s="65">
        <v>9</v>
      </c>
      <c r="F11" s="78">
        <f t="shared" si="1"/>
        <v>45</v>
      </c>
      <c r="G11" s="65">
        <v>3</v>
      </c>
      <c r="H11" s="78">
        <f t="shared" si="2"/>
        <v>15</v>
      </c>
      <c r="I11" s="155">
        <v>0</v>
      </c>
      <c r="J11" s="78" t="s">
        <v>54</v>
      </c>
      <c r="K11" s="65">
        <v>4</v>
      </c>
      <c r="L11" s="65">
        <v>0</v>
      </c>
      <c r="M11" s="65">
        <v>3</v>
      </c>
      <c r="N11" s="65">
        <v>0</v>
      </c>
      <c r="O11" s="155">
        <v>5</v>
      </c>
      <c r="P11" s="537">
        <v>2</v>
      </c>
    </row>
    <row r="12" spans="1:16" s="72" customFormat="1" ht="19.5" customHeight="1">
      <c r="A12" s="34" t="s">
        <v>13</v>
      </c>
      <c r="B12" s="16">
        <v>20</v>
      </c>
      <c r="C12" s="65">
        <v>7</v>
      </c>
      <c r="D12" s="508">
        <f t="shared" si="0"/>
        <v>35</v>
      </c>
      <c r="E12" s="65">
        <v>13</v>
      </c>
      <c r="F12" s="78">
        <f t="shared" si="1"/>
        <v>65</v>
      </c>
      <c r="G12" s="65">
        <v>0</v>
      </c>
      <c r="H12" s="78" t="s">
        <v>54</v>
      </c>
      <c r="I12" s="155">
        <v>0</v>
      </c>
      <c r="J12" s="78" t="s">
        <v>54</v>
      </c>
      <c r="K12" s="65">
        <v>2</v>
      </c>
      <c r="L12" s="65">
        <v>0</v>
      </c>
      <c r="M12" s="65">
        <v>10</v>
      </c>
      <c r="N12" s="65">
        <v>2</v>
      </c>
      <c r="O12" s="155">
        <v>7</v>
      </c>
      <c r="P12" s="537">
        <v>2</v>
      </c>
    </row>
    <row r="13" spans="1:16" s="72" customFormat="1" ht="19.5" customHeight="1" thickBot="1">
      <c r="A13" s="169" t="s">
        <v>211</v>
      </c>
      <c r="B13" s="507">
        <v>2</v>
      </c>
      <c r="C13" s="7">
        <v>0</v>
      </c>
      <c r="D13" s="509" t="s">
        <v>54</v>
      </c>
      <c r="E13" s="68">
        <v>1</v>
      </c>
      <c r="F13" s="95">
        <f t="shared" si="1"/>
        <v>50</v>
      </c>
      <c r="G13" s="68">
        <v>0</v>
      </c>
      <c r="H13" s="95" t="s">
        <v>54</v>
      </c>
      <c r="I13" s="376">
        <v>1</v>
      </c>
      <c r="J13" s="95">
        <f>I13/B13*100</f>
        <v>50</v>
      </c>
      <c r="K13" s="68">
        <v>0</v>
      </c>
      <c r="L13" s="68">
        <v>0</v>
      </c>
      <c r="M13" s="68">
        <v>2</v>
      </c>
      <c r="N13" s="68">
        <v>0</v>
      </c>
      <c r="O13" s="376">
        <v>1</v>
      </c>
      <c r="P13" s="567">
        <v>0</v>
      </c>
    </row>
    <row r="14" spans="1:17" ht="24" customHeight="1" thickBot="1" thickTop="1">
      <c r="A14" s="43" t="s">
        <v>14</v>
      </c>
      <c r="B14" s="505">
        <f>SUM(B5:B13)</f>
        <v>178</v>
      </c>
      <c r="C14" s="62">
        <f>SUM(C5:C13)</f>
        <v>43</v>
      </c>
      <c r="D14" s="81">
        <f t="shared" si="0"/>
        <v>24.15730337078652</v>
      </c>
      <c r="E14" s="62">
        <f>SUM(E5:E13)</f>
        <v>112</v>
      </c>
      <c r="F14" s="81">
        <f t="shared" si="1"/>
        <v>62.92134831460674</v>
      </c>
      <c r="G14" s="62">
        <f>SUM(G5:G13)</f>
        <v>20</v>
      </c>
      <c r="H14" s="81">
        <f t="shared" si="2"/>
        <v>11.235955056179774</v>
      </c>
      <c r="I14" s="123">
        <f>SUM(I5:I13)</f>
        <v>1</v>
      </c>
      <c r="J14" s="81">
        <f>I14/B14*100</f>
        <v>0.5617977528089888</v>
      </c>
      <c r="K14" s="60">
        <f aca="true" t="shared" si="3" ref="K14:P14">SUM(K5:K13)</f>
        <v>18</v>
      </c>
      <c r="L14" s="60">
        <f t="shared" si="3"/>
        <v>8</v>
      </c>
      <c r="M14" s="60">
        <f t="shared" si="3"/>
        <v>43</v>
      </c>
      <c r="N14" s="60">
        <f t="shared" si="3"/>
        <v>4</v>
      </c>
      <c r="O14" s="60">
        <f t="shared" si="3"/>
        <v>67</v>
      </c>
      <c r="P14" s="189">
        <f t="shared" si="3"/>
        <v>16</v>
      </c>
      <c r="Q14" s="121"/>
    </row>
    <row r="15" spans="2:10" ht="13.5" thickTop="1">
      <c r="B15" s="215"/>
      <c r="C15" s="215"/>
      <c r="D15" s="221"/>
      <c r="F15" s="229"/>
      <c r="G15" s="3"/>
      <c r="H15" s="229"/>
      <c r="I15" s="3"/>
      <c r="J15" s="229"/>
    </row>
    <row r="16" ht="12.75">
      <c r="B16" s="90"/>
    </row>
    <row r="26" ht="12.75">
      <c r="A26" s="205"/>
    </row>
    <row r="29" ht="12.75">
      <c r="A29" s="207"/>
    </row>
    <row r="30" ht="12.75">
      <c r="A30" s="208"/>
    </row>
    <row r="31" ht="12.75">
      <c r="A31" s="208"/>
    </row>
    <row r="32" ht="12.75">
      <c r="A32" s="208"/>
    </row>
  </sheetData>
  <sheetProtection/>
  <mergeCells count="7">
    <mergeCell ref="A1:P1"/>
    <mergeCell ref="C3:J3"/>
    <mergeCell ref="K3:N3"/>
    <mergeCell ref="A3:A4"/>
    <mergeCell ref="B3:B4"/>
    <mergeCell ref="O3:P3"/>
    <mergeCell ref="A2:P2"/>
  </mergeCells>
  <printOptions horizontalCentered="1"/>
  <pageMargins left="0.9055118110236221" right="0.9055118110236221" top="0.7874015748031497" bottom="0.7874015748031497" header="0.31496062992125984" footer="0.31496062992125984"/>
  <pageSetup horizontalDpi="600" verticalDpi="600" orientation="landscape" paperSize="9" r:id="rId1"/>
  <ignoredErrors>
    <ignoredError sqref="D14 F14 H14 J14" formula="1"/>
  </ignoredErrors>
</worksheet>
</file>

<file path=xl/worksheets/sheet32.xml><?xml version="1.0" encoding="utf-8"?>
<worksheet xmlns="http://schemas.openxmlformats.org/spreadsheetml/2006/main" xmlns:r="http://schemas.openxmlformats.org/officeDocument/2006/relationships">
  <dimension ref="A1:P32"/>
  <sheetViews>
    <sheetView zoomScaleSheetLayoutView="100" zoomScalePageLayoutView="0" workbookViewId="0" topLeftCell="A1">
      <selection activeCell="R23" sqref="R23"/>
    </sheetView>
  </sheetViews>
  <sheetFormatPr defaultColWidth="9.140625" defaultRowHeight="12.75"/>
  <cols>
    <col min="1" max="1" width="10.7109375" style="0" customWidth="1"/>
    <col min="2" max="2" width="10.00390625" style="0" bestFit="1" customWidth="1"/>
    <col min="3" max="3" width="8.28125" style="0" customWidth="1"/>
    <col min="4" max="4" width="6.28125" style="0" customWidth="1"/>
    <col min="5" max="5" width="8.28125" style="0" customWidth="1"/>
    <col min="6" max="6" width="6.28125" style="0" customWidth="1"/>
    <col min="7" max="7" width="7.57421875" style="0" customWidth="1"/>
    <col min="8" max="8" width="6.28125" style="0" customWidth="1"/>
    <col min="9" max="9" width="7.57421875" style="0" customWidth="1"/>
    <col min="10" max="10" width="6.28125" style="0" customWidth="1"/>
    <col min="11" max="13" width="8.28125" style="0" customWidth="1"/>
    <col min="14" max="14" width="7.57421875" style="0" customWidth="1"/>
    <col min="15" max="15" width="13.140625" style="0" customWidth="1"/>
  </cols>
  <sheetData>
    <row r="1" spans="1:15" s="72" customFormat="1" ht="16.5" customHeight="1">
      <c r="A1" s="774" t="s">
        <v>106</v>
      </c>
      <c r="B1" s="774"/>
      <c r="C1" s="774"/>
      <c r="D1" s="774"/>
      <c r="E1" s="774"/>
      <c r="F1" s="774"/>
      <c r="G1" s="774"/>
      <c r="H1" s="774"/>
      <c r="I1" s="774"/>
      <c r="J1" s="774"/>
      <c r="K1" s="774"/>
      <c r="L1" s="774"/>
      <c r="M1" s="774"/>
      <c r="N1" s="774"/>
      <c r="O1" s="774"/>
    </row>
    <row r="2" spans="1:16" s="72" customFormat="1" ht="19.5" customHeight="1" thickBot="1">
      <c r="A2" s="848"/>
      <c r="B2" s="848"/>
      <c r="C2" s="848"/>
      <c r="D2" s="848"/>
      <c r="E2" s="848"/>
      <c r="F2" s="848"/>
      <c r="G2" s="848"/>
      <c r="H2" s="848"/>
      <c r="I2" s="848"/>
      <c r="J2" s="848"/>
      <c r="K2" s="848"/>
      <c r="L2" s="848"/>
      <c r="M2" s="848"/>
      <c r="N2" s="848"/>
      <c r="O2" s="848"/>
      <c r="P2" s="76"/>
    </row>
    <row r="3" spans="1:15" s="72" customFormat="1" ht="42" customHeight="1" thickTop="1">
      <c r="A3" s="776" t="s">
        <v>3</v>
      </c>
      <c r="B3" s="779" t="s">
        <v>82</v>
      </c>
      <c r="C3" s="782" t="s">
        <v>83</v>
      </c>
      <c r="D3" s="782"/>
      <c r="E3" s="782"/>
      <c r="F3" s="782"/>
      <c r="G3" s="782"/>
      <c r="H3" s="782"/>
      <c r="I3" s="782"/>
      <c r="J3" s="782"/>
      <c r="K3" s="782" t="s">
        <v>123</v>
      </c>
      <c r="L3" s="782"/>
      <c r="M3" s="782"/>
      <c r="N3" s="782"/>
      <c r="O3" s="92" t="s">
        <v>55</v>
      </c>
    </row>
    <row r="4" spans="1:15" s="72" customFormat="1" ht="60" customHeight="1" thickBot="1">
      <c r="A4" s="778"/>
      <c r="B4" s="789"/>
      <c r="C4" s="7" t="s">
        <v>59</v>
      </c>
      <c r="D4" s="7" t="s">
        <v>44</v>
      </c>
      <c r="E4" s="7" t="s">
        <v>12</v>
      </c>
      <c r="F4" s="7" t="s">
        <v>44</v>
      </c>
      <c r="G4" s="7" t="s">
        <v>85</v>
      </c>
      <c r="H4" s="7" t="s">
        <v>44</v>
      </c>
      <c r="I4" s="7" t="s">
        <v>86</v>
      </c>
      <c r="J4" s="7" t="s">
        <v>44</v>
      </c>
      <c r="K4" s="7" t="s">
        <v>87</v>
      </c>
      <c r="L4" s="7" t="s">
        <v>88</v>
      </c>
      <c r="M4" s="7" t="s">
        <v>89</v>
      </c>
      <c r="N4" s="7" t="s">
        <v>90</v>
      </c>
      <c r="O4" s="8" t="s">
        <v>107</v>
      </c>
    </row>
    <row r="5" spans="1:15" s="72" customFormat="1" ht="19.5" customHeight="1" thickTop="1">
      <c r="A5" s="33" t="s">
        <v>18</v>
      </c>
      <c r="B5" s="510">
        <v>174</v>
      </c>
      <c r="C5" s="75">
        <v>11</v>
      </c>
      <c r="D5" s="85">
        <f>C5/B5*100</f>
        <v>6.321839080459771</v>
      </c>
      <c r="E5" s="75">
        <v>146</v>
      </c>
      <c r="F5" s="85">
        <f>E5/B5*100</f>
        <v>83.9080459770115</v>
      </c>
      <c r="G5" s="75">
        <v>11</v>
      </c>
      <c r="H5" s="85">
        <f>G5/B5*100</f>
        <v>6.321839080459771</v>
      </c>
      <c r="I5" s="162">
        <v>0</v>
      </c>
      <c r="J5" s="85" t="s">
        <v>54</v>
      </c>
      <c r="K5" s="9">
        <v>0</v>
      </c>
      <c r="L5" s="9">
        <v>45</v>
      </c>
      <c r="M5" s="9">
        <v>24</v>
      </c>
      <c r="N5" s="9">
        <v>0</v>
      </c>
      <c r="O5" s="536">
        <v>82</v>
      </c>
    </row>
    <row r="6" spans="1:15" s="72" customFormat="1" ht="19.5" customHeight="1">
      <c r="A6" s="34" t="s">
        <v>19</v>
      </c>
      <c r="B6" s="511">
        <v>80</v>
      </c>
      <c r="C6" s="65">
        <v>5</v>
      </c>
      <c r="D6" s="78">
        <f aca="true" t="shared" si="0" ref="D6:D14">C6/B6*100</f>
        <v>6.25</v>
      </c>
      <c r="E6" s="65">
        <v>67</v>
      </c>
      <c r="F6" s="78">
        <f aca="true" t="shared" si="1" ref="F6:F14">E6/B6*100</f>
        <v>83.75</v>
      </c>
      <c r="G6" s="65">
        <v>1</v>
      </c>
      <c r="H6" s="78">
        <f aca="true" t="shared" si="2" ref="H6:H14">G6/B6*100</f>
        <v>1.25</v>
      </c>
      <c r="I6" s="155">
        <v>0</v>
      </c>
      <c r="J6" s="78" t="s">
        <v>54</v>
      </c>
      <c r="K6" s="11">
        <v>2</v>
      </c>
      <c r="L6" s="11">
        <v>26</v>
      </c>
      <c r="M6" s="11">
        <v>28</v>
      </c>
      <c r="N6" s="11">
        <v>0</v>
      </c>
      <c r="O6" s="515">
        <v>36</v>
      </c>
    </row>
    <row r="7" spans="1:15" s="72" customFormat="1" ht="19.5" customHeight="1">
      <c r="A7" s="34" t="s">
        <v>20</v>
      </c>
      <c r="B7" s="511">
        <v>44</v>
      </c>
      <c r="C7" s="65">
        <v>3</v>
      </c>
      <c r="D7" s="78">
        <f t="shared" si="0"/>
        <v>6.8181818181818175</v>
      </c>
      <c r="E7" s="65">
        <v>33</v>
      </c>
      <c r="F7" s="78">
        <f t="shared" si="1"/>
        <v>75</v>
      </c>
      <c r="G7" s="65">
        <v>7</v>
      </c>
      <c r="H7" s="78">
        <f t="shared" si="2"/>
        <v>15.909090909090908</v>
      </c>
      <c r="I7" s="155">
        <v>0</v>
      </c>
      <c r="J7" s="78" t="s">
        <v>54</v>
      </c>
      <c r="K7" s="11">
        <v>0</v>
      </c>
      <c r="L7" s="11">
        <v>7</v>
      </c>
      <c r="M7" s="11">
        <v>8</v>
      </c>
      <c r="N7" s="11">
        <v>0</v>
      </c>
      <c r="O7" s="515">
        <v>26</v>
      </c>
    </row>
    <row r="8" spans="1:15" s="72" customFormat="1" ht="19.5" customHeight="1">
      <c r="A8" s="34" t="s">
        <v>21</v>
      </c>
      <c r="B8" s="511">
        <v>98</v>
      </c>
      <c r="C8" s="65">
        <v>15</v>
      </c>
      <c r="D8" s="78">
        <f t="shared" si="0"/>
        <v>15.306122448979592</v>
      </c>
      <c r="E8" s="65">
        <v>70</v>
      </c>
      <c r="F8" s="78">
        <f t="shared" si="1"/>
        <v>71.42857142857143</v>
      </c>
      <c r="G8" s="65">
        <v>12</v>
      </c>
      <c r="H8" s="78">
        <f t="shared" si="2"/>
        <v>12.244897959183673</v>
      </c>
      <c r="I8" s="155">
        <v>1</v>
      </c>
      <c r="J8" s="78">
        <f>I8/B8*100</f>
        <v>1.0204081632653061</v>
      </c>
      <c r="K8" s="11">
        <v>6</v>
      </c>
      <c r="L8" s="11">
        <v>17</v>
      </c>
      <c r="M8" s="11">
        <v>21</v>
      </c>
      <c r="N8" s="11">
        <v>0</v>
      </c>
      <c r="O8" s="565">
        <v>56</v>
      </c>
    </row>
    <row r="9" spans="1:15" s="72" customFormat="1" ht="19.5" customHeight="1">
      <c r="A9" s="34" t="s">
        <v>22</v>
      </c>
      <c r="B9" s="511">
        <v>78</v>
      </c>
      <c r="C9" s="65">
        <v>4</v>
      </c>
      <c r="D9" s="78">
        <f t="shared" si="0"/>
        <v>5.128205128205128</v>
      </c>
      <c r="E9" s="65">
        <v>54</v>
      </c>
      <c r="F9" s="78">
        <f t="shared" si="1"/>
        <v>69.23076923076923</v>
      </c>
      <c r="G9" s="65">
        <v>16</v>
      </c>
      <c r="H9" s="78">
        <f t="shared" si="2"/>
        <v>20.51282051282051</v>
      </c>
      <c r="I9" s="155">
        <v>0</v>
      </c>
      <c r="J9" s="78" t="s">
        <v>54</v>
      </c>
      <c r="K9" s="11">
        <v>1</v>
      </c>
      <c r="L9" s="11">
        <v>15</v>
      </c>
      <c r="M9" s="11">
        <v>14</v>
      </c>
      <c r="N9" s="11">
        <v>2</v>
      </c>
      <c r="O9" s="515">
        <v>61</v>
      </c>
    </row>
    <row r="10" spans="1:15" s="72" customFormat="1" ht="19.5" customHeight="1">
      <c r="A10" s="34" t="s">
        <v>23</v>
      </c>
      <c r="B10" s="511">
        <v>123</v>
      </c>
      <c r="C10" s="65">
        <v>15</v>
      </c>
      <c r="D10" s="78">
        <f t="shared" si="0"/>
        <v>12.195121951219512</v>
      </c>
      <c r="E10" s="114">
        <v>92</v>
      </c>
      <c r="F10" s="78">
        <f t="shared" si="1"/>
        <v>74.79674796747967</v>
      </c>
      <c r="G10" s="65">
        <v>13</v>
      </c>
      <c r="H10" s="78">
        <f t="shared" si="2"/>
        <v>10.569105691056912</v>
      </c>
      <c r="I10" s="155">
        <v>0</v>
      </c>
      <c r="J10" s="78" t="s">
        <v>54</v>
      </c>
      <c r="K10" s="11">
        <v>2</v>
      </c>
      <c r="L10" s="11">
        <v>26</v>
      </c>
      <c r="M10" s="11">
        <v>20</v>
      </c>
      <c r="N10" s="11">
        <v>0</v>
      </c>
      <c r="O10" s="565">
        <v>73</v>
      </c>
    </row>
    <row r="11" spans="1:15" s="72" customFormat="1" ht="19.5" customHeight="1">
      <c r="A11" s="34" t="s">
        <v>12</v>
      </c>
      <c r="B11" s="511">
        <v>108</v>
      </c>
      <c r="C11" s="65">
        <v>8</v>
      </c>
      <c r="D11" s="78">
        <f t="shared" si="0"/>
        <v>7.4074074074074066</v>
      </c>
      <c r="E11" s="114">
        <v>78</v>
      </c>
      <c r="F11" s="78">
        <f t="shared" si="1"/>
        <v>72.22222222222221</v>
      </c>
      <c r="G11" s="65">
        <v>13</v>
      </c>
      <c r="H11" s="78">
        <f t="shared" si="2"/>
        <v>12.037037037037036</v>
      </c>
      <c r="I11" s="155">
        <v>0</v>
      </c>
      <c r="J11" s="78" t="s">
        <v>54</v>
      </c>
      <c r="K11" s="11">
        <v>2</v>
      </c>
      <c r="L11" s="11">
        <v>16</v>
      </c>
      <c r="M11" s="11">
        <v>29</v>
      </c>
      <c r="N11" s="11">
        <v>0</v>
      </c>
      <c r="O11" s="565">
        <v>66</v>
      </c>
    </row>
    <row r="12" spans="1:15" s="72" customFormat="1" ht="19.5" customHeight="1">
      <c r="A12" s="35" t="s">
        <v>13</v>
      </c>
      <c r="B12" s="512">
        <v>146</v>
      </c>
      <c r="C12" s="65">
        <v>19</v>
      </c>
      <c r="D12" s="78">
        <f t="shared" si="0"/>
        <v>13.013698630136986</v>
      </c>
      <c r="E12" s="114">
        <v>100</v>
      </c>
      <c r="F12" s="78">
        <f t="shared" si="1"/>
        <v>68.4931506849315</v>
      </c>
      <c r="G12" s="65">
        <v>22</v>
      </c>
      <c r="H12" s="78">
        <f t="shared" si="2"/>
        <v>15.068493150684931</v>
      </c>
      <c r="I12" s="155">
        <v>3</v>
      </c>
      <c r="J12" s="78">
        <f>I12/B12*100</f>
        <v>2.054794520547945</v>
      </c>
      <c r="K12" s="11">
        <v>3</v>
      </c>
      <c r="L12" s="11">
        <v>25</v>
      </c>
      <c r="M12" s="11">
        <v>69</v>
      </c>
      <c r="N12" s="11">
        <v>1</v>
      </c>
      <c r="O12" s="565">
        <v>73</v>
      </c>
    </row>
    <row r="13" spans="1:15" s="72" customFormat="1" ht="19.5" customHeight="1" thickBot="1">
      <c r="A13" s="168" t="s">
        <v>211</v>
      </c>
      <c r="B13" s="499">
        <v>1</v>
      </c>
      <c r="C13" s="118">
        <v>0</v>
      </c>
      <c r="D13" s="85" t="s">
        <v>54</v>
      </c>
      <c r="E13" s="424">
        <v>1</v>
      </c>
      <c r="F13" s="85">
        <f t="shared" si="1"/>
        <v>100</v>
      </c>
      <c r="G13" s="88">
        <v>0</v>
      </c>
      <c r="H13" s="85" t="s">
        <v>54</v>
      </c>
      <c r="I13" s="162">
        <v>0</v>
      </c>
      <c r="J13" s="85" t="s">
        <v>54</v>
      </c>
      <c r="K13" s="75">
        <v>0</v>
      </c>
      <c r="L13" s="75">
        <v>1</v>
      </c>
      <c r="M13" s="75">
        <v>0</v>
      </c>
      <c r="N13" s="75">
        <v>0</v>
      </c>
      <c r="O13" s="566">
        <v>0</v>
      </c>
    </row>
    <row r="14" spans="1:15" s="72" customFormat="1" ht="24" customHeight="1" thickBot="1" thickTop="1">
      <c r="A14" s="117" t="s">
        <v>14</v>
      </c>
      <c r="B14" s="192">
        <f>SUM(B5:B13)</f>
        <v>852</v>
      </c>
      <c r="C14" s="514">
        <f>SUM(C5:C13)</f>
        <v>80</v>
      </c>
      <c r="D14" s="81">
        <f t="shared" si="0"/>
        <v>9.389671361502346</v>
      </c>
      <c r="E14" s="62">
        <f>SUM(E5:E13)</f>
        <v>641</v>
      </c>
      <c r="F14" s="81">
        <f t="shared" si="1"/>
        <v>75.23474178403757</v>
      </c>
      <c r="G14" s="62">
        <f>SUM(G5:G13)</f>
        <v>95</v>
      </c>
      <c r="H14" s="81">
        <f t="shared" si="2"/>
        <v>11.150234741784038</v>
      </c>
      <c r="I14" s="506">
        <f>SUM(I5:I13)</f>
        <v>4</v>
      </c>
      <c r="J14" s="81">
        <f>I14/B14*100</f>
        <v>0.4694835680751174</v>
      </c>
      <c r="K14" s="60">
        <f>SUM(K5:K13)</f>
        <v>16</v>
      </c>
      <c r="L14" s="60">
        <f>SUM(L5:L13)</f>
        <v>178</v>
      </c>
      <c r="M14" s="60">
        <f>SUM(M5:M13)</f>
        <v>213</v>
      </c>
      <c r="N14" s="514">
        <f>SUM(N5:N13)</f>
        <v>3</v>
      </c>
      <c r="O14" s="189">
        <f>SUM(O5:O13)</f>
        <v>473</v>
      </c>
    </row>
    <row r="15" spans="2:15" ht="13.5" thickTop="1">
      <c r="B15" s="216"/>
      <c r="C15" s="215"/>
      <c r="D15" s="221"/>
      <c r="F15" s="229"/>
      <c r="G15" s="3"/>
      <c r="H15" s="229"/>
      <c r="J15" s="229"/>
      <c r="O15" s="513"/>
    </row>
    <row r="16" ht="12.75">
      <c r="B16" s="90"/>
    </row>
    <row r="26" ht="12.75">
      <c r="A26" s="205"/>
    </row>
    <row r="29" ht="12.75">
      <c r="A29" s="207"/>
    </row>
    <row r="30" ht="12.75">
      <c r="A30" s="208"/>
    </row>
    <row r="31" ht="12.75">
      <c r="A31" s="208"/>
    </row>
    <row r="32" ht="12.75">
      <c r="A32" s="208"/>
    </row>
  </sheetData>
  <sheetProtection/>
  <mergeCells count="6">
    <mergeCell ref="A2:O2"/>
    <mergeCell ref="A1:O1"/>
    <mergeCell ref="A3:A4"/>
    <mergeCell ref="B3:B4"/>
    <mergeCell ref="C3:J3"/>
    <mergeCell ref="K3:N3"/>
  </mergeCells>
  <printOptions horizontalCentered="1"/>
  <pageMargins left="0.9055118110236221" right="0.9055118110236221" top="0.7874015748031497" bottom="0.7874015748031497" header="0.31496062992125984" footer="0.31496062992125984"/>
  <pageSetup horizontalDpi="600" verticalDpi="600" orientation="landscape" paperSize="9" r:id="rId1"/>
  <ignoredErrors>
    <ignoredError sqref="D14 F14 H14 J14" formula="1"/>
  </ignoredErrors>
</worksheet>
</file>

<file path=xl/worksheets/sheet33.xml><?xml version="1.0" encoding="utf-8"?>
<worksheet xmlns="http://schemas.openxmlformats.org/spreadsheetml/2006/main" xmlns:r="http://schemas.openxmlformats.org/officeDocument/2006/relationships">
  <dimension ref="A1:I21"/>
  <sheetViews>
    <sheetView zoomScalePageLayoutView="0" workbookViewId="0" topLeftCell="A1">
      <selection activeCell="J24" sqref="J24"/>
    </sheetView>
  </sheetViews>
  <sheetFormatPr defaultColWidth="9.140625" defaultRowHeight="12.75"/>
  <cols>
    <col min="1" max="1" width="19.140625" style="731" customWidth="1"/>
    <col min="2" max="7" width="13.7109375" style="731" customWidth="1"/>
    <col min="8" max="16384" width="9.140625" style="731" customWidth="1"/>
  </cols>
  <sheetData>
    <row r="1" spans="1:7" ht="19.5" customHeight="1">
      <c r="A1" s="854" t="s">
        <v>0</v>
      </c>
      <c r="B1" s="854"/>
      <c r="C1" s="854"/>
      <c r="D1" s="854"/>
      <c r="E1" s="854"/>
      <c r="F1" s="854"/>
      <c r="G1" s="854"/>
    </row>
    <row r="2" spans="1:8" ht="25.5" customHeight="1" thickBot="1">
      <c r="A2" s="855" t="s">
        <v>252</v>
      </c>
      <c r="B2" s="855"/>
      <c r="C2" s="855"/>
      <c r="D2" s="855"/>
      <c r="E2" s="855"/>
      <c r="F2" s="855"/>
      <c r="G2" s="855"/>
      <c r="H2" s="732"/>
    </row>
    <row r="3" spans="1:9" ht="15.75" customHeight="1" thickTop="1">
      <c r="A3" s="733" t="s">
        <v>253</v>
      </c>
      <c r="B3" s="734" t="s">
        <v>254</v>
      </c>
      <c r="C3" s="735" t="s">
        <v>254</v>
      </c>
      <c r="D3" s="856" t="s">
        <v>255</v>
      </c>
      <c r="E3" s="856"/>
      <c r="F3" s="856"/>
      <c r="G3" s="857"/>
      <c r="H3" s="736"/>
      <c r="I3" s="736"/>
    </row>
    <row r="4" spans="1:9" ht="15.75" customHeight="1" thickBot="1">
      <c r="A4" s="737" t="s">
        <v>256</v>
      </c>
      <c r="B4" s="738" t="s">
        <v>257</v>
      </c>
      <c r="C4" s="739" t="s">
        <v>258</v>
      </c>
      <c r="D4" s="740" t="s">
        <v>59</v>
      </c>
      <c r="E4" s="740" t="s">
        <v>12</v>
      </c>
      <c r="F4" s="740" t="s">
        <v>259</v>
      </c>
      <c r="G4" s="741" t="s">
        <v>260</v>
      </c>
      <c r="H4" s="736"/>
      <c r="I4" s="736"/>
    </row>
    <row r="5" spans="1:9" ht="15.75" customHeight="1" thickTop="1">
      <c r="A5" s="742" t="s">
        <v>261</v>
      </c>
      <c r="B5" s="743">
        <v>27</v>
      </c>
      <c r="C5" s="744">
        <v>35</v>
      </c>
      <c r="D5" s="744">
        <v>3</v>
      </c>
      <c r="E5" s="745">
        <v>19</v>
      </c>
      <c r="F5" s="745">
        <v>5</v>
      </c>
      <c r="G5" s="746">
        <v>0</v>
      </c>
      <c r="H5" s="736"/>
      <c r="I5" s="736"/>
    </row>
    <row r="6" spans="1:9" ht="15.75" customHeight="1">
      <c r="A6" s="747" t="s">
        <v>262</v>
      </c>
      <c r="B6" s="748">
        <v>4</v>
      </c>
      <c r="C6" s="749">
        <v>4</v>
      </c>
      <c r="D6" s="749">
        <v>0</v>
      </c>
      <c r="E6" s="749">
        <v>4</v>
      </c>
      <c r="F6" s="749">
        <v>0</v>
      </c>
      <c r="G6" s="750">
        <v>0</v>
      </c>
      <c r="H6" s="736"/>
      <c r="I6" s="736"/>
    </row>
    <row r="7" spans="1:9" ht="15.75" customHeight="1">
      <c r="A7" s="751" t="s">
        <v>263</v>
      </c>
      <c r="B7" s="752">
        <v>0</v>
      </c>
      <c r="C7" s="753">
        <v>0</v>
      </c>
      <c r="D7" s="753">
        <v>0</v>
      </c>
      <c r="E7" s="753">
        <v>0</v>
      </c>
      <c r="F7" s="753">
        <v>0</v>
      </c>
      <c r="G7" s="754">
        <v>0</v>
      </c>
      <c r="H7" s="736"/>
      <c r="I7" s="736"/>
    </row>
    <row r="8" spans="1:9" ht="15.75" customHeight="1">
      <c r="A8" s="751" t="s">
        <v>264</v>
      </c>
      <c r="B8" s="752">
        <v>0</v>
      </c>
      <c r="C8" s="753">
        <v>0</v>
      </c>
      <c r="D8" s="753">
        <v>0</v>
      </c>
      <c r="E8" s="753">
        <v>0</v>
      </c>
      <c r="F8" s="753">
        <v>0</v>
      </c>
      <c r="G8" s="754">
        <v>0</v>
      </c>
      <c r="H8" s="736"/>
      <c r="I8" s="736"/>
    </row>
    <row r="9" spans="1:9" ht="15.75" customHeight="1">
      <c r="A9" s="751" t="s">
        <v>265</v>
      </c>
      <c r="B9" s="752">
        <v>0</v>
      </c>
      <c r="C9" s="753">
        <v>0</v>
      </c>
      <c r="D9" s="753">
        <v>0</v>
      </c>
      <c r="E9" s="753">
        <v>0</v>
      </c>
      <c r="F9" s="753">
        <v>0</v>
      </c>
      <c r="G9" s="754">
        <v>0</v>
      </c>
      <c r="H9" s="736"/>
      <c r="I9" s="736"/>
    </row>
    <row r="10" spans="1:9" ht="15.75" customHeight="1">
      <c r="A10" s="755" t="s">
        <v>266</v>
      </c>
      <c r="B10" s="756">
        <v>6</v>
      </c>
      <c r="C10" s="757">
        <v>8</v>
      </c>
      <c r="D10" s="757">
        <v>2</v>
      </c>
      <c r="E10" s="757">
        <v>1</v>
      </c>
      <c r="F10" s="757">
        <v>2</v>
      </c>
      <c r="G10" s="758">
        <v>0</v>
      </c>
      <c r="H10" s="736"/>
      <c r="I10" s="736"/>
    </row>
    <row r="11" spans="1:9" ht="15.75" customHeight="1">
      <c r="A11" s="747" t="s">
        <v>267</v>
      </c>
      <c r="B11" s="759">
        <v>0</v>
      </c>
      <c r="C11" s="749">
        <v>0</v>
      </c>
      <c r="D11" s="749">
        <v>0</v>
      </c>
      <c r="E11" s="749">
        <v>0</v>
      </c>
      <c r="F11" s="749">
        <v>0</v>
      </c>
      <c r="G11" s="750">
        <v>0</v>
      </c>
      <c r="H11" s="736"/>
      <c r="I11" s="736"/>
    </row>
    <row r="12" spans="1:9" ht="15.75" customHeight="1">
      <c r="A12" s="755" t="s">
        <v>268</v>
      </c>
      <c r="B12" s="756">
        <v>5</v>
      </c>
      <c r="C12" s="757">
        <v>14</v>
      </c>
      <c r="D12" s="757">
        <v>0</v>
      </c>
      <c r="E12" s="757">
        <v>4</v>
      </c>
      <c r="F12" s="757">
        <v>1</v>
      </c>
      <c r="G12" s="758">
        <v>0</v>
      </c>
      <c r="H12" s="736"/>
      <c r="I12" s="736"/>
    </row>
    <row r="13" spans="1:9" ht="15.75" customHeight="1">
      <c r="A13" s="747" t="s">
        <v>269</v>
      </c>
      <c r="B13" s="759">
        <v>0</v>
      </c>
      <c r="C13" s="749">
        <v>0</v>
      </c>
      <c r="D13" s="749">
        <v>0</v>
      </c>
      <c r="E13" s="749">
        <v>0</v>
      </c>
      <c r="F13" s="749">
        <v>0</v>
      </c>
      <c r="G13" s="750">
        <v>0</v>
      </c>
      <c r="H13" s="736"/>
      <c r="I13" s="736"/>
    </row>
    <row r="14" spans="1:9" ht="15.75" customHeight="1">
      <c r="A14" s="751" t="s">
        <v>270</v>
      </c>
      <c r="B14" s="752">
        <v>0</v>
      </c>
      <c r="C14" s="753">
        <v>0</v>
      </c>
      <c r="D14" s="753">
        <v>0</v>
      </c>
      <c r="E14" s="753">
        <v>0</v>
      </c>
      <c r="F14" s="753">
        <v>0</v>
      </c>
      <c r="G14" s="754">
        <v>0</v>
      </c>
      <c r="H14" s="736"/>
      <c r="I14" s="736"/>
    </row>
    <row r="15" spans="1:9" ht="12.75">
      <c r="A15" s="755" t="s">
        <v>271</v>
      </c>
      <c r="B15" s="858">
        <v>2</v>
      </c>
      <c r="C15" s="851">
        <v>2</v>
      </c>
      <c r="D15" s="851">
        <v>0</v>
      </c>
      <c r="E15" s="851">
        <v>2</v>
      </c>
      <c r="F15" s="851">
        <v>0</v>
      </c>
      <c r="G15" s="849">
        <v>0</v>
      </c>
      <c r="H15" s="736"/>
      <c r="I15" s="736"/>
    </row>
    <row r="16" spans="1:9" ht="12.75">
      <c r="A16" s="747" t="s">
        <v>272</v>
      </c>
      <c r="B16" s="859"/>
      <c r="C16" s="860"/>
      <c r="D16" s="860"/>
      <c r="E16" s="860"/>
      <c r="F16" s="860"/>
      <c r="G16" s="850"/>
      <c r="H16" s="736"/>
      <c r="I16" s="736"/>
    </row>
    <row r="17" spans="1:9" ht="12.75">
      <c r="A17" s="755" t="s">
        <v>271</v>
      </c>
      <c r="B17" s="858">
        <v>8</v>
      </c>
      <c r="C17" s="851">
        <v>15</v>
      </c>
      <c r="D17" s="851">
        <v>0</v>
      </c>
      <c r="E17" s="851">
        <v>6</v>
      </c>
      <c r="F17" s="851">
        <v>2</v>
      </c>
      <c r="G17" s="849">
        <v>0</v>
      </c>
      <c r="H17" s="736"/>
      <c r="I17" s="736"/>
    </row>
    <row r="18" spans="1:7" ht="13.5" thickBot="1">
      <c r="A18" s="760" t="s">
        <v>273</v>
      </c>
      <c r="B18" s="862"/>
      <c r="C18" s="852"/>
      <c r="D18" s="852"/>
      <c r="E18" s="852"/>
      <c r="F18" s="852"/>
      <c r="G18" s="853"/>
    </row>
    <row r="19" ht="13.5" thickTop="1"/>
    <row r="20" spans="1:2" ht="12.75">
      <c r="A20" s="861" t="s">
        <v>274</v>
      </c>
      <c r="B20" s="861"/>
    </row>
    <row r="21" spans="1:2" ht="12.75">
      <c r="A21" s="861" t="s">
        <v>275</v>
      </c>
      <c r="B21" s="861"/>
    </row>
  </sheetData>
  <sheetProtection/>
  <mergeCells count="17">
    <mergeCell ref="F15:F16"/>
    <mergeCell ref="A20:B20"/>
    <mergeCell ref="A21:B21"/>
    <mergeCell ref="B17:B18"/>
    <mergeCell ref="C17:C18"/>
    <mergeCell ref="D17:D18"/>
    <mergeCell ref="E17:E18"/>
    <mergeCell ref="G15:G16"/>
    <mergeCell ref="F17:F18"/>
    <mergeCell ref="G17:G18"/>
    <mergeCell ref="A1:G1"/>
    <mergeCell ref="A2:G2"/>
    <mergeCell ref="D3:G3"/>
    <mergeCell ref="B15:B16"/>
    <mergeCell ref="C15:C16"/>
    <mergeCell ref="D15:D16"/>
    <mergeCell ref="E15:E16"/>
  </mergeCells>
  <printOptions horizontalCentered="1"/>
  <pageMargins left="0.7874015748031497" right="0.7874015748031497" top="0.7874015748031497" bottom="0.7874015748031497" header="0.31496062992125984" footer="0.31496062992125984"/>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6:R42"/>
  <sheetViews>
    <sheetView zoomScalePageLayoutView="0" workbookViewId="0" topLeftCell="A1">
      <selection activeCell="P18" sqref="P18"/>
    </sheetView>
  </sheetViews>
  <sheetFormatPr defaultColWidth="9.140625" defaultRowHeight="12.75"/>
  <cols>
    <col min="2" max="2" width="9.421875" style="0" bestFit="1" customWidth="1"/>
    <col min="3" max="3" width="8.8515625" style="0" customWidth="1"/>
  </cols>
  <sheetData>
    <row r="6" spans="2:11" ht="12.75">
      <c r="B6" s="366"/>
      <c r="C6" s="366"/>
      <c r="D6" s="367"/>
      <c r="E6" s="3"/>
      <c r="F6" s="224"/>
      <c r="G6" s="3"/>
      <c r="H6" s="224"/>
      <c r="I6" s="3"/>
      <c r="J6" s="224"/>
      <c r="K6" s="3"/>
    </row>
    <row r="7" spans="2:11" ht="12.75">
      <c r="B7" s="366"/>
      <c r="C7" s="366"/>
      <c r="D7" s="367"/>
      <c r="E7" s="3"/>
      <c r="F7" s="224"/>
      <c r="G7" s="3"/>
      <c r="H7" s="224"/>
      <c r="I7" s="3"/>
      <c r="J7" s="224"/>
      <c r="K7" s="3"/>
    </row>
    <row r="8" spans="2:11" ht="12.75">
      <c r="B8" s="366"/>
      <c r="C8" s="366"/>
      <c r="D8" s="367"/>
      <c r="E8" s="3"/>
      <c r="F8" s="224"/>
      <c r="G8" s="3"/>
      <c r="H8" s="224"/>
      <c r="I8" s="3"/>
      <c r="J8" s="224"/>
      <c r="K8" s="3"/>
    </row>
    <row r="9" spans="2:11" ht="12.75">
      <c r="B9" s="366"/>
      <c r="C9" s="366"/>
      <c r="D9" s="367"/>
      <c r="E9" s="3"/>
      <c r="F9" s="224"/>
      <c r="G9" s="3"/>
      <c r="H9" s="224"/>
      <c r="I9" s="3"/>
      <c r="J9" s="224"/>
      <c r="K9" s="3"/>
    </row>
    <row r="10" spans="2:11" ht="12.75">
      <c r="B10" s="366"/>
      <c r="C10" s="366"/>
      <c r="D10" s="367"/>
      <c r="E10" s="3"/>
      <c r="F10" s="224"/>
      <c r="G10" s="3"/>
      <c r="H10" s="224"/>
      <c r="I10" s="3"/>
      <c r="J10" s="224"/>
      <c r="K10" s="3"/>
    </row>
    <row r="11" spans="2:11" ht="12.75">
      <c r="B11" s="366"/>
      <c r="C11" s="366"/>
      <c r="D11" s="367"/>
      <c r="E11" s="3"/>
      <c r="F11" s="224"/>
      <c r="G11" s="3"/>
      <c r="H11" s="224"/>
      <c r="I11" s="3"/>
      <c r="J11" s="224"/>
      <c r="K11" s="3"/>
    </row>
    <row r="12" spans="2:11" ht="12.75">
      <c r="B12" s="366"/>
      <c r="C12" s="366"/>
      <c r="D12" s="367"/>
      <c r="E12" s="3"/>
      <c r="F12" s="224"/>
      <c r="G12" s="3"/>
      <c r="H12" s="224"/>
      <c r="I12" s="3"/>
      <c r="J12" s="224"/>
      <c r="K12" s="3"/>
    </row>
    <row r="13" spans="2:11" ht="12.75">
      <c r="B13" s="366"/>
      <c r="C13" s="366"/>
      <c r="D13" s="367"/>
      <c r="E13" s="3"/>
      <c r="F13" s="224"/>
      <c r="G13" s="3"/>
      <c r="H13" s="224"/>
      <c r="I13" s="3"/>
      <c r="J13" s="224"/>
      <c r="K13" s="3"/>
    </row>
    <row r="14" spans="2:11" ht="12.75">
      <c r="B14" s="366"/>
      <c r="C14" s="366"/>
      <c r="D14" s="367"/>
      <c r="E14" s="3"/>
      <c r="F14" s="224"/>
      <c r="G14" s="3"/>
      <c r="H14" s="224"/>
      <c r="I14" s="102"/>
      <c r="J14" s="224"/>
      <c r="K14" s="102"/>
    </row>
    <row r="15" spans="2:11" ht="12.75">
      <c r="B15" s="366"/>
      <c r="C15" s="366"/>
      <c r="D15" s="367"/>
      <c r="E15" s="3"/>
      <c r="F15" s="229"/>
      <c r="G15" s="3"/>
      <c r="H15" s="229"/>
      <c r="I15" s="3"/>
      <c r="J15" s="229"/>
      <c r="K15" s="3"/>
    </row>
    <row r="16" spans="2:6" ht="12.75">
      <c r="B16" s="863" t="s">
        <v>132</v>
      </c>
      <c r="C16" s="863"/>
      <c r="D16" s="863"/>
      <c r="E16" s="863"/>
      <c r="F16" s="729">
        <v>0.3057</v>
      </c>
    </row>
    <row r="17" spans="2:6" ht="12.75">
      <c r="B17" s="863" t="s">
        <v>249</v>
      </c>
      <c r="C17" s="863"/>
      <c r="D17" s="863"/>
      <c r="E17" s="863"/>
      <c r="F17" s="729">
        <v>0.0081</v>
      </c>
    </row>
    <row r="18" spans="2:6" ht="12.75">
      <c r="B18" s="863" t="s">
        <v>131</v>
      </c>
      <c r="C18" s="863"/>
      <c r="D18" s="863"/>
      <c r="E18" s="863"/>
      <c r="F18" s="729">
        <v>0.0459</v>
      </c>
    </row>
    <row r="19" spans="2:6" ht="12.75">
      <c r="B19" s="863" t="s">
        <v>129</v>
      </c>
      <c r="C19" s="863"/>
      <c r="D19" s="863"/>
      <c r="E19" s="863"/>
      <c r="F19" s="729">
        <v>0.0019</v>
      </c>
    </row>
    <row r="20" spans="2:6" ht="12.75">
      <c r="B20" s="863" t="s">
        <v>130</v>
      </c>
      <c r="C20" s="863"/>
      <c r="D20" s="863"/>
      <c r="E20" s="863"/>
      <c r="F20" s="729">
        <v>0.0197</v>
      </c>
    </row>
    <row r="21" spans="2:6" ht="12.75">
      <c r="B21" s="863" t="s">
        <v>250</v>
      </c>
      <c r="C21" s="863"/>
      <c r="D21" s="863"/>
      <c r="E21" s="863"/>
      <c r="F21" s="729">
        <v>0.1201</v>
      </c>
    </row>
    <row r="22" spans="2:6" ht="12.75">
      <c r="B22" s="863" t="s">
        <v>251</v>
      </c>
      <c r="C22" s="863"/>
      <c r="D22" s="863"/>
      <c r="E22" s="863"/>
      <c r="F22" s="729">
        <v>0.4986</v>
      </c>
    </row>
    <row r="23" ht="12.75">
      <c r="F23" s="730">
        <f>SUM(F16:F22)</f>
        <v>1</v>
      </c>
    </row>
    <row r="26" ht="12.75">
      <c r="A26" s="205"/>
    </row>
    <row r="29" ht="12.75">
      <c r="A29" s="207"/>
    </row>
    <row r="30" ht="12.75">
      <c r="A30" s="208"/>
    </row>
    <row r="31" ht="12.75">
      <c r="A31" s="208"/>
    </row>
    <row r="32" ht="12.75">
      <c r="A32" s="208"/>
    </row>
    <row r="39" ht="12.75">
      <c r="R39" t="s">
        <v>33</v>
      </c>
    </row>
    <row r="41" ht="12.75">
      <c r="G41" s="165"/>
    </row>
    <row r="42" ht="12.75">
      <c r="G42" s="165"/>
    </row>
  </sheetData>
  <sheetProtection/>
  <mergeCells count="7">
    <mergeCell ref="B22:E22"/>
    <mergeCell ref="B16:E16"/>
    <mergeCell ref="B17:E17"/>
    <mergeCell ref="B18:E18"/>
    <mergeCell ref="B19:E19"/>
    <mergeCell ref="B20:E20"/>
    <mergeCell ref="B21:E21"/>
  </mergeCells>
  <printOptions horizontalCentered="1"/>
  <pageMargins left="0.9055118110236221" right="0.9055118110236221" top="0.7874015748031497" bottom="0.7874015748031497" header="0.31496062992125984" footer="0.31496062992125984"/>
  <pageSetup horizontalDpi="600" verticalDpi="600" orientation="landscape" paperSize="9" r:id="rId2"/>
  <drawing r:id="rId1"/>
</worksheet>
</file>

<file path=xl/worksheets/sheet35.xml><?xml version="1.0" encoding="utf-8"?>
<worksheet xmlns="http://schemas.openxmlformats.org/spreadsheetml/2006/main" xmlns:r="http://schemas.openxmlformats.org/officeDocument/2006/relationships">
  <dimension ref="A6:P36"/>
  <sheetViews>
    <sheetView zoomScaleSheetLayoutView="100" zoomScalePageLayoutView="0" workbookViewId="0" topLeftCell="A1">
      <selection activeCell="S40" sqref="S40"/>
    </sheetView>
  </sheetViews>
  <sheetFormatPr defaultColWidth="9.140625" defaultRowHeight="12.75"/>
  <cols>
    <col min="1" max="1" width="27.7109375" style="0" customWidth="1"/>
    <col min="2" max="16" width="6.7109375" style="0" customWidth="1"/>
  </cols>
  <sheetData>
    <row r="6" spans="2:10" ht="12.75">
      <c r="B6" s="215"/>
      <c r="C6" s="215"/>
      <c r="D6" s="220"/>
      <c r="F6" s="224"/>
      <c r="H6" s="224"/>
      <c r="J6" s="224"/>
    </row>
    <row r="7" spans="2:11" ht="12.75">
      <c r="B7" s="215"/>
      <c r="C7" s="215"/>
      <c r="D7" s="367"/>
      <c r="E7" s="3"/>
      <c r="F7" s="224"/>
      <c r="G7" s="3"/>
      <c r="H7" s="224"/>
      <c r="I7" s="3"/>
      <c r="J7" s="224"/>
      <c r="K7" s="3"/>
    </row>
    <row r="8" spans="2:11" ht="12.75">
      <c r="B8" s="215"/>
      <c r="C8" s="215"/>
      <c r="D8" s="367"/>
      <c r="E8" s="3"/>
      <c r="F8" s="224"/>
      <c r="G8" s="3"/>
      <c r="H8" s="224"/>
      <c r="I8" s="3"/>
      <c r="J8" s="224"/>
      <c r="K8" s="3"/>
    </row>
    <row r="9" spans="2:11" ht="12.75">
      <c r="B9" s="215"/>
      <c r="C9" s="215"/>
      <c r="D9" s="367"/>
      <c r="E9" s="3"/>
      <c r="F9" s="224"/>
      <c r="G9" s="3"/>
      <c r="H9" s="224"/>
      <c r="I9" s="3"/>
      <c r="J9" s="224"/>
      <c r="K9" s="3"/>
    </row>
    <row r="10" spans="2:11" ht="12.75">
      <c r="B10" s="215"/>
      <c r="C10" s="215"/>
      <c r="D10" s="367"/>
      <c r="E10" s="3"/>
      <c r="F10" s="224"/>
      <c r="G10" s="3"/>
      <c r="H10" s="224"/>
      <c r="I10" s="3"/>
      <c r="J10" s="224"/>
      <c r="K10" s="3"/>
    </row>
    <row r="11" spans="2:11" ht="12.75">
      <c r="B11" s="215"/>
      <c r="C11" s="215"/>
      <c r="D11" s="367"/>
      <c r="E11" s="3"/>
      <c r="F11" s="224"/>
      <c r="G11" s="3"/>
      <c r="H11" s="224"/>
      <c r="I11" s="3"/>
      <c r="J11" s="224"/>
      <c r="K11" s="3"/>
    </row>
    <row r="12" spans="2:11" ht="12.75">
      <c r="B12" s="215"/>
      <c r="C12" s="215"/>
      <c r="D12" s="367"/>
      <c r="E12" s="3"/>
      <c r="F12" s="224"/>
      <c r="G12" s="3"/>
      <c r="H12" s="224"/>
      <c r="I12" s="3"/>
      <c r="J12" s="224"/>
      <c r="K12" s="3"/>
    </row>
    <row r="13" spans="2:11" ht="12.75">
      <c r="B13" s="215"/>
      <c r="C13" s="215"/>
      <c r="D13" s="367"/>
      <c r="E13" s="3"/>
      <c r="F13" s="224"/>
      <c r="G13" s="3"/>
      <c r="H13" s="224"/>
      <c r="I13" s="3"/>
      <c r="J13" s="224"/>
      <c r="K13" s="3"/>
    </row>
    <row r="14" spans="2:11" ht="12.75">
      <c r="B14" s="215"/>
      <c r="C14" s="215"/>
      <c r="D14" s="367"/>
      <c r="E14" s="3"/>
      <c r="F14" s="224"/>
      <c r="G14" s="3"/>
      <c r="H14" s="224"/>
      <c r="I14" s="102"/>
      <c r="J14" s="224"/>
      <c r="K14" s="102"/>
    </row>
    <row r="15" spans="2:11" ht="12.75">
      <c r="B15" s="215"/>
      <c r="C15" s="215"/>
      <c r="D15" s="367"/>
      <c r="E15" s="3"/>
      <c r="F15" s="229"/>
      <c r="G15" s="3"/>
      <c r="H15" s="229"/>
      <c r="I15" s="3"/>
      <c r="J15" s="229"/>
      <c r="K15" s="3"/>
    </row>
    <row r="16" ht="12.75">
      <c r="B16" s="90"/>
    </row>
    <row r="26" ht="12.75">
      <c r="A26" s="205"/>
    </row>
    <row r="29" spans="1:16" ht="9.75" customHeight="1">
      <c r="A29" s="793"/>
      <c r="B29" s="794"/>
      <c r="C29" s="794"/>
      <c r="D29" s="794"/>
      <c r="E29" s="794"/>
      <c r="F29" s="794"/>
      <c r="G29" s="794"/>
      <c r="H29" s="794"/>
      <c r="I29" s="794"/>
      <c r="J29" s="794"/>
      <c r="K29" s="794"/>
      <c r="L29" s="794"/>
      <c r="M29" s="794"/>
      <c r="N29" s="794"/>
      <c r="O29" s="794"/>
      <c r="P29" s="794"/>
    </row>
    <row r="30" spans="1:16" ht="13.5" customHeight="1" thickBot="1">
      <c r="A30" s="356"/>
      <c r="B30" s="357"/>
      <c r="C30" s="357"/>
      <c r="D30" s="357"/>
      <c r="E30" s="357"/>
      <c r="F30" s="357"/>
      <c r="G30" s="357"/>
      <c r="H30" s="357"/>
      <c r="I30" s="357"/>
      <c r="J30" s="357"/>
      <c r="K30" s="357"/>
      <c r="L30" s="357"/>
      <c r="M30" s="357"/>
      <c r="N30" s="357"/>
      <c r="O30" s="357"/>
      <c r="P30" s="357"/>
    </row>
    <row r="31" spans="1:16" ht="19.5" customHeight="1" thickBot="1">
      <c r="A31" s="651" t="s">
        <v>4</v>
      </c>
      <c r="B31" s="652">
        <v>1996</v>
      </c>
      <c r="C31" s="652">
        <v>1997</v>
      </c>
      <c r="D31" s="652">
        <v>1998</v>
      </c>
      <c r="E31" s="652">
        <v>1999</v>
      </c>
      <c r="F31" s="652">
        <v>2000</v>
      </c>
      <c r="G31" s="652">
        <v>2001</v>
      </c>
      <c r="H31" s="652">
        <v>2002</v>
      </c>
      <c r="I31" s="652">
        <v>2003</v>
      </c>
      <c r="J31" s="652">
        <v>2004</v>
      </c>
      <c r="K31" s="652">
        <v>2005</v>
      </c>
      <c r="L31" s="652">
        <v>2006</v>
      </c>
      <c r="M31" s="652">
        <v>2007</v>
      </c>
      <c r="N31" s="652">
        <v>2008</v>
      </c>
      <c r="O31" s="652">
        <v>2009</v>
      </c>
      <c r="P31" s="652">
        <v>2010</v>
      </c>
    </row>
    <row r="32" spans="1:16" ht="15.75" customHeight="1" thickBot="1">
      <c r="A32" s="653" t="s">
        <v>129</v>
      </c>
      <c r="B32" s="708">
        <v>0.06</v>
      </c>
      <c r="C32" s="708">
        <v>0.08</v>
      </c>
      <c r="D32" s="708">
        <v>0.06</v>
      </c>
      <c r="E32" s="708">
        <v>0.05</v>
      </c>
      <c r="F32" s="708">
        <v>0.07</v>
      </c>
      <c r="G32" s="708">
        <v>0.08</v>
      </c>
      <c r="H32" s="708">
        <v>0.08</v>
      </c>
      <c r="I32" s="708">
        <v>0.06</v>
      </c>
      <c r="J32" s="708">
        <v>0.06</v>
      </c>
      <c r="K32" s="708">
        <v>0.06</v>
      </c>
      <c r="L32" s="708">
        <v>0.05</v>
      </c>
      <c r="M32" s="708">
        <v>0.08</v>
      </c>
      <c r="N32" s="708">
        <v>0.05</v>
      </c>
      <c r="O32" s="708">
        <v>0.06</v>
      </c>
      <c r="P32" s="708">
        <v>0.06</v>
      </c>
    </row>
    <row r="33" spans="1:16" ht="15.75" customHeight="1" thickBot="1">
      <c r="A33" s="653" t="s">
        <v>130</v>
      </c>
      <c r="B33" s="708">
        <v>0.67</v>
      </c>
      <c r="C33" s="708">
        <v>0.65</v>
      </c>
      <c r="D33" s="708">
        <v>0.59</v>
      </c>
      <c r="E33" s="708">
        <v>0.7</v>
      </c>
      <c r="F33" s="708">
        <v>0.69</v>
      </c>
      <c r="G33" s="708">
        <v>0.66</v>
      </c>
      <c r="H33" s="708">
        <v>0.63</v>
      </c>
      <c r="I33" s="708">
        <v>0.67</v>
      </c>
      <c r="J33" s="708">
        <v>0.57</v>
      </c>
      <c r="K33" s="708">
        <v>0.52</v>
      </c>
      <c r="L33" s="708">
        <v>0.47</v>
      </c>
      <c r="M33" s="708">
        <v>0.62</v>
      </c>
      <c r="N33" s="708">
        <v>0.57</v>
      </c>
      <c r="O33" s="708">
        <v>0.64</v>
      </c>
      <c r="P33" s="708">
        <v>0.61</v>
      </c>
    </row>
    <row r="34" spans="1:16" ht="15.75" customHeight="1" thickBot="1">
      <c r="A34" s="653" t="s">
        <v>133</v>
      </c>
      <c r="B34" s="708">
        <v>0.43</v>
      </c>
      <c r="C34" s="708">
        <v>0.36</v>
      </c>
      <c r="D34" s="708">
        <v>0.36</v>
      </c>
      <c r="E34" s="708">
        <v>0.34</v>
      </c>
      <c r="F34" s="708">
        <v>0.33</v>
      </c>
      <c r="G34" s="708">
        <v>0.38</v>
      </c>
      <c r="H34" s="708">
        <v>0.29</v>
      </c>
      <c r="I34" s="708">
        <v>0.25</v>
      </c>
      <c r="J34" s="708">
        <v>0.26</v>
      </c>
      <c r="K34" s="708">
        <v>0.26</v>
      </c>
      <c r="L34" s="708">
        <v>0.19</v>
      </c>
      <c r="M34" s="708">
        <v>0.25</v>
      </c>
      <c r="N34" s="708">
        <v>0.23</v>
      </c>
      <c r="O34" s="708">
        <v>0.28</v>
      </c>
      <c r="P34" s="708">
        <v>0.25</v>
      </c>
    </row>
    <row r="35" spans="1:16" ht="15.75" customHeight="1" thickBot="1">
      <c r="A35" s="653" t="s">
        <v>131</v>
      </c>
      <c r="B35" s="708">
        <v>1.86</v>
      </c>
      <c r="C35" s="708">
        <v>1.74</v>
      </c>
      <c r="D35" s="708">
        <v>1.7</v>
      </c>
      <c r="E35" s="708">
        <v>1.7</v>
      </c>
      <c r="F35" s="708">
        <v>1.68</v>
      </c>
      <c r="G35" s="708">
        <v>1.69</v>
      </c>
      <c r="H35" s="708">
        <v>1.55</v>
      </c>
      <c r="I35" s="708">
        <v>1.81</v>
      </c>
      <c r="J35" s="708">
        <v>1.68</v>
      </c>
      <c r="K35" s="708">
        <v>1.52</v>
      </c>
      <c r="L35" s="708">
        <v>1.43</v>
      </c>
      <c r="M35" s="708">
        <v>1.43</v>
      </c>
      <c r="N35" s="708">
        <v>1.57</v>
      </c>
      <c r="O35" s="708">
        <v>1.49</v>
      </c>
      <c r="P35" s="708">
        <v>1.43</v>
      </c>
    </row>
    <row r="36" spans="1:16" ht="15.75" customHeight="1" thickBot="1">
      <c r="A36" s="653" t="s">
        <v>132</v>
      </c>
      <c r="B36" s="708">
        <v>11.96</v>
      </c>
      <c r="C36" s="708">
        <v>9.24</v>
      </c>
      <c r="D36" s="708">
        <v>9.38</v>
      </c>
      <c r="E36" s="708">
        <v>7.54</v>
      </c>
      <c r="F36" s="708">
        <v>8.91</v>
      </c>
      <c r="G36" s="708">
        <v>8.82</v>
      </c>
      <c r="H36" s="708">
        <v>9.98</v>
      </c>
      <c r="I36" s="708">
        <v>10.75</v>
      </c>
      <c r="J36" s="708">
        <v>9.93</v>
      </c>
      <c r="K36" s="708">
        <v>9.37</v>
      </c>
      <c r="L36" s="708">
        <v>7.46</v>
      </c>
      <c r="M36" s="708">
        <v>7.64</v>
      </c>
      <c r="N36" s="708">
        <v>7.98</v>
      </c>
      <c r="O36" s="708">
        <v>9.02</v>
      </c>
      <c r="P36" s="708">
        <v>9.53</v>
      </c>
    </row>
  </sheetData>
  <sheetProtection/>
  <mergeCells count="1">
    <mergeCell ref="A29:P29"/>
  </mergeCells>
  <printOptions horizontalCentered="1"/>
  <pageMargins left="0.9055118110236221" right="0.9055118110236221" top="0.7874015748031497" bottom="0.7874015748031497" header="0.31496062992125984" footer="0.31496062992125984"/>
  <pageSetup horizontalDpi="600" verticalDpi="600" orientation="landscape" paperSize="9" r:id="rId2"/>
  <drawing r:id="rId1"/>
</worksheet>
</file>

<file path=xl/worksheets/sheet36.xml><?xml version="1.0" encoding="utf-8"?>
<worksheet xmlns="http://schemas.openxmlformats.org/spreadsheetml/2006/main" xmlns:r="http://schemas.openxmlformats.org/officeDocument/2006/relationships">
  <dimension ref="A1:M32"/>
  <sheetViews>
    <sheetView zoomScaleSheetLayoutView="100" zoomScalePageLayoutView="0" workbookViewId="0" topLeftCell="A1">
      <selection activeCell="N18" sqref="N18"/>
    </sheetView>
  </sheetViews>
  <sheetFormatPr defaultColWidth="9.140625" defaultRowHeight="12.75"/>
  <cols>
    <col min="1" max="1" width="10.7109375" style="0" customWidth="1"/>
    <col min="2" max="2" width="12.7109375" style="0" customWidth="1"/>
    <col min="3" max="8" width="10.7109375" style="0" customWidth="1"/>
  </cols>
  <sheetData>
    <row r="1" spans="1:8" ht="16.5" customHeight="1">
      <c r="A1" s="869" t="s">
        <v>198</v>
      </c>
      <c r="B1" s="869"/>
      <c r="C1" s="869"/>
      <c r="D1" s="869"/>
      <c r="E1" s="869"/>
      <c r="F1" s="869"/>
      <c r="G1" s="869"/>
      <c r="H1" s="869"/>
    </row>
    <row r="2" spans="1:8" ht="16.5" customHeight="1">
      <c r="A2" s="869" t="s">
        <v>181</v>
      </c>
      <c r="B2" s="869"/>
      <c r="C2" s="869"/>
      <c r="D2" s="869"/>
      <c r="E2" s="869"/>
      <c r="F2" s="869"/>
      <c r="G2" s="869"/>
      <c r="H2" s="869"/>
    </row>
    <row r="3" spans="1:8" ht="19.5" customHeight="1" thickBot="1">
      <c r="A3" s="800"/>
      <c r="B3" s="800"/>
      <c r="C3" s="800"/>
      <c r="D3" s="800"/>
      <c r="E3" s="800"/>
      <c r="F3" s="800"/>
      <c r="G3" s="800"/>
      <c r="H3" s="800"/>
    </row>
    <row r="4" spans="1:8" ht="18" customHeight="1" thickTop="1">
      <c r="A4" s="776" t="s">
        <v>3</v>
      </c>
      <c r="B4" s="779" t="s">
        <v>134</v>
      </c>
      <c r="C4" s="782" t="s">
        <v>135</v>
      </c>
      <c r="D4" s="782"/>
      <c r="E4" s="782"/>
      <c r="F4" s="782"/>
      <c r="G4" s="782"/>
      <c r="H4" s="783"/>
    </row>
    <row r="5" spans="1:8" ht="18" customHeight="1">
      <c r="A5" s="777"/>
      <c r="B5" s="780"/>
      <c r="C5" s="784" t="s">
        <v>29</v>
      </c>
      <c r="D5" s="784"/>
      <c r="E5" s="784" t="s">
        <v>124</v>
      </c>
      <c r="F5" s="784"/>
      <c r="G5" s="784"/>
      <c r="H5" s="785"/>
    </row>
    <row r="6" spans="1:9" ht="18" customHeight="1">
      <c r="A6" s="777"/>
      <c r="B6" s="870"/>
      <c r="C6" s="864" t="s">
        <v>43</v>
      </c>
      <c r="D6" s="866" t="s">
        <v>247</v>
      </c>
      <c r="E6" s="864" t="s">
        <v>220</v>
      </c>
      <c r="F6" s="864"/>
      <c r="G6" s="864" t="s">
        <v>88</v>
      </c>
      <c r="H6" s="868"/>
      <c r="I6" s="224"/>
    </row>
    <row r="7" spans="1:9" ht="42" customHeight="1" thickBot="1">
      <c r="A7" s="778"/>
      <c r="B7" s="871"/>
      <c r="C7" s="865"/>
      <c r="D7" s="867"/>
      <c r="E7" s="7" t="s">
        <v>43</v>
      </c>
      <c r="F7" s="48" t="s">
        <v>248</v>
      </c>
      <c r="G7" s="7" t="s">
        <v>43</v>
      </c>
      <c r="H7" s="49" t="s">
        <v>248</v>
      </c>
      <c r="I7" s="224"/>
    </row>
    <row r="8" spans="1:9" ht="19.5" customHeight="1" thickTop="1">
      <c r="A8" s="33" t="s">
        <v>18</v>
      </c>
      <c r="B8" s="142">
        <v>3905</v>
      </c>
      <c r="C8" s="37">
        <v>49</v>
      </c>
      <c r="D8" s="113">
        <f>C8/B8*100</f>
        <v>1.2548015364916774</v>
      </c>
      <c r="E8" s="37">
        <v>8</v>
      </c>
      <c r="F8" s="113">
        <f>E8/C8*100</f>
        <v>16.3265306122449</v>
      </c>
      <c r="G8" s="142">
        <v>8</v>
      </c>
      <c r="H8" s="422">
        <f>G8/C8*100</f>
        <v>16.3265306122449</v>
      </c>
      <c r="I8" s="224"/>
    </row>
    <row r="9" spans="1:9" ht="19.5" customHeight="1">
      <c r="A9" s="34" t="s">
        <v>19</v>
      </c>
      <c r="B9" s="143">
        <v>3054</v>
      </c>
      <c r="C9" s="40">
        <v>18</v>
      </c>
      <c r="D9" s="78">
        <f aca="true" t="shared" si="0" ref="D9:D17">C9/B9*100</f>
        <v>0.5893909626719057</v>
      </c>
      <c r="E9" s="40">
        <v>8</v>
      </c>
      <c r="F9" s="113">
        <f aca="true" t="shared" si="1" ref="F9:F17">E9/C9*100</f>
        <v>44.44444444444444</v>
      </c>
      <c r="G9" s="143">
        <v>2</v>
      </c>
      <c r="H9" s="80">
        <f aca="true" t="shared" si="2" ref="H9:H17">G9/C9*100</f>
        <v>11.11111111111111</v>
      </c>
      <c r="I9" s="224"/>
    </row>
    <row r="10" spans="1:9" ht="19.5" customHeight="1">
      <c r="A10" s="34" t="s">
        <v>20</v>
      </c>
      <c r="B10" s="143">
        <v>2806</v>
      </c>
      <c r="C10" s="40">
        <v>16</v>
      </c>
      <c r="D10" s="78">
        <f t="shared" si="0"/>
        <v>0.5702066999287242</v>
      </c>
      <c r="E10" s="40">
        <v>4</v>
      </c>
      <c r="F10" s="113">
        <f t="shared" si="1"/>
        <v>25</v>
      </c>
      <c r="G10" s="143">
        <v>1</v>
      </c>
      <c r="H10" s="627">
        <f t="shared" si="2"/>
        <v>6.25</v>
      </c>
      <c r="I10" s="224"/>
    </row>
    <row r="11" spans="1:9" ht="19.5" customHeight="1">
      <c r="A11" s="34" t="s">
        <v>21</v>
      </c>
      <c r="B11" s="39">
        <v>3654</v>
      </c>
      <c r="C11" s="40">
        <v>36</v>
      </c>
      <c r="D11" s="78">
        <f t="shared" si="0"/>
        <v>0.9852216748768473</v>
      </c>
      <c r="E11" s="40">
        <v>19</v>
      </c>
      <c r="F11" s="113">
        <f t="shared" si="1"/>
        <v>52.77777777777778</v>
      </c>
      <c r="G11" s="39">
        <v>8</v>
      </c>
      <c r="H11" s="359">
        <f t="shared" si="2"/>
        <v>22.22222222222222</v>
      </c>
      <c r="I11" s="224"/>
    </row>
    <row r="12" spans="1:9" ht="19.5" customHeight="1">
      <c r="A12" s="34" t="s">
        <v>22</v>
      </c>
      <c r="B12" s="39">
        <v>3143</v>
      </c>
      <c r="C12" s="40">
        <v>23</v>
      </c>
      <c r="D12" s="78">
        <f t="shared" si="0"/>
        <v>0.7317849188673242</v>
      </c>
      <c r="E12" s="40">
        <v>12</v>
      </c>
      <c r="F12" s="113">
        <f t="shared" si="1"/>
        <v>52.17391304347826</v>
      </c>
      <c r="G12" s="39">
        <v>5</v>
      </c>
      <c r="H12" s="359">
        <f t="shared" si="2"/>
        <v>21.73913043478261</v>
      </c>
      <c r="I12" s="224"/>
    </row>
    <row r="13" spans="1:9" ht="19.5" customHeight="1">
      <c r="A13" s="34" t="s">
        <v>23</v>
      </c>
      <c r="B13" s="39">
        <v>4747</v>
      </c>
      <c r="C13" s="40">
        <v>109</v>
      </c>
      <c r="D13" s="78">
        <f t="shared" si="0"/>
        <v>2.296187065515062</v>
      </c>
      <c r="E13" s="40">
        <v>76</v>
      </c>
      <c r="F13" s="113">
        <f t="shared" si="1"/>
        <v>69.72477064220183</v>
      </c>
      <c r="G13" s="39">
        <v>13</v>
      </c>
      <c r="H13" s="359">
        <f t="shared" si="2"/>
        <v>11.926605504587156</v>
      </c>
      <c r="I13" s="224"/>
    </row>
    <row r="14" spans="1:9" ht="19.5" customHeight="1">
      <c r="A14" s="34" t="s">
        <v>12</v>
      </c>
      <c r="B14" s="39">
        <v>4594</v>
      </c>
      <c r="C14" s="40">
        <v>183</v>
      </c>
      <c r="D14" s="78">
        <f t="shared" si="0"/>
        <v>3.983456682629517</v>
      </c>
      <c r="E14" s="40">
        <v>105</v>
      </c>
      <c r="F14" s="113">
        <f t="shared" si="1"/>
        <v>57.377049180327866</v>
      </c>
      <c r="G14" s="39">
        <v>28</v>
      </c>
      <c r="H14" s="359">
        <f t="shared" si="2"/>
        <v>15.300546448087433</v>
      </c>
      <c r="I14" s="224"/>
    </row>
    <row r="15" spans="1:9" ht="19.5" customHeight="1">
      <c r="A15" s="34" t="s">
        <v>13</v>
      </c>
      <c r="B15" s="134">
        <v>5050</v>
      </c>
      <c r="C15" s="40">
        <v>135</v>
      </c>
      <c r="D15" s="78">
        <f t="shared" si="0"/>
        <v>2.6732673267326734</v>
      </c>
      <c r="E15" s="40">
        <v>79</v>
      </c>
      <c r="F15" s="78">
        <f t="shared" si="1"/>
        <v>58.51851851851851</v>
      </c>
      <c r="G15" s="39">
        <v>19</v>
      </c>
      <c r="H15" s="80">
        <f t="shared" si="2"/>
        <v>14.074074074074074</v>
      </c>
      <c r="I15" s="229"/>
    </row>
    <row r="16" spans="1:9" ht="19.5" customHeight="1" thickBot="1">
      <c r="A16" s="206" t="s">
        <v>211</v>
      </c>
      <c r="B16" s="598">
        <v>226</v>
      </c>
      <c r="C16" s="245">
        <v>0</v>
      </c>
      <c r="D16" s="85" t="s">
        <v>54</v>
      </c>
      <c r="E16" s="86">
        <v>0</v>
      </c>
      <c r="F16" s="85" t="s">
        <v>54</v>
      </c>
      <c r="G16" s="598">
        <v>0</v>
      </c>
      <c r="H16" s="648" t="s">
        <v>54</v>
      </c>
      <c r="I16" s="229"/>
    </row>
    <row r="17" spans="1:8" ht="30" customHeight="1" thickBot="1" thickTop="1">
      <c r="A17" s="43" t="s">
        <v>14</v>
      </c>
      <c r="B17" s="628">
        <f>SUM(B8:B16)</f>
        <v>31179</v>
      </c>
      <c r="C17" s="62">
        <f>SUM(C8:C16)</f>
        <v>569</v>
      </c>
      <c r="D17" s="81">
        <f t="shared" si="0"/>
        <v>1.8249462779434875</v>
      </c>
      <c r="E17" s="60">
        <f>SUM(E8:E16)</f>
        <v>311</v>
      </c>
      <c r="F17" s="81">
        <f t="shared" si="1"/>
        <v>54.6572934973638</v>
      </c>
      <c r="G17" s="628">
        <f>SUM(G8:G16)</f>
        <v>84</v>
      </c>
      <c r="H17" s="360">
        <f t="shared" si="2"/>
        <v>14.762741652021088</v>
      </c>
    </row>
    <row r="18" spans="8:13" ht="13.5" thickTop="1">
      <c r="H18" s="133"/>
      <c r="M18" s="179"/>
    </row>
    <row r="19" spans="1:13" ht="12.75">
      <c r="A19" s="626"/>
      <c r="B19" s="234"/>
      <c r="M19" s="179"/>
    </row>
    <row r="26" ht="12.75">
      <c r="A26" s="205"/>
    </row>
    <row r="29" ht="12.75">
      <c r="A29" s="207"/>
    </row>
    <row r="30" ht="12.75">
      <c r="A30" s="208"/>
    </row>
    <row r="31" ht="12.75">
      <c r="A31" s="208"/>
    </row>
    <row r="32" ht="12.75">
      <c r="A32" s="208"/>
    </row>
  </sheetData>
  <sheetProtection/>
  <mergeCells count="12">
    <mergeCell ref="A1:H1"/>
    <mergeCell ref="A2:H2"/>
    <mergeCell ref="A3:H3"/>
    <mergeCell ref="A4:A7"/>
    <mergeCell ref="B4:B7"/>
    <mergeCell ref="C4:H4"/>
    <mergeCell ref="C5:D5"/>
    <mergeCell ref="E5:H5"/>
    <mergeCell ref="C6:C7"/>
    <mergeCell ref="D6:D7"/>
    <mergeCell ref="E6:F6"/>
    <mergeCell ref="G6:H6"/>
  </mergeCells>
  <printOptions horizontalCentered="1"/>
  <pageMargins left="0.9055118110236221" right="0.9055118110236221" top="0.7874015748031497" bottom="0.7874015748031497" header="0.31496062992125984" footer="0.31496062992125984"/>
  <pageSetup horizontalDpi="600" verticalDpi="600" orientation="landscape" paperSize="9" r:id="rId1"/>
  <ignoredErrors>
    <ignoredError sqref="D17 F17" formula="1"/>
  </ignoredErrors>
</worksheet>
</file>

<file path=xl/worksheets/sheet37.xml><?xml version="1.0" encoding="utf-8"?>
<worksheet xmlns="http://schemas.openxmlformats.org/spreadsheetml/2006/main" xmlns:r="http://schemas.openxmlformats.org/officeDocument/2006/relationships">
  <dimension ref="A1:H32"/>
  <sheetViews>
    <sheetView zoomScaleSheetLayoutView="100" zoomScalePageLayoutView="0" workbookViewId="0" topLeftCell="A1">
      <selection activeCell="K15" sqref="K15"/>
    </sheetView>
  </sheetViews>
  <sheetFormatPr defaultColWidth="9.140625" defaultRowHeight="12.75"/>
  <cols>
    <col min="1" max="1" width="12.7109375" style="0" customWidth="1"/>
    <col min="2" max="6" width="19.7109375" style="0" customWidth="1"/>
  </cols>
  <sheetData>
    <row r="1" spans="1:6" ht="16.5" customHeight="1">
      <c r="A1" s="774" t="s">
        <v>144</v>
      </c>
      <c r="B1" s="774"/>
      <c r="C1" s="774"/>
      <c r="D1" s="774"/>
      <c r="E1" s="774"/>
      <c r="F1" s="774"/>
    </row>
    <row r="2" spans="1:6" ht="16.5" customHeight="1">
      <c r="A2" s="774" t="s">
        <v>197</v>
      </c>
      <c r="B2" s="774"/>
      <c r="C2" s="774"/>
      <c r="D2" s="774"/>
      <c r="E2" s="774"/>
      <c r="F2" s="774"/>
    </row>
    <row r="3" spans="1:6" ht="30" customHeight="1" thickBot="1">
      <c r="A3" s="788" t="s">
        <v>145</v>
      </c>
      <c r="B3" s="788"/>
      <c r="C3" s="788"/>
      <c r="D3" s="788"/>
      <c r="E3" s="788"/>
      <c r="F3" s="788"/>
    </row>
    <row r="4" spans="1:6" ht="25.5" customHeight="1" thickTop="1">
      <c r="A4" s="776" t="s">
        <v>3</v>
      </c>
      <c r="B4" s="787" t="s">
        <v>221</v>
      </c>
      <c r="C4" s="843"/>
      <c r="D4" s="843"/>
      <c r="E4" s="843"/>
      <c r="F4" s="872"/>
    </row>
    <row r="5" spans="1:6" ht="48.75" customHeight="1" thickBot="1">
      <c r="A5" s="778"/>
      <c r="B5" s="21" t="s">
        <v>140</v>
      </c>
      <c r="C5" s="7" t="s">
        <v>143</v>
      </c>
      <c r="D5" s="7" t="s">
        <v>142</v>
      </c>
      <c r="E5" s="7" t="s">
        <v>146</v>
      </c>
      <c r="F5" s="111" t="s">
        <v>147</v>
      </c>
    </row>
    <row r="6" spans="1:8" ht="19.5" customHeight="1" thickTop="1">
      <c r="A6" s="33" t="s">
        <v>18</v>
      </c>
      <c r="B6" s="639">
        <v>213</v>
      </c>
      <c r="C6" s="637">
        <v>6</v>
      </c>
      <c r="D6" s="639">
        <v>45</v>
      </c>
      <c r="E6" s="637">
        <v>25</v>
      </c>
      <c r="F6" s="641">
        <v>0</v>
      </c>
      <c r="G6" s="224"/>
      <c r="H6" s="224"/>
    </row>
    <row r="7" spans="1:8" ht="19.5" customHeight="1">
      <c r="A7" s="34" t="s">
        <v>19</v>
      </c>
      <c r="B7" s="634">
        <v>102</v>
      </c>
      <c r="C7" s="632">
        <v>4</v>
      </c>
      <c r="D7" s="634">
        <v>18</v>
      </c>
      <c r="E7" s="632">
        <v>8</v>
      </c>
      <c r="F7" s="644">
        <v>3</v>
      </c>
      <c r="G7" s="224"/>
      <c r="H7" s="224"/>
    </row>
    <row r="8" spans="1:8" ht="19.5" customHeight="1">
      <c r="A8" s="34" t="s">
        <v>20</v>
      </c>
      <c r="B8" s="634">
        <v>157</v>
      </c>
      <c r="C8" s="632">
        <v>13</v>
      </c>
      <c r="D8" s="634">
        <v>64</v>
      </c>
      <c r="E8" s="632">
        <v>6</v>
      </c>
      <c r="F8" s="644">
        <v>2</v>
      </c>
      <c r="G8" s="224"/>
      <c r="H8" s="224"/>
    </row>
    <row r="9" spans="1:8" ht="19.5" customHeight="1">
      <c r="A9" s="34" t="s">
        <v>21</v>
      </c>
      <c r="B9" s="634">
        <v>150</v>
      </c>
      <c r="C9" s="632">
        <v>6</v>
      </c>
      <c r="D9" s="634">
        <v>36</v>
      </c>
      <c r="E9" s="632">
        <v>28</v>
      </c>
      <c r="F9" s="644">
        <v>5</v>
      </c>
      <c r="G9" s="224"/>
      <c r="H9" s="224"/>
    </row>
    <row r="10" spans="1:8" ht="19.5" customHeight="1">
      <c r="A10" s="34" t="s">
        <v>22</v>
      </c>
      <c r="B10" s="634">
        <v>240</v>
      </c>
      <c r="C10" s="632">
        <v>23</v>
      </c>
      <c r="D10" s="634">
        <v>57</v>
      </c>
      <c r="E10" s="632">
        <v>40</v>
      </c>
      <c r="F10" s="644">
        <v>35</v>
      </c>
      <c r="G10" s="224"/>
      <c r="H10" s="224"/>
    </row>
    <row r="11" spans="1:8" ht="19.5" customHeight="1">
      <c r="A11" s="34" t="s">
        <v>23</v>
      </c>
      <c r="B11" s="634">
        <v>232</v>
      </c>
      <c r="C11" s="632">
        <v>50</v>
      </c>
      <c r="D11" s="634">
        <v>47</v>
      </c>
      <c r="E11" s="632">
        <v>61</v>
      </c>
      <c r="F11" s="644">
        <v>33</v>
      </c>
      <c r="G11" s="224"/>
      <c r="H11" s="224"/>
    </row>
    <row r="12" spans="1:8" ht="19.5" customHeight="1">
      <c r="A12" s="34" t="s">
        <v>12</v>
      </c>
      <c r="B12" s="634">
        <v>162</v>
      </c>
      <c r="C12" s="632">
        <v>32</v>
      </c>
      <c r="D12" s="634">
        <v>37</v>
      </c>
      <c r="E12" s="632">
        <v>89</v>
      </c>
      <c r="F12" s="642">
        <v>35</v>
      </c>
      <c r="G12" s="224"/>
      <c r="H12" s="224"/>
    </row>
    <row r="13" spans="1:8" ht="19.5" customHeight="1">
      <c r="A13" s="34" t="s">
        <v>13</v>
      </c>
      <c r="B13" s="630">
        <v>202</v>
      </c>
      <c r="C13" s="632">
        <v>32</v>
      </c>
      <c r="D13" s="634">
        <v>50</v>
      </c>
      <c r="E13" s="632">
        <v>74</v>
      </c>
      <c r="F13" s="642">
        <v>45</v>
      </c>
      <c r="G13" s="224"/>
      <c r="H13" s="224"/>
    </row>
    <row r="14" spans="1:8" ht="19.5" customHeight="1" thickBot="1">
      <c r="A14" s="206" t="s">
        <v>211</v>
      </c>
      <c r="B14" s="636">
        <v>10</v>
      </c>
      <c r="C14" s="638">
        <v>0</v>
      </c>
      <c r="D14" s="635">
        <v>1</v>
      </c>
      <c r="E14" s="638">
        <v>0</v>
      </c>
      <c r="F14" s="643">
        <v>0</v>
      </c>
      <c r="G14" s="224"/>
      <c r="H14" s="224"/>
    </row>
    <row r="15" spans="1:8" ht="30" customHeight="1" thickBot="1" thickTop="1">
      <c r="A15" s="43" t="s">
        <v>14</v>
      </c>
      <c r="B15" s="631">
        <f>SUM(B6:B14)</f>
        <v>1468</v>
      </c>
      <c r="C15" s="640">
        <f>SUM(C6:C14)</f>
        <v>166</v>
      </c>
      <c r="D15" s="640">
        <f>SUM(D6:D14)</f>
        <v>355</v>
      </c>
      <c r="E15" s="640">
        <f>SUM(E6:E14)</f>
        <v>331</v>
      </c>
      <c r="F15" s="645">
        <f>SUM(F6:F14)</f>
        <v>158</v>
      </c>
      <c r="G15" s="629"/>
      <c r="H15" s="229"/>
    </row>
    <row r="16" spans="2:4" ht="13.5" thickTop="1">
      <c r="B16" s="90"/>
      <c r="C16" s="64"/>
      <c r="D16" s="64"/>
    </row>
    <row r="26" ht="12.75">
      <c r="A26" s="205"/>
    </row>
    <row r="29" ht="12.75">
      <c r="A29" s="207"/>
    </row>
    <row r="30" ht="12.75">
      <c r="A30" s="208"/>
    </row>
    <row r="31" ht="12.75">
      <c r="A31" s="208"/>
    </row>
    <row r="32" ht="12.75">
      <c r="A32" s="208"/>
    </row>
  </sheetData>
  <sheetProtection/>
  <mergeCells count="5">
    <mergeCell ref="A4:A5"/>
    <mergeCell ref="A1:F1"/>
    <mergeCell ref="A2:F2"/>
    <mergeCell ref="B4:F4"/>
    <mergeCell ref="A3:F3"/>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F32"/>
  <sheetViews>
    <sheetView zoomScaleSheetLayoutView="100" zoomScalePageLayoutView="0" workbookViewId="0" topLeftCell="A1">
      <selection activeCell="L14" sqref="L14"/>
    </sheetView>
  </sheetViews>
  <sheetFormatPr defaultColWidth="9.140625" defaultRowHeight="12.75"/>
  <cols>
    <col min="1" max="1" width="12.7109375" style="0" customWidth="1"/>
    <col min="2" max="5" width="19.7109375" style="0" customWidth="1"/>
  </cols>
  <sheetData>
    <row r="1" spans="1:5" ht="16.5" customHeight="1">
      <c r="A1" s="774" t="s">
        <v>138</v>
      </c>
      <c r="B1" s="774"/>
      <c r="C1" s="774"/>
      <c r="D1" s="774"/>
      <c r="E1" s="774"/>
    </row>
    <row r="2" spans="1:5" ht="16.5" customHeight="1">
      <c r="A2" s="774" t="s">
        <v>196</v>
      </c>
      <c r="B2" s="774"/>
      <c r="C2" s="774"/>
      <c r="D2" s="774"/>
      <c r="E2" s="774"/>
    </row>
    <row r="3" spans="1:5" ht="30" customHeight="1" thickBot="1">
      <c r="A3" s="788" t="s">
        <v>139</v>
      </c>
      <c r="B3" s="788"/>
      <c r="C3" s="788"/>
      <c r="D3" s="788"/>
      <c r="E3" s="788"/>
    </row>
    <row r="4" spans="1:5" ht="25.5" customHeight="1" thickTop="1">
      <c r="A4" s="776" t="s">
        <v>3</v>
      </c>
      <c r="B4" s="779" t="s">
        <v>221</v>
      </c>
      <c r="C4" s="782"/>
      <c r="D4" s="782"/>
      <c r="E4" s="783"/>
    </row>
    <row r="5" spans="1:5" ht="48.75" customHeight="1" thickBot="1">
      <c r="A5" s="778"/>
      <c r="B5" s="119" t="s">
        <v>140</v>
      </c>
      <c r="C5" s="7" t="s">
        <v>141</v>
      </c>
      <c r="D5" s="7" t="s">
        <v>142</v>
      </c>
      <c r="E5" s="8" t="s">
        <v>143</v>
      </c>
    </row>
    <row r="6" spans="1:6" ht="19.5" customHeight="1" thickTop="1">
      <c r="A6" s="33" t="s">
        <v>18</v>
      </c>
      <c r="B6" s="633">
        <v>101</v>
      </c>
      <c r="C6" s="633">
        <v>27</v>
      </c>
      <c r="D6" s="633">
        <v>24</v>
      </c>
      <c r="E6" s="187">
        <v>1</v>
      </c>
      <c r="F6" s="224"/>
    </row>
    <row r="7" spans="1:6" ht="19.5" customHeight="1">
      <c r="A7" s="34" t="s">
        <v>19</v>
      </c>
      <c r="B7" s="634">
        <v>33</v>
      </c>
      <c r="C7" s="634">
        <v>15</v>
      </c>
      <c r="D7" s="646">
        <v>12</v>
      </c>
      <c r="E7" s="332">
        <v>0</v>
      </c>
      <c r="F7" s="224"/>
    </row>
    <row r="8" spans="1:6" ht="19.5" customHeight="1">
      <c r="A8" s="34" t="s">
        <v>20</v>
      </c>
      <c r="B8" s="634">
        <v>36</v>
      </c>
      <c r="C8" s="634">
        <v>19</v>
      </c>
      <c r="D8" s="646">
        <v>17</v>
      </c>
      <c r="E8" s="332">
        <v>0</v>
      </c>
      <c r="F8" s="224"/>
    </row>
    <row r="9" spans="1:6" ht="19.5" customHeight="1">
      <c r="A9" s="34" t="s">
        <v>21</v>
      </c>
      <c r="B9" s="634">
        <v>27</v>
      </c>
      <c r="C9" s="634">
        <v>25</v>
      </c>
      <c r="D9" s="646">
        <v>13</v>
      </c>
      <c r="E9" s="332">
        <v>0</v>
      </c>
      <c r="F9" s="224"/>
    </row>
    <row r="10" spans="1:6" ht="19.5" customHeight="1">
      <c r="A10" s="34" t="s">
        <v>22</v>
      </c>
      <c r="B10" s="634">
        <v>69</v>
      </c>
      <c r="C10" s="634">
        <v>15</v>
      </c>
      <c r="D10" s="646">
        <v>29</v>
      </c>
      <c r="E10" s="332">
        <v>0</v>
      </c>
      <c r="F10" s="224"/>
    </row>
    <row r="11" spans="1:6" ht="19.5" customHeight="1">
      <c r="A11" s="34" t="s">
        <v>23</v>
      </c>
      <c r="B11" s="634">
        <v>33</v>
      </c>
      <c r="C11" s="634">
        <v>10</v>
      </c>
      <c r="D11" s="646">
        <v>14</v>
      </c>
      <c r="E11" s="332">
        <v>0</v>
      </c>
      <c r="F11" s="224"/>
    </row>
    <row r="12" spans="1:6" ht="19.5" customHeight="1">
      <c r="A12" s="34" t="s">
        <v>12</v>
      </c>
      <c r="B12" s="634">
        <v>48</v>
      </c>
      <c r="C12" s="634">
        <v>16</v>
      </c>
      <c r="D12" s="646">
        <v>28</v>
      </c>
      <c r="E12" s="332">
        <v>2</v>
      </c>
      <c r="F12" s="224"/>
    </row>
    <row r="13" spans="1:6" ht="19.5" customHeight="1">
      <c r="A13" s="34" t="s">
        <v>13</v>
      </c>
      <c r="B13" s="634">
        <v>98</v>
      </c>
      <c r="C13" s="634">
        <v>12</v>
      </c>
      <c r="D13" s="646">
        <v>14</v>
      </c>
      <c r="E13" s="332">
        <v>0</v>
      </c>
      <c r="F13" s="224"/>
    </row>
    <row r="14" spans="1:6" ht="19.5" customHeight="1" thickBot="1">
      <c r="A14" s="206" t="s">
        <v>210</v>
      </c>
      <c r="B14" s="635">
        <v>14</v>
      </c>
      <c r="C14" s="635">
        <v>0</v>
      </c>
      <c r="D14" s="635">
        <v>0</v>
      </c>
      <c r="E14" s="188">
        <v>0</v>
      </c>
      <c r="F14" s="224"/>
    </row>
    <row r="15" spans="1:6" ht="30" customHeight="1" thickBot="1" thickTop="1">
      <c r="A15" s="43" t="s">
        <v>14</v>
      </c>
      <c r="B15" s="647">
        <f>SUM(B6:B14)</f>
        <v>459</v>
      </c>
      <c r="C15" s="647">
        <f>SUM(C6:C14)</f>
        <v>139</v>
      </c>
      <c r="D15" s="647">
        <f>SUM(D6:D14)</f>
        <v>151</v>
      </c>
      <c r="E15" s="189">
        <f>SUM(E6:E14)</f>
        <v>3</v>
      </c>
      <c r="F15" s="629"/>
    </row>
    <row r="16" spans="2:5" ht="13.5" thickTop="1">
      <c r="B16" s="90"/>
      <c r="C16" s="64"/>
      <c r="D16" s="64"/>
      <c r="E16" s="133"/>
    </row>
    <row r="26" ht="12.75">
      <c r="A26" s="205"/>
    </row>
    <row r="29" ht="12.75">
      <c r="A29" s="207"/>
    </row>
    <row r="30" ht="12.75">
      <c r="A30" s="208"/>
    </row>
    <row r="31" ht="12.75">
      <c r="A31" s="208"/>
    </row>
    <row r="32" ht="12.75">
      <c r="A32" s="208"/>
    </row>
  </sheetData>
  <sheetProtection/>
  <mergeCells count="5">
    <mergeCell ref="A1:E1"/>
    <mergeCell ref="A4:A5"/>
    <mergeCell ref="B4:E4"/>
    <mergeCell ref="A3:E3"/>
    <mergeCell ref="A2:E2"/>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D32"/>
  <sheetViews>
    <sheetView zoomScaleSheetLayoutView="100" zoomScalePageLayoutView="0" workbookViewId="0" topLeftCell="A1">
      <selection activeCell="J19" sqref="J19"/>
    </sheetView>
  </sheetViews>
  <sheetFormatPr defaultColWidth="9.140625" defaultRowHeight="12.75"/>
  <cols>
    <col min="1" max="1" width="11.7109375" style="0" customWidth="1"/>
    <col min="2" max="4" width="27.28125" style="0" customWidth="1"/>
  </cols>
  <sheetData>
    <row r="1" spans="1:4" ht="12.75">
      <c r="A1" s="869" t="s">
        <v>45</v>
      </c>
      <c r="B1" s="869"/>
      <c r="C1" s="869"/>
      <c r="D1" s="869"/>
    </row>
    <row r="2" spans="1:4" ht="12.75">
      <c r="A2" s="869" t="s">
        <v>128</v>
      </c>
      <c r="B2" s="869"/>
      <c r="C2" s="869"/>
      <c r="D2" s="869"/>
    </row>
    <row r="3" spans="1:4" ht="12.75">
      <c r="A3" s="570"/>
      <c r="B3" s="570"/>
      <c r="C3" s="570"/>
      <c r="D3" s="570"/>
    </row>
    <row r="4" spans="1:4" ht="12.75">
      <c r="A4" s="801" t="s">
        <v>46</v>
      </c>
      <c r="B4" s="801"/>
      <c r="C4" s="801"/>
      <c r="D4" s="801"/>
    </row>
    <row r="5" spans="1:4" ht="12.75">
      <c r="A5" s="801" t="s">
        <v>127</v>
      </c>
      <c r="B5" s="801"/>
      <c r="C5" s="801"/>
      <c r="D5" s="801"/>
    </row>
    <row r="6" spans="1:4" ht="12.75">
      <c r="A6" s="568"/>
      <c r="B6" s="573"/>
      <c r="C6" s="573"/>
      <c r="D6" s="574"/>
    </row>
    <row r="7" spans="1:4" ht="12.75">
      <c r="A7" s="801" t="s">
        <v>189</v>
      </c>
      <c r="B7" s="878"/>
      <c r="C7" s="878"/>
      <c r="D7" s="879"/>
    </row>
    <row r="8" spans="1:4" ht="13.5" thickBot="1">
      <c r="A8" s="575"/>
      <c r="B8" s="576"/>
      <c r="C8" s="576"/>
      <c r="D8" s="577"/>
    </row>
    <row r="9" spans="1:4" ht="25.5" customHeight="1" thickTop="1">
      <c r="A9" s="873" t="s">
        <v>3</v>
      </c>
      <c r="B9" s="875" t="s">
        <v>212</v>
      </c>
      <c r="C9" s="846"/>
      <c r="D9" s="876" t="s">
        <v>215</v>
      </c>
    </row>
    <row r="10" spans="1:4" ht="25.5" customHeight="1" thickBot="1">
      <c r="A10" s="874"/>
      <c r="B10" s="569" t="s">
        <v>213</v>
      </c>
      <c r="C10" s="578" t="s">
        <v>214</v>
      </c>
      <c r="D10" s="877"/>
    </row>
    <row r="11" spans="1:4" ht="16.5" customHeight="1" thickTop="1">
      <c r="A11" s="579" t="s">
        <v>18</v>
      </c>
      <c r="B11" s="580">
        <v>0</v>
      </c>
      <c r="C11" s="581">
        <v>23</v>
      </c>
      <c r="D11" s="582">
        <v>316</v>
      </c>
    </row>
    <row r="12" spans="1:4" ht="16.5" customHeight="1">
      <c r="A12" s="571" t="s">
        <v>19</v>
      </c>
      <c r="B12" s="583">
        <v>0</v>
      </c>
      <c r="C12" s="584">
        <v>148</v>
      </c>
      <c r="D12" s="585">
        <v>1123</v>
      </c>
    </row>
    <row r="13" spans="1:4" ht="16.5" customHeight="1">
      <c r="A13" s="571" t="s">
        <v>20</v>
      </c>
      <c r="B13" s="583">
        <v>1</v>
      </c>
      <c r="C13" s="584">
        <v>57</v>
      </c>
      <c r="D13" s="585">
        <v>987</v>
      </c>
    </row>
    <row r="14" spans="1:4" ht="16.5" customHeight="1">
      <c r="A14" s="571" t="s">
        <v>21</v>
      </c>
      <c r="B14" s="583">
        <v>0</v>
      </c>
      <c r="C14" s="584">
        <v>129</v>
      </c>
      <c r="D14" s="585">
        <v>785</v>
      </c>
    </row>
    <row r="15" spans="1:4" ht="16.5" customHeight="1">
      <c r="A15" s="571" t="s">
        <v>22</v>
      </c>
      <c r="B15" s="583">
        <v>0</v>
      </c>
      <c r="C15" s="584">
        <v>227</v>
      </c>
      <c r="D15" s="585">
        <v>1040</v>
      </c>
    </row>
    <row r="16" spans="1:4" ht="16.5" customHeight="1">
      <c r="A16" s="571" t="s">
        <v>23</v>
      </c>
      <c r="B16" s="583">
        <v>31</v>
      </c>
      <c r="C16" s="584">
        <v>324</v>
      </c>
      <c r="D16" s="585">
        <v>903</v>
      </c>
    </row>
    <row r="17" spans="1:4" ht="16.5" customHeight="1">
      <c r="A17" s="571" t="s">
        <v>12</v>
      </c>
      <c r="B17" s="583">
        <v>12</v>
      </c>
      <c r="C17" s="584">
        <v>276</v>
      </c>
      <c r="D17" s="585">
        <v>1116</v>
      </c>
    </row>
    <row r="18" spans="1:4" ht="16.5" customHeight="1">
      <c r="A18" s="571" t="s">
        <v>13</v>
      </c>
      <c r="B18" s="583">
        <v>15</v>
      </c>
      <c r="C18" s="584">
        <v>168</v>
      </c>
      <c r="D18" s="585">
        <v>745</v>
      </c>
    </row>
    <row r="19" spans="1:4" ht="16.5" customHeight="1" thickBot="1">
      <c r="A19" s="586" t="s">
        <v>211</v>
      </c>
      <c r="B19" s="587">
        <v>0</v>
      </c>
      <c r="C19" s="588">
        <v>0</v>
      </c>
      <c r="D19" s="589">
        <v>76</v>
      </c>
    </row>
    <row r="20" spans="1:4" ht="19.5" customHeight="1" thickBot="1" thickTop="1">
      <c r="A20" s="300" t="s">
        <v>14</v>
      </c>
      <c r="B20" s="590">
        <f>SUM(B11:B19)</f>
        <v>59</v>
      </c>
      <c r="C20" s="591">
        <f>SUM(C11:C19)</f>
        <v>1352</v>
      </c>
      <c r="D20" s="592">
        <f>SUM(D11:D19)</f>
        <v>7091</v>
      </c>
    </row>
    <row r="21" ht="13.5" thickTop="1"/>
    <row r="22" ht="12.75">
      <c r="D22" s="38"/>
    </row>
    <row r="26" ht="12.75">
      <c r="A26" s="205"/>
    </row>
    <row r="29" ht="12.75">
      <c r="A29" s="207"/>
    </row>
    <row r="30" ht="12.75">
      <c r="A30" s="208"/>
    </row>
    <row r="31" ht="12.75">
      <c r="A31" s="208"/>
    </row>
    <row r="32" ht="12.75">
      <c r="A32" s="208"/>
    </row>
  </sheetData>
  <sheetProtection/>
  <mergeCells count="8">
    <mergeCell ref="A9:A10"/>
    <mergeCell ref="A1:D1"/>
    <mergeCell ref="A2:D2"/>
    <mergeCell ref="A4:D4"/>
    <mergeCell ref="B9:C9"/>
    <mergeCell ref="D9:D10"/>
    <mergeCell ref="A7:D7"/>
    <mergeCell ref="A5:D5"/>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H28"/>
  <sheetViews>
    <sheetView zoomScalePageLayoutView="0" workbookViewId="0" topLeftCell="A1">
      <selection activeCell="K31" sqref="K31"/>
    </sheetView>
  </sheetViews>
  <sheetFormatPr defaultColWidth="9.140625" defaultRowHeight="12.75"/>
  <cols>
    <col min="1" max="8" width="10.7109375" style="0" customWidth="1"/>
  </cols>
  <sheetData>
    <row r="1" spans="1:8" ht="15.75" customHeight="1">
      <c r="A1" s="774" t="s">
        <v>0</v>
      </c>
      <c r="B1" s="774"/>
      <c r="C1" s="774"/>
      <c r="D1" s="774"/>
      <c r="E1" s="774"/>
      <c r="F1" s="774"/>
      <c r="G1" s="774"/>
      <c r="H1" s="774"/>
    </row>
    <row r="2" spans="1:8" ht="15.75" customHeight="1">
      <c r="A2" s="774" t="s">
        <v>2</v>
      </c>
      <c r="B2" s="774"/>
      <c r="C2" s="774"/>
      <c r="D2" s="774"/>
      <c r="E2" s="774"/>
      <c r="F2" s="774"/>
      <c r="G2" s="774"/>
      <c r="H2" s="774"/>
    </row>
    <row r="3" spans="1:8" ht="15.75" customHeight="1" thickBot="1">
      <c r="A3" s="775"/>
      <c r="B3" s="775"/>
      <c r="C3" s="775"/>
      <c r="D3" s="775"/>
      <c r="E3" s="775"/>
      <c r="F3" s="775"/>
      <c r="G3" s="775"/>
      <c r="H3" s="775"/>
    </row>
    <row r="4" spans="1:8" ht="15.75" customHeight="1" thickTop="1">
      <c r="A4" s="776" t="s">
        <v>3</v>
      </c>
      <c r="B4" s="779" t="s">
        <v>15</v>
      </c>
      <c r="C4" s="782" t="s">
        <v>5</v>
      </c>
      <c r="D4" s="782"/>
      <c r="E4" s="782"/>
      <c r="F4" s="782"/>
      <c r="G4" s="782"/>
      <c r="H4" s="783"/>
    </row>
    <row r="5" spans="1:8" ht="15.75" customHeight="1">
      <c r="A5" s="777"/>
      <c r="B5" s="780"/>
      <c r="C5" s="784" t="s">
        <v>8</v>
      </c>
      <c r="D5" s="784"/>
      <c r="E5" s="784" t="s">
        <v>16</v>
      </c>
      <c r="F5" s="784"/>
      <c r="G5" s="784" t="s">
        <v>17</v>
      </c>
      <c r="H5" s="785"/>
    </row>
    <row r="6" spans="1:8" ht="15.75" customHeight="1" thickBot="1">
      <c r="A6" s="778"/>
      <c r="B6" s="781"/>
      <c r="C6" s="68" t="s">
        <v>10</v>
      </c>
      <c r="D6" s="68" t="s">
        <v>11</v>
      </c>
      <c r="E6" s="68" t="s">
        <v>10</v>
      </c>
      <c r="F6" s="68" t="s">
        <v>11</v>
      </c>
      <c r="G6" s="68" t="s">
        <v>10</v>
      </c>
      <c r="H6" s="69" t="s">
        <v>11</v>
      </c>
    </row>
    <row r="7" spans="1:8" ht="15.75" customHeight="1" thickTop="1">
      <c r="A7" s="786" t="s">
        <v>21</v>
      </c>
      <c r="B7" s="312">
        <v>2006</v>
      </c>
      <c r="C7" s="330">
        <v>2957</v>
      </c>
      <c r="D7" s="330">
        <v>3567</v>
      </c>
      <c r="E7" s="330">
        <v>3084</v>
      </c>
      <c r="F7" s="330">
        <v>3731</v>
      </c>
      <c r="G7" s="330">
        <v>1741</v>
      </c>
      <c r="H7" s="331">
        <v>2381</v>
      </c>
    </row>
    <row r="8" spans="1:8" ht="15.75" customHeight="1">
      <c r="A8" s="768"/>
      <c r="B8" s="24">
        <v>2007</v>
      </c>
      <c r="C8" s="114">
        <v>3632</v>
      </c>
      <c r="D8" s="114">
        <v>4204</v>
      </c>
      <c r="E8" s="114">
        <v>3414</v>
      </c>
      <c r="F8" s="114">
        <v>4058</v>
      </c>
      <c r="G8" s="114">
        <v>1959</v>
      </c>
      <c r="H8" s="332">
        <v>2529</v>
      </c>
    </row>
    <row r="9" spans="1:8" ht="15.75" customHeight="1">
      <c r="A9" s="768"/>
      <c r="B9" s="24">
        <v>2008</v>
      </c>
      <c r="C9" s="114">
        <v>3421</v>
      </c>
      <c r="D9" s="114">
        <v>4005</v>
      </c>
      <c r="E9" s="114">
        <v>3332</v>
      </c>
      <c r="F9" s="114">
        <v>3820</v>
      </c>
      <c r="G9" s="114">
        <v>2001</v>
      </c>
      <c r="H9" s="332">
        <v>2649</v>
      </c>
    </row>
    <row r="10" spans="1:8" ht="15.75" customHeight="1">
      <c r="A10" s="768"/>
      <c r="B10" s="24">
        <v>2009</v>
      </c>
      <c r="C10" s="114">
        <v>3882</v>
      </c>
      <c r="D10" s="114">
        <v>4595</v>
      </c>
      <c r="E10" s="114">
        <v>3827</v>
      </c>
      <c r="F10" s="114">
        <v>4480</v>
      </c>
      <c r="G10" s="114">
        <v>2056</v>
      </c>
      <c r="H10" s="332">
        <v>2764</v>
      </c>
    </row>
    <row r="11" spans="1:8" ht="15.75" customHeight="1">
      <c r="A11" s="770"/>
      <c r="B11" s="24">
        <v>2010</v>
      </c>
      <c r="C11" s="340">
        <v>3705</v>
      </c>
      <c r="D11" s="340">
        <v>4403</v>
      </c>
      <c r="E11" s="340">
        <v>4026</v>
      </c>
      <c r="F11" s="340">
        <v>4752</v>
      </c>
      <c r="G11" s="340">
        <v>1735</v>
      </c>
      <c r="H11" s="341">
        <v>2415</v>
      </c>
    </row>
    <row r="12" spans="1:8" ht="15.75" customHeight="1">
      <c r="A12" s="767" t="s">
        <v>22</v>
      </c>
      <c r="B12" s="16">
        <v>2006</v>
      </c>
      <c r="C12" s="114">
        <v>2980</v>
      </c>
      <c r="D12" s="114">
        <v>3527</v>
      </c>
      <c r="E12" s="114">
        <v>3365</v>
      </c>
      <c r="F12" s="114">
        <v>4090</v>
      </c>
      <c r="G12" s="114">
        <v>2776</v>
      </c>
      <c r="H12" s="332">
        <v>3615</v>
      </c>
    </row>
    <row r="13" spans="1:8" ht="15.75" customHeight="1">
      <c r="A13" s="768"/>
      <c r="B13" s="24">
        <v>2007</v>
      </c>
      <c r="C13" s="114">
        <v>3572</v>
      </c>
      <c r="D13" s="114">
        <v>4210</v>
      </c>
      <c r="E13" s="114">
        <v>3523</v>
      </c>
      <c r="F13" s="114">
        <v>4208</v>
      </c>
      <c r="G13" s="114">
        <v>2825</v>
      </c>
      <c r="H13" s="332">
        <v>3617</v>
      </c>
    </row>
    <row r="14" spans="1:8" ht="15.75" customHeight="1">
      <c r="A14" s="768"/>
      <c r="B14" s="24">
        <v>2008</v>
      </c>
      <c r="C14" s="114">
        <v>3452</v>
      </c>
      <c r="D14" s="114">
        <v>3967</v>
      </c>
      <c r="E14" s="114">
        <v>3677</v>
      </c>
      <c r="F14" s="114">
        <v>4324</v>
      </c>
      <c r="G14" s="114">
        <v>2600</v>
      </c>
      <c r="H14" s="332">
        <v>3260</v>
      </c>
    </row>
    <row r="15" spans="1:8" ht="15.75" customHeight="1">
      <c r="A15" s="768"/>
      <c r="B15" s="24">
        <v>2009</v>
      </c>
      <c r="C15" s="114">
        <v>3873</v>
      </c>
      <c r="D15" s="114">
        <v>4473</v>
      </c>
      <c r="E15" s="114">
        <v>4200</v>
      </c>
      <c r="F15" s="114">
        <v>4920</v>
      </c>
      <c r="G15" s="114">
        <v>2273</v>
      </c>
      <c r="H15" s="332">
        <v>2813</v>
      </c>
    </row>
    <row r="16" spans="1:8" ht="15.75" customHeight="1">
      <c r="A16" s="770"/>
      <c r="B16" s="100">
        <v>2010</v>
      </c>
      <c r="C16" s="340">
        <v>3797</v>
      </c>
      <c r="D16" s="340">
        <v>4403</v>
      </c>
      <c r="E16" s="340">
        <v>3957</v>
      </c>
      <c r="F16" s="340">
        <v>4590</v>
      </c>
      <c r="G16" s="340">
        <v>2113</v>
      </c>
      <c r="H16" s="341">
        <v>2626</v>
      </c>
    </row>
    <row r="17" spans="1:8" ht="15.75" customHeight="1">
      <c r="A17" s="771" t="s">
        <v>23</v>
      </c>
      <c r="B17" s="16">
        <v>2006</v>
      </c>
      <c r="C17" s="336">
        <v>3518</v>
      </c>
      <c r="D17" s="336">
        <v>4232</v>
      </c>
      <c r="E17" s="336">
        <v>3781</v>
      </c>
      <c r="F17" s="336">
        <v>4654</v>
      </c>
      <c r="G17" s="336">
        <v>1808</v>
      </c>
      <c r="H17" s="337">
        <v>2777</v>
      </c>
    </row>
    <row r="18" spans="1:8" ht="15.75" customHeight="1">
      <c r="A18" s="771"/>
      <c r="B18" s="24">
        <v>2007</v>
      </c>
      <c r="C18" s="114">
        <v>4391</v>
      </c>
      <c r="D18" s="114">
        <v>5433</v>
      </c>
      <c r="E18" s="114">
        <v>4054</v>
      </c>
      <c r="F18" s="114">
        <v>5083</v>
      </c>
      <c r="G18" s="114">
        <v>2145</v>
      </c>
      <c r="H18" s="332">
        <v>3127</v>
      </c>
    </row>
    <row r="19" spans="1:8" ht="15.75" customHeight="1">
      <c r="A19" s="771"/>
      <c r="B19" s="24">
        <v>2008</v>
      </c>
      <c r="C19" s="114">
        <v>5040</v>
      </c>
      <c r="D19" s="114">
        <v>6163</v>
      </c>
      <c r="E19" s="114">
        <v>5035</v>
      </c>
      <c r="F19" s="114">
        <v>6095</v>
      </c>
      <c r="G19" s="114">
        <v>2150</v>
      </c>
      <c r="H19" s="332">
        <v>3195</v>
      </c>
    </row>
    <row r="20" spans="1:8" ht="15.75" customHeight="1">
      <c r="A20" s="767"/>
      <c r="B20" s="24">
        <v>2009</v>
      </c>
      <c r="C20" s="114">
        <v>5258</v>
      </c>
      <c r="D20" s="114">
        <v>6224</v>
      </c>
      <c r="E20" s="114">
        <v>5398</v>
      </c>
      <c r="F20" s="114">
        <v>6453</v>
      </c>
      <c r="G20" s="114">
        <v>2010</v>
      </c>
      <c r="H20" s="332">
        <v>2966</v>
      </c>
    </row>
    <row r="21" spans="1:8" ht="15.75" customHeight="1" thickBot="1">
      <c r="A21" s="772"/>
      <c r="B21" s="328">
        <v>2010</v>
      </c>
      <c r="C21" s="667">
        <v>5224</v>
      </c>
      <c r="D21" s="667">
        <v>6213</v>
      </c>
      <c r="E21" s="667">
        <v>5288</v>
      </c>
      <c r="F21" s="667">
        <v>6238</v>
      </c>
      <c r="G21" s="667">
        <v>1946</v>
      </c>
      <c r="H21" s="668">
        <v>2941</v>
      </c>
    </row>
    <row r="22" spans="1:8" ht="15.75" customHeight="1" thickTop="1">
      <c r="A22" s="787" t="s">
        <v>14</v>
      </c>
      <c r="B22" s="329">
        <v>2006</v>
      </c>
      <c r="C22" s="334">
        <v>26175</v>
      </c>
      <c r="D22" s="334">
        <v>31754</v>
      </c>
      <c r="E22" s="334">
        <v>27698</v>
      </c>
      <c r="F22" s="334">
        <v>34281</v>
      </c>
      <c r="G22" s="334">
        <v>18125</v>
      </c>
      <c r="H22" s="335">
        <v>24410</v>
      </c>
    </row>
    <row r="23" spans="1:8" ht="15.75" customHeight="1">
      <c r="A23" s="771"/>
      <c r="B23" s="31">
        <v>2007</v>
      </c>
      <c r="C23" s="241">
        <v>30484</v>
      </c>
      <c r="D23" s="241">
        <v>36692</v>
      </c>
      <c r="E23" s="241">
        <v>29360</v>
      </c>
      <c r="F23" s="241">
        <v>35656</v>
      </c>
      <c r="G23" s="241">
        <v>19249</v>
      </c>
      <c r="H23" s="326">
        <v>25448</v>
      </c>
    </row>
    <row r="24" spans="1:8" ht="15.75" customHeight="1">
      <c r="A24" s="771"/>
      <c r="B24" s="31">
        <v>2008</v>
      </c>
      <c r="C24" s="241">
        <v>31839</v>
      </c>
      <c r="D24" s="241">
        <v>38074</v>
      </c>
      <c r="E24" s="241">
        <v>32117</v>
      </c>
      <c r="F24" s="241">
        <v>38548</v>
      </c>
      <c r="G24" s="241">
        <v>18976</v>
      </c>
      <c r="H24" s="326">
        <v>24986</v>
      </c>
    </row>
    <row r="25" spans="1:8" ht="15.75" customHeight="1">
      <c r="A25" s="767"/>
      <c r="B25" s="31">
        <v>2009</v>
      </c>
      <c r="C25" s="241">
        <v>34929</v>
      </c>
      <c r="D25" s="241">
        <v>41169</v>
      </c>
      <c r="E25" s="241">
        <v>34837</v>
      </c>
      <c r="F25" s="241">
        <v>41384</v>
      </c>
      <c r="G25" s="241">
        <v>19068</v>
      </c>
      <c r="H25" s="326">
        <v>24771</v>
      </c>
    </row>
    <row r="26" spans="1:8" ht="15.75" customHeight="1" thickBot="1">
      <c r="A26" s="772"/>
      <c r="B26" s="178">
        <v>2010</v>
      </c>
      <c r="C26" s="414">
        <v>34703</v>
      </c>
      <c r="D26" s="414">
        <v>40980</v>
      </c>
      <c r="E26" s="414">
        <v>35561</v>
      </c>
      <c r="F26" s="414">
        <v>41870</v>
      </c>
      <c r="G26" s="414">
        <v>18210</v>
      </c>
      <c r="H26" s="669">
        <v>23881</v>
      </c>
    </row>
    <row r="27" spans="1:7" ht="15.75" customHeight="1" thickTop="1">
      <c r="A27" s="13"/>
      <c r="B27" s="3"/>
      <c r="C27" s="3"/>
      <c r="D27" s="3"/>
      <c r="E27" s="3"/>
      <c r="F27" s="3"/>
      <c r="G27" s="3"/>
    </row>
    <row r="28" spans="1:8" ht="15.75" customHeight="1">
      <c r="A28" s="2"/>
      <c r="B28" s="954" t="s">
        <v>392</v>
      </c>
      <c r="C28" s="954"/>
      <c r="D28" s="954"/>
      <c r="E28" s="2"/>
      <c r="F28" s="2"/>
      <c r="G28" s="2"/>
      <c r="H28" s="2"/>
    </row>
  </sheetData>
  <sheetProtection/>
  <mergeCells count="14">
    <mergeCell ref="E5:F5"/>
    <mergeCell ref="G5:H5"/>
    <mergeCell ref="A7:A11"/>
    <mergeCell ref="A12:A16"/>
    <mergeCell ref="A17:A21"/>
    <mergeCell ref="A22:A26"/>
    <mergeCell ref="B28:D28"/>
    <mergeCell ref="A1:H1"/>
    <mergeCell ref="A2:H2"/>
    <mergeCell ref="A3:H3"/>
    <mergeCell ref="A4:A6"/>
    <mergeCell ref="B4:B6"/>
    <mergeCell ref="C4:H4"/>
    <mergeCell ref="C5:D5"/>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40.xml><?xml version="1.0" encoding="utf-8"?>
<worksheet xmlns="http://schemas.openxmlformats.org/spreadsheetml/2006/main" xmlns:r="http://schemas.openxmlformats.org/officeDocument/2006/relationships">
  <dimension ref="A1:I33"/>
  <sheetViews>
    <sheetView zoomScaleSheetLayoutView="100" zoomScalePageLayoutView="0" workbookViewId="0" topLeftCell="A1">
      <selection activeCell="O17" sqref="O17"/>
    </sheetView>
  </sheetViews>
  <sheetFormatPr defaultColWidth="9.140625" defaultRowHeight="12.75"/>
  <cols>
    <col min="1" max="9" width="10.7109375" style="0" customWidth="1"/>
  </cols>
  <sheetData>
    <row r="1" spans="1:9" ht="16.5" customHeight="1">
      <c r="A1" s="774" t="s">
        <v>0</v>
      </c>
      <c r="B1" s="774"/>
      <c r="C1" s="774"/>
      <c r="D1" s="774"/>
      <c r="E1" s="774"/>
      <c r="F1" s="774"/>
      <c r="G1" s="774"/>
      <c r="H1" s="774"/>
      <c r="I1" s="774"/>
    </row>
    <row r="2" spans="1:9" ht="16.5" customHeight="1">
      <c r="A2" s="774" t="s">
        <v>204</v>
      </c>
      <c r="B2" s="774"/>
      <c r="C2" s="774"/>
      <c r="D2" s="774"/>
      <c r="E2" s="774"/>
      <c r="F2" s="774"/>
      <c r="G2" s="774"/>
      <c r="H2" s="774"/>
      <c r="I2" s="774"/>
    </row>
    <row r="3" spans="1:9" ht="19.5" customHeight="1" thickBot="1">
      <c r="A3" s="800"/>
      <c r="B3" s="800"/>
      <c r="C3" s="800"/>
      <c r="D3" s="800"/>
      <c r="E3" s="800"/>
      <c r="F3" s="800"/>
      <c r="G3" s="800"/>
      <c r="H3" s="800"/>
      <c r="I3" s="800"/>
    </row>
    <row r="4" spans="1:9" ht="24.75" customHeight="1" thickTop="1">
      <c r="A4" s="776" t="s">
        <v>3</v>
      </c>
      <c r="B4" s="779" t="s">
        <v>4</v>
      </c>
      <c r="C4" s="782" t="s">
        <v>55</v>
      </c>
      <c r="D4" s="782"/>
      <c r="E4" s="782"/>
      <c r="F4" s="782" t="s">
        <v>238</v>
      </c>
      <c r="G4" s="782"/>
      <c r="H4" s="782"/>
      <c r="I4" s="783"/>
    </row>
    <row r="5" spans="1:9" ht="27.75" customHeight="1">
      <c r="A5" s="777"/>
      <c r="B5" s="780"/>
      <c r="C5" s="784" t="s">
        <v>24</v>
      </c>
      <c r="D5" s="784" t="s">
        <v>237</v>
      </c>
      <c r="E5" s="784"/>
      <c r="F5" s="784" t="s">
        <v>77</v>
      </c>
      <c r="G5" s="784"/>
      <c r="H5" s="784" t="s">
        <v>78</v>
      </c>
      <c r="I5" s="785"/>
    </row>
    <row r="6" spans="1:9" ht="24.75" customHeight="1" thickBot="1">
      <c r="A6" s="778"/>
      <c r="B6" s="871"/>
      <c r="C6" s="880"/>
      <c r="D6" s="7" t="s">
        <v>43</v>
      </c>
      <c r="E6" s="7" t="s">
        <v>44</v>
      </c>
      <c r="F6" s="7" t="s">
        <v>43</v>
      </c>
      <c r="G6" s="7" t="s">
        <v>44</v>
      </c>
      <c r="H6" s="7" t="s">
        <v>43</v>
      </c>
      <c r="I6" s="8" t="s">
        <v>44</v>
      </c>
    </row>
    <row r="7" spans="1:9" ht="16.5" customHeight="1" thickTop="1">
      <c r="A7" s="776" t="s">
        <v>18</v>
      </c>
      <c r="B7" s="9">
        <v>2006</v>
      </c>
      <c r="C7" s="406">
        <v>3049</v>
      </c>
      <c r="D7" s="406">
        <v>177</v>
      </c>
      <c r="E7" s="113">
        <f>D7/C7*100</f>
        <v>5.805182026894064</v>
      </c>
      <c r="F7" s="409">
        <v>7</v>
      </c>
      <c r="G7" s="113">
        <f>F7/D7*100</f>
        <v>3.954802259887006</v>
      </c>
      <c r="H7" s="409">
        <v>3</v>
      </c>
      <c r="I7" s="242">
        <f>H7/D7*100</f>
        <v>1.694915254237288</v>
      </c>
    </row>
    <row r="8" spans="1:9" ht="16.5" customHeight="1">
      <c r="A8" s="777"/>
      <c r="B8" s="11">
        <v>2007</v>
      </c>
      <c r="C8" s="114">
        <v>3372</v>
      </c>
      <c r="D8" s="114">
        <v>130</v>
      </c>
      <c r="E8" s="78">
        <f aca="true" t="shared" si="0" ref="E8:E26">D8/C8*100</f>
        <v>3.855278766310795</v>
      </c>
      <c r="F8" s="404">
        <v>4</v>
      </c>
      <c r="G8" s="78">
        <f aca="true" t="shared" si="1" ref="G8:G26">F8/D8*100</f>
        <v>3.076923076923077</v>
      </c>
      <c r="H8" s="404">
        <v>2</v>
      </c>
      <c r="I8" s="80">
        <f aca="true" t="shared" si="2" ref="I8:I26">H8/D8*100</f>
        <v>1.5384615384615385</v>
      </c>
    </row>
    <row r="9" spans="1:9" ht="16.5" customHeight="1">
      <c r="A9" s="777"/>
      <c r="B9" s="11">
        <v>2008</v>
      </c>
      <c r="C9" s="114">
        <v>3666</v>
      </c>
      <c r="D9" s="114">
        <v>167</v>
      </c>
      <c r="E9" s="78">
        <f t="shared" si="0"/>
        <v>4.555373704309875</v>
      </c>
      <c r="F9" s="404">
        <v>6</v>
      </c>
      <c r="G9" s="78">
        <f t="shared" si="1"/>
        <v>3.592814371257485</v>
      </c>
      <c r="H9" s="404">
        <v>0</v>
      </c>
      <c r="I9" s="80" t="s">
        <v>54</v>
      </c>
    </row>
    <row r="10" spans="1:9" ht="16.5" customHeight="1">
      <c r="A10" s="777"/>
      <c r="B10" s="11">
        <v>2009</v>
      </c>
      <c r="C10" s="114">
        <v>4071</v>
      </c>
      <c r="D10" s="114">
        <v>180</v>
      </c>
      <c r="E10" s="78">
        <f t="shared" si="0"/>
        <v>4.421518054532056</v>
      </c>
      <c r="F10" s="404">
        <v>7</v>
      </c>
      <c r="G10" s="78">
        <f t="shared" si="1"/>
        <v>3.888888888888889</v>
      </c>
      <c r="H10" s="404">
        <v>3</v>
      </c>
      <c r="I10" s="80">
        <f t="shared" si="2"/>
        <v>1.6666666666666667</v>
      </c>
    </row>
    <row r="11" spans="1:9" ht="16.5" customHeight="1">
      <c r="A11" s="777"/>
      <c r="B11" s="11">
        <v>2010</v>
      </c>
      <c r="C11" s="336">
        <v>3905</v>
      </c>
      <c r="D11" s="336">
        <v>174</v>
      </c>
      <c r="E11" s="78">
        <f t="shared" si="0"/>
        <v>4.4558258642765685</v>
      </c>
      <c r="F11" s="404">
        <v>8</v>
      </c>
      <c r="G11" s="78">
        <f t="shared" si="1"/>
        <v>4.597701149425287</v>
      </c>
      <c r="H11" s="404">
        <v>1</v>
      </c>
      <c r="I11" s="80">
        <f t="shared" si="2"/>
        <v>0.5747126436781609</v>
      </c>
    </row>
    <row r="12" spans="1:9" ht="16.5" customHeight="1">
      <c r="A12" s="777" t="s">
        <v>19</v>
      </c>
      <c r="B12" s="11">
        <v>2006</v>
      </c>
      <c r="C12" s="336">
        <v>2326</v>
      </c>
      <c r="D12" s="336">
        <v>173</v>
      </c>
      <c r="E12" s="78">
        <f t="shared" si="0"/>
        <v>7.437661220980224</v>
      </c>
      <c r="F12" s="404">
        <v>8</v>
      </c>
      <c r="G12" s="78">
        <f t="shared" si="1"/>
        <v>4.624277456647398</v>
      </c>
      <c r="H12" s="404">
        <v>2</v>
      </c>
      <c r="I12" s="80">
        <f t="shared" si="2"/>
        <v>1.1560693641618496</v>
      </c>
    </row>
    <row r="13" spans="1:9" ht="16.5" customHeight="1">
      <c r="A13" s="777"/>
      <c r="B13" s="11">
        <v>2007</v>
      </c>
      <c r="C13" s="114">
        <v>2583</v>
      </c>
      <c r="D13" s="114">
        <v>247</v>
      </c>
      <c r="E13" s="78">
        <f t="shared" si="0"/>
        <v>9.562524196670537</v>
      </c>
      <c r="F13" s="404">
        <v>8</v>
      </c>
      <c r="G13" s="78">
        <f t="shared" si="1"/>
        <v>3.2388663967611335</v>
      </c>
      <c r="H13" s="404">
        <v>3</v>
      </c>
      <c r="I13" s="80">
        <f t="shared" si="2"/>
        <v>1.214574898785425</v>
      </c>
    </row>
    <row r="14" spans="1:9" ht="16.5" customHeight="1">
      <c r="A14" s="777"/>
      <c r="B14" s="11">
        <v>2008</v>
      </c>
      <c r="C14" s="114">
        <v>2811</v>
      </c>
      <c r="D14" s="114">
        <v>239</v>
      </c>
      <c r="E14" s="78">
        <f t="shared" si="0"/>
        <v>8.502312344361437</v>
      </c>
      <c r="F14" s="404">
        <v>11</v>
      </c>
      <c r="G14" s="78">
        <f t="shared" si="1"/>
        <v>4.602510460251046</v>
      </c>
      <c r="H14" s="404">
        <v>3</v>
      </c>
      <c r="I14" s="80">
        <f t="shared" si="2"/>
        <v>1.2552301255230125</v>
      </c>
    </row>
    <row r="15" spans="1:9" ht="16.5" customHeight="1">
      <c r="A15" s="777"/>
      <c r="B15" s="11">
        <v>2009</v>
      </c>
      <c r="C15" s="114">
        <v>3006</v>
      </c>
      <c r="D15" s="114">
        <v>162</v>
      </c>
      <c r="E15" s="78">
        <f t="shared" si="0"/>
        <v>5.389221556886228</v>
      </c>
      <c r="F15" s="410">
        <v>5</v>
      </c>
      <c r="G15" s="78">
        <f t="shared" si="1"/>
        <v>3.0864197530864197</v>
      </c>
      <c r="H15" s="410">
        <v>1</v>
      </c>
      <c r="I15" s="80">
        <f t="shared" si="2"/>
        <v>0.6172839506172839</v>
      </c>
    </row>
    <row r="16" spans="1:9" ht="16.5" customHeight="1">
      <c r="A16" s="777"/>
      <c r="B16" s="11">
        <v>2010</v>
      </c>
      <c r="C16" s="336">
        <v>3054</v>
      </c>
      <c r="D16" s="336">
        <v>115</v>
      </c>
      <c r="E16" s="78">
        <f t="shared" si="0"/>
        <v>3.765553372626064</v>
      </c>
      <c r="F16" s="336">
        <v>5</v>
      </c>
      <c r="G16" s="78">
        <f t="shared" si="1"/>
        <v>4.3478260869565215</v>
      </c>
      <c r="H16" s="336">
        <v>0</v>
      </c>
      <c r="I16" s="80" t="s">
        <v>54</v>
      </c>
    </row>
    <row r="17" spans="1:9" ht="16.5" customHeight="1">
      <c r="A17" s="777" t="s">
        <v>20</v>
      </c>
      <c r="B17" s="11">
        <v>2006</v>
      </c>
      <c r="C17" s="336">
        <v>2040</v>
      </c>
      <c r="D17" s="336">
        <v>173</v>
      </c>
      <c r="E17" s="78">
        <f t="shared" si="0"/>
        <v>8.480392156862745</v>
      </c>
      <c r="F17" s="336">
        <v>9</v>
      </c>
      <c r="G17" s="78">
        <f t="shared" si="1"/>
        <v>5.202312138728324</v>
      </c>
      <c r="H17" s="336">
        <v>0</v>
      </c>
      <c r="I17" s="80" t="s">
        <v>54</v>
      </c>
    </row>
    <row r="18" spans="1:9" ht="16.5" customHeight="1">
      <c r="A18" s="777"/>
      <c r="B18" s="11">
        <v>2007</v>
      </c>
      <c r="C18" s="114">
        <v>2207</v>
      </c>
      <c r="D18" s="114">
        <v>281</v>
      </c>
      <c r="E18" s="78">
        <f t="shared" si="0"/>
        <v>12.732215677390121</v>
      </c>
      <c r="F18" s="114">
        <v>10</v>
      </c>
      <c r="G18" s="78">
        <f t="shared" si="1"/>
        <v>3.558718861209965</v>
      </c>
      <c r="H18" s="114">
        <v>2</v>
      </c>
      <c r="I18" s="80">
        <f t="shared" si="2"/>
        <v>0.7117437722419928</v>
      </c>
    </row>
    <row r="19" spans="1:9" ht="16.5" customHeight="1">
      <c r="A19" s="777"/>
      <c r="B19" s="11">
        <v>2008</v>
      </c>
      <c r="C19" s="114">
        <v>2381</v>
      </c>
      <c r="D19" s="114">
        <v>418</v>
      </c>
      <c r="E19" s="78">
        <f t="shared" si="0"/>
        <v>17.55564888702226</v>
      </c>
      <c r="F19" s="114">
        <v>10</v>
      </c>
      <c r="G19" s="78">
        <f t="shared" si="1"/>
        <v>2.3923444976076556</v>
      </c>
      <c r="H19" s="114">
        <v>10</v>
      </c>
      <c r="I19" s="80">
        <f t="shared" si="2"/>
        <v>2.3923444976076556</v>
      </c>
    </row>
    <row r="20" spans="1:9" ht="16.5" customHeight="1">
      <c r="A20" s="777"/>
      <c r="B20" s="11">
        <v>2009</v>
      </c>
      <c r="C20" s="114">
        <v>2696</v>
      </c>
      <c r="D20" s="114">
        <v>441</v>
      </c>
      <c r="E20" s="78">
        <f t="shared" si="0"/>
        <v>16.357566765578635</v>
      </c>
      <c r="F20" s="114">
        <v>13</v>
      </c>
      <c r="G20" s="78">
        <f t="shared" si="1"/>
        <v>2.947845804988662</v>
      </c>
      <c r="H20" s="114">
        <v>17</v>
      </c>
      <c r="I20" s="80">
        <f t="shared" si="2"/>
        <v>3.8548752834467117</v>
      </c>
    </row>
    <row r="21" spans="1:9" ht="16.5" customHeight="1" thickBot="1">
      <c r="A21" s="777"/>
      <c r="B21" s="119">
        <v>2010</v>
      </c>
      <c r="C21" s="377">
        <v>2806</v>
      </c>
      <c r="D21" s="377">
        <v>410</v>
      </c>
      <c r="E21" s="96">
        <f t="shared" si="0"/>
        <v>14.611546685673558</v>
      </c>
      <c r="F21" s="377">
        <v>17</v>
      </c>
      <c r="G21" s="96">
        <f t="shared" si="1"/>
        <v>4.146341463414634</v>
      </c>
      <c r="H21" s="377">
        <v>10</v>
      </c>
      <c r="I21" s="124">
        <f t="shared" si="2"/>
        <v>2.4390243902439024</v>
      </c>
    </row>
    <row r="22" spans="1:9" ht="16.5" customHeight="1" thickTop="1">
      <c r="A22" s="776" t="s">
        <v>14</v>
      </c>
      <c r="B22" s="405">
        <v>2006</v>
      </c>
      <c r="C22" s="334">
        <v>25764</v>
      </c>
      <c r="D22" s="334">
        <v>2407</v>
      </c>
      <c r="E22" s="145">
        <f t="shared" si="0"/>
        <v>9.342493401645708</v>
      </c>
      <c r="F22" s="334">
        <v>89</v>
      </c>
      <c r="G22" s="145">
        <f t="shared" si="1"/>
        <v>3.697548815953469</v>
      </c>
      <c r="H22" s="334">
        <v>42</v>
      </c>
      <c r="I22" s="176">
        <f t="shared" si="2"/>
        <v>1.7449106771915246</v>
      </c>
    </row>
    <row r="23" spans="1:9" ht="16.5" customHeight="1">
      <c r="A23" s="777"/>
      <c r="B23" s="402">
        <v>2007</v>
      </c>
      <c r="C23" s="241">
        <v>27067</v>
      </c>
      <c r="D23" s="241">
        <v>2872</v>
      </c>
      <c r="E23" s="144">
        <f t="shared" si="0"/>
        <v>10.610706764695015</v>
      </c>
      <c r="F23" s="241">
        <v>92</v>
      </c>
      <c r="G23" s="144">
        <f t="shared" si="1"/>
        <v>3.203342618384401</v>
      </c>
      <c r="H23" s="241">
        <v>57</v>
      </c>
      <c r="I23" s="146">
        <f t="shared" si="2"/>
        <v>1.9846796657381613</v>
      </c>
    </row>
    <row r="24" spans="1:9" ht="16.5" customHeight="1">
      <c r="A24" s="777"/>
      <c r="B24" s="402">
        <v>2008</v>
      </c>
      <c r="C24" s="243">
        <v>28681</v>
      </c>
      <c r="D24" s="241">
        <v>3131</v>
      </c>
      <c r="E24" s="144">
        <f t="shared" si="0"/>
        <v>10.916634705902863</v>
      </c>
      <c r="F24" s="241">
        <v>100</v>
      </c>
      <c r="G24" s="144">
        <f t="shared" si="1"/>
        <v>3.1938677738741617</v>
      </c>
      <c r="H24" s="241">
        <v>57</v>
      </c>
      <c r="I24" s="146">
        <f t="shared" si="2"/>
        <v>1.8205046311082722</v>
      </c>
    </row>
    <row r="25" spans="1:9" ht="16.5" customHeight="1">
      <c r="A25" s="777"/>
      <c r="B25" s="402">
        <v>2009</v>
      </c>
      <c r="C25" s="243">
        <v>30953</v>
      </c>
      <c r="D25" s="241">
        <v>3006</v>
      </c>
      <c r="E25" s="144">
        <f t="shared" si="0"/>
        <v>9.711498077730752</v>
      </c>
      <c r="F25" s="241">
        <v>91</v>
      </c>
      <c r="G25" s="144">
        <f t="shared" si="1"/>
        <v>3.02727877578177</v>
      </c>
      <c r="H25" s="241">
        <v>71</v>
      </c>
      <c r="I25" s="146">
        <f t="shared" si="2"/>
        <v>2.3619427811044575</v>
      </c>
    </row>
    <row r="26" spans="1:9" ht="16.5" customHeight="1" thickBot="1">
      <c r="A26" s="778"/>
      <c r="B26" s="247">
        <v>2010</v>
      </c>
      <c r="C26" s="193">
        <v>31179</v>
      </c>
      <c r="D26" s="193">
        <v>2537</v>
      </c>
      <c r="E26" s="407">
        <f t="shared" si="0"/>
        <v>8.13688700728054</v>
      </c>
      <c r="F26" s="193">
        <v>90</v>
      </c>
      <c r="G26" s="407">
        <f t="shared" si="1"/>
        <v>3.5474970437524638</v>
      </c>
      <c r="H26" s="193">
        <v>66</v>
      </c>
      <c r="I26" s="408">
        <f t="shared" si="2"/>
        <v>2.60149783208514</v>
      </c>
    </row>
    <row r="27" spans="1:9" ht="13.5" thickTop="1">
      <c r="A27" s="205"/>
      <c r="B27" s="3"/>
      <c r="E27" s="3"/>
      <c r="I27" s="3"/>
    </row>
    <row r="28" ht="12.75">
      <c r="C28" s="38"/>
    </row>
    <row r="30" ht="12.75">
      <c r="A30" s="207"/>
    </row>
    <row r="31" ht="12.75">
      <c r="A31" s="208"/>
    </row>
    <row r="32" ht="12.75">
      <c r="A32" s="209"/>
    </row>
    <row r="33" ht="12.75">
      <c r="A33" s="208"/>
    </row>
  </sheetData>
  <sheetProtection/>
  <mergeCells count="15">
    <mergeCell ref="A22:A26"/>
    <mergeCell ref="A4:A6"/>
    <mergeCell ref="B4:B6"/>
    <mergeCell ref="A3:I3"/>
    <mergeCell ref="A2:I2"/>
    <mergeCell ref="A7:A11"/>
    <mergeCell ref="A12:A16"/>
    <mergeCell ref="C4:E4"/>
    <mergeCell ref="F4:I4"/>
    <mergeCell ref="C5:C6"/>
    <mergeCell ref="D5:E5"/>
    <mergeCell ref="F5:G5"/>
    <mergeCell ref="H5:I5"/>
    <mergeCell ref="A1:I1"/>
    <mergeCell ref="A17:A21"/>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I33"/>
  <sheetViews>
    <sheetView zoomScaleSheetLayoutView="100" zoomScalePageLayoutView="0" workbookViewId="0" topLeftCell="A1">
      <selection activeCell="P25" sqref="P25"/>
    </sheetView>
  </sheetViews>
  <sheetFormatPr defaultColWidth="9.140625" defaultRowHeight="12.75"/>
  <cols>
    <col min="1" max="9" width="10.7109375" style="0" customWidth="1"/>
  </cols>
  <sheetData>
    <row r="1" spans="1:9" ht="16.5" customHeight="1">
      <c r="A1" s="774" t="s">
        <v>0</v>
      </c>
      <c r="B1" s="774"/>
      <c r="C1" s="774"/>
      <c r="D1" s="774"/>
      <c r="E1" s="774"/>
      <c r="F1" s="774"/>
      <c r="G1" s="774"/>
      <c r="H1" s="774"/>
      <c r="I1" s="774"/>
    </row>
    <row r="2" spans="1:9" ht="16.5" customHeight="1">
      <c r="A2" s="774" t="s">
        <v>204</v>
      </c>
      <c r="B2" s="774"/>
      <c r="C2" s="774"/>
      <c r="D2" s="774"/>
      <c r="E2" s="774"/>
      <c r="F2" s="774"/>
      <c r="G2" s="774"/>
      <c r="H2" s="774"/>
      <c r="I2" s="774"/>
    </row>
    <row r="3" spans="1:9" ht="19.5" customHeight="1" thickBot="1">
      <c r="A3" s="800"/>
      <c r="B3" s="800"/>
      <c r="C3" s="800"/>
      <c r="D3" s="800"/>
      <c r="E3" s="800"/>
      <c r="F3" s="800"/>
      <c r="G3" s="800"/>
      <c r="H3" s="800"/>
      <c r="I3" s="800"/>
    </row>
    <row r="4" spans="1:9" ht="24.75" customHeight="1" thickTop="1">
      <c r="A4" s="776" t="s">
        <v>3</v>
      </c>
      <c r="B4" s="779" t="s">
        <v>4</v>
      </c>
      <c r="C4" s="782" t="s">
        <v>55</v>
      </c>
      <c r="D4" s="782"/>
      <c r="E4" s="782"/>
      <c r="F4" s="782" t="s">
        <v>238</v>
      </c>
      <c r="G4" s="782"/>
      <c r="H4" s="782"/>
      <c r="I4" s="783"/>
    </row>
    <row r="5" spans="1:9" ht="27.75" customHeight="1">
      <c r="A5" s="777"/>
      <c r="B5" s="780"/>
      <c r="C5" s="784" t="s">
        <v>24</v>
      </c>
      <c r="D5" s="784" t="s">
        <v>237</v>
      </c>
      <c r="E5" s="784"/>
      <c r="F5" s="784" t="s">
        <v>77</v>
      </c>
      <c r="G5" s="784"/>
      <c r="H5" s="784" t="s">
        <v>78</v>
      </c>
      <c r="I5" s="785"/>
    </row>
    <row r="6" spans="1:9" ht="24.75" customHeight="1" thickBot="1">
      <c r="A6" s="778"/>
      <c r="B6" s="881"/>
      <c r="C6" s="880"/>
      <c r="D6" s="7" t="s">
        <v>43</v>
      </c>
      <c r="E6" s="7" t="s">
        <v>44</v>
      </c>
      <c r="F6" s="425" t="s">
        <v>43</v>
      </c>
      <c r="G6" s="7" t="s">
        <v>44</v>
      </c>
      <c r="H6" s="425" t="s">
        <v>43</v>
      </c>
      <c r="I6" s="8" t="s">
        <v>44</v>
      </c>
    </row>
    <row r="7" spans="1:9" s="3" customFormat="1" ht="16.5" customHeight="1" thickTop="1">
      <c r="A7" s="770" t="s">
        <v>21</v>
      </c>
      <c r="B7" s="423">
        <v>2006</v>
      </c>
      <c r="C7" s="424">
        <v>3136</v>
      </c>
      <c r="D7" s="426">
        <v>346</v>
      </c>
      <c r="E7" s="85">
        <f>D7/C7*100</f>
        <v>11.033163265306122</v>
      </c>
      <c r="F7" s="427">
        <v>15</v>
      </c>
      <c r="G7" s="85">
        <f>F7/D7*100</f>
        <v>4.335260115606936</v>
      </c>
      <c r="H7" s="427">
        <v>11</v>
      </c>
      <c r="I7" s="422">
        <f>H7/D7*100</f>
        <v>3.1791907514450863</v>
      </c>
    </row>
    <row r="8" spans="1:9" s="3" customFormat="1" ht="16.5" customHeight="1">
      <c r="A8" s="771"/>
      <c r="B8" s="417">
        <v>2007</v>
      </c>
      <c r="C8" s="114">
        <v>3407</v>
      </c>
      <c r="D8" s="65">
        <v>353</v>
      </c>
      <c r="E8" s="78">
        <f aca="true" t="shared" si="0" ref="E8:E21">D8/C8*100</f>
        <v>10.361021426474904</v>
      </c>
      <c r="F8" s="428">
        <v>13</v>
      </c>
      <c r="G8" s="78">
        <f aca="true" t="shared" si="1" ref="G8:G21">F8/D8*100</f>
        <v>3.6827195467422094</v>
      </c>
      <c r="H8" s="428">
        <v>6</v>
      </c>
      <c r="I8" s="80">
        <f aca="true" t="shared" si="2" ref="I8:I21">H8/D8*100</f>
        <v>1.69971671388102</v>
      </c>
    </row>
    <row r="9" spans="1:9" s="3" customFormat="1" ht="16.5" customHeight="1">
      <c r="A9" s="771"/>
      <c r="B9" s="417">
        <v>2008</v>
      </c>
      <c r="C9" s="114">
        <v>3096</v>
      </c>
      <c r="D9" s="65">
        <v>366</v>
      </c>
      <c r="E9" s="78">
        <f t="shared" si="0"/>
        <v>11.821705426356589</v>
      </c>
      <c r="F9" s="428">
        <v>15</v>
      </c>
      <c r="G9" s="78">
        <f t="shared" si="1"/>
        <v>4.098360655737705</v>
      </c>
      <c r="H9" s="428">
        <v>4</v>
      </c>
      <c r="I9" s="80">
        <f t="shared" si="2"/>
        <v>1.092896174863388</v>
      </c>
    </row>
    <row r="10" spans="1:9" s="3" customFormat="1" ht="16.5" customHeight="1">
      <c r="A10" s="771"/>
      <c r="B10" s="417">
        <v>2009</v>
      </c>
      <c r="C10" s="114">
        <v>3569</v>
      </c>
      <c r="D10" s="65">
        <v>324</v>
      </c>
      <c r="E10" s="78">
        <f t="shared" si="0"/>
        <v>9.078173157747269</v>
      </c>
      <c r="F10" s="428">
        <v>4</v>
      </c>
      <c r="G10" s="78">
        <f t="shared" si="1"/>
        <v>1.2345679012345678</v>
      </c>
      <c r="H10" s="428">
        <v>1</v>
      </c>
      <c r="I10" s="80">
        <f t="shared" si="2"/>
        <v>0.30864197530864196</v>
      </c>
    </row>
    <row r="11" spans="1:9" s="3" customFormat="1" ht="16.5" customHeight="1">
      <c r="A11" s="771"/>
      <c r="B11" s="418">
        <v>2010</v>
      </c>
      <c r="C11" s="114">
        <v>3654</v>
      </c>
      <c r="D11" s="65">
        <v>284</v>
      </c>
      <c r="E11" s="78">
        <f t="shared" si="0"/>
        <v>7.772304324028462</v>
      </c>
      <c r="F11" s="404">
        <v>9</v>
      </c>
      <c r="G11" s="78">
        <f t="shared" si="1"/>
        <v>3.169014084507042</v>
      </c>
      <c r="H11" s="404">
        <v>10</v>
      </c>
      <c r="I11" s="80">
        <f t="shared" si="2"/>
        <v>3.5211267605633805</v>
      </c>
    </row>
    <row r="12" spans="1:9" s="3" customFormat="1" ht="16.5" customHeight="1">
      <c r="A12" s="771" t="s">
        <v>22</v>
      </c>
      <c r="B12" s="418">
        <v>2006</v>
      </c>
      <c r="C12" s="114">
        <v>2672</v>
      </c>
      <c r="D12" s="65">
        <v>492</v>
      </c>
      <c r="E12" s="78">
        <f t="shared" si="0"/>
        <v>18.41317365269461</v>
      </c>
      <c r="F12" s="428">
        <v>11</v>
      </c>
      <c r="G12" s="78">
        <f t="shared" si="1"/>
        <v>2.2357723577235773</v>
      </c>
      <c r="H12" s="428">
        <v>5</v>
      </c>
      <c r="I12" s="80">
        <f t="shared" si="2"/>
        <v>1.0162601626016259</v>
      </c>
    </row>
    <row r="13" spans="1:9" s="3" customFormat="1" ht="16.5" customHeight="1">
      <c r="A13" s="771"/>
      <c r="B13" s="417">
        <v>2007</v>
      </c>
      <c r="C13" s="114">
        <v>2938</v>
      </c>
      <c r="D13" s="65">
        <v>560</v>
      </c>
      <c r="E13" s="78">
        <f t="shared" si="0"/>
        <v>19.060585432266848</v>
      </c>
      <c r="F13" s="428">
        <v>16</v>
      </c>
      <c r="G13" s="78">
        <f t="shared" si="1"/>
        <v>2.857142857142857</v>
      </c>
      <c r="H13" s="428">
        <v>13</v>
      </c>
      <c r="I13" s="80">
        <f t="shared" si="2"/>
        <v>2.3214285714285716</v>
      </c>
    </row>
    <row r="14" spans="1:9" s="3" customFormat="1" ht="16.5" customHeight="1">
      <c r="A14" s="771"/>
      <c r="B14" s="417">
        <v>2008</v>
      </c>
      <c r="C14" s="114">
        <v>2938</v>
      </c>
      <c r="D14" s="65">
        <v>537</v>
      </c>
      <c r="E14" s="78">
        <f t="shared" si="0"/>
        <v>18.277739959155888</v>
      </c>
      <c r="F14" s="428">
        <v>9</v>
      </c>
      <c r="G14" s="78">
        <f t="shared" si="1"/>
        <v>1.675977653631285</v>
      </c>
      <c r="H14" s="428">
        <v>6</v>
      </c>
      <c r="I14" s="80">
        <f t="shared" si="2"/>
        <v>1.1173184357541899</v>
      </c>
    </row>
    <row r="15" spans="1:9" s="3" customFormat="1" ht="16.5" customHeight="1">
      <c r="A15" s="771"/>
      <c r="B15" s="417">
        <v>2009</v>
      </c>
      <c r="C15" s="114">
        <v>3346</v>
      </c>
      <c r="D15" s="65">
        <v>519</v>
      </c>
      <c r="E15" s="78">
        <f t="shared" si="0"/>
        <v>15.511057979677226</v>
      </c>
      <c r="F15" s="429">
        <v>16</v>
      </c>
      <c r="G15" s="78">
        <f t="shared" si="1"/>
        <v>3.0828516377649327</v>
      </c>
      <c r="H15" s="429">
        <v>23</v>
      </c>
      <c r="I15" s="80">
        <f t="shared" si="2"/>
        <v>4.431599229287091</v>
      </c>
    </row>
    <row r="16" spans="1:9" s="3" customFormat="1" ht="16.5" customHeight="1">
      <c r="A16" s="771"/>
      <c r="B16" s="419">
        <v>2010</v>
      </c>
      <c r="C16" s="114">
        <v>3143</v>
      </c>
      <c r="D16" s="65">
        <v>387</v>
      </c>
      <c r="E16" s="78">
        <f t="shared" si="0"/>
        <v>12.313076678332804</v>
      </c>
      <c r="F16" s="65">
        <v>13</v>
      </c>
      <c r="G16" s="78">
        <f t="shared" si="1"/>
        <v>3.359173126614987</v>
      </c>
      <c r="H16" s="65">
        <v>8</v>
      </c>
      <c r="I16" s="80">
        <f t="shared" si="2"/>
        <v>2.0671834625323</v>
      </c>
    </row>
    <row r="17" spans="1:9" s="3" customFormat="1" ht="16.5" customHeight="1">
      <c r="A17" s="771" t="s">
        <v>23</v>
      </c>
      <c r="B17" s="418">
        <v>2006</v>
      </c>
      <c r="C17" s="114">
        <v>3555</v>
      </c>
      <c r="D17" s="65">
        <v>393</v>
      </c>
      <c r="E17" s="78">
        <f t="shared" si="0"/>
        <v>11.054852320675106</v>
      </c>
      <c r="F17" s="65">
        <v>19</v>
      </c>
      <c r="G17" s="78">
        <f t="shared" si="1"/>
        <v>4.8346055979643765</v>
      </c>
      <c r="H17" s="65">
        <v>12</v>
      </c>
      <c r="I17" s="80">
        <f t="shared" si="2"/>
        <v>3.0534351145038165</v>
      </c>
    </row>
    <row r="18" spans="1:9" s="3" customFormat="1" ht="16.5" customHeight="1">
      <c r="A18" s="771"/>
      <c r="B18" s="417">
        <v>2007</v>
      </c>
      <c r="C18" s="114">
        <v>3940</v>
      </c>
      <c r="D18" s="114">
        <v>554</v>
      </c>
      <c r="E18" s="78">
        <f t="shared" si="0"/>
        <v>14.060913705583754</v>
      </c>
      <c r="F18" s="65">
        <v>19</v>
      </c>
      <c r="G18" s="78">
        <f t="shared" si="1"/>
        <v>3.429602888086643</v>
      </c>
      <c r="H18" s="65">
        <v>16</v>
      </c>
      <c r="I18" s="80">
        <f t="shared" si="2"/>
        <v>2.888086642599278</v>
      </c>
    </row>
    <row r="19" spans="1:9" s="3" customFormat="1" ht="16.5" customHeight="1">
      <c r="A19" s="771"/>
      <c r="B19" s="417">
        <v>2008</v>
      </c>
      <c r="C19" s="114">
        <v>4738</v>
      </c>
      <c r="D19" s="65">
        <v>606</v>
      </c>
      <c r="E19" s="78">
        <f t="shared" si="0"/>
        <v>12.790206838328407</v>
      </c>
      <c r="F19" s="65">
        <v>26</v>
      </c>
      <c r="G19" s="78">
        <f t="shared" si="1"/>
        <v>4.29042904290429</v>
      </c>
      <c r="H19" s="65">
        <v>15</v>
      </c>
      <c r="I19" s="80">
        <f t="shared" si="2"/>
        <v>2.4752475247524752</v>
      </c>
    </row>
    <row r="20" spans="1:9" s="3" customFormat="1" ht="16.5" customHeight="1">
      <c r="A20" s="771"/>
      <c r="B20" s="420">
        <v>2009</v>
      </c>
      <c r="C20" s="114">
        <v>5128</v>
      </c>
      <c r="D20" s="65">
        <v>508</v>
      </c>
      <c r="E20" s="78">
        <f t="shared" si="0"/>
        <v>9.906396255850234</v>
      </c>
      <c r="F20" s="65">
        <v>22</v>
      </c>
      <c r="G20" s="78">
        <f t="shared" si="1"/>
        <v>4.330708661417323</v>
      </c>
      <c r="H20" s="65">
        <v>12</v>
      </c>
      <c r="I20" s="80">
        <f t="shared" si="2"/>
        <v>2.3622047244094486</v>
      </c>
    </row>
    <row r="21" spans="1:9" s="3" customFormat="1" ht="16.5" customHeight="1" thickBot="1">
      <c r="A21" s="771"/>
      <c r="B21" s="421">
        <v>2010</v>
      </c>
      <c r="C21" s="377">
        <v>4747</v>
      </c>
      <c r="D21" s="7">
        <v>381</v>
      </c>
      <c r="E21" s="96">
        <f t="shared" si="0"/>
        <v>8.026121761112282</v>
      </c>
      <c r="F21" s="7">
        <v>5</v>
      </c>
      <c r="G21" s="96">
        <f t="shared" si="1"/>
        <v>1.3123359580052494</v>
      </c>
      <c r="H21" s="7">
        <v>11</v>
      </c>
      <c r="I21" s="124">
        <f t="shared" si="2"/>
        <v>2.8871391076115485</v>
      </c>
    </row>
    <row r="22" spans="1:9" s="3" customFormat="1" ht="16.5" customHeight="1" thickTop="1">
      <c r="A22" s="787" t="s">
        <v>14</v>
      </c>
      <c r="B22" s="141">
        <v>2006</v>
      </c>
      <c r="C22" s="334">
        <v>25764</v>
      </c>
      <c r="D22" s="334">
        <v>2407</v>
      </c>
      <c r="E22" s="145">
        <v>9.342493401645708</v>
      </c>
      <c r="F22" s="334">
        <v>89</v>
      </c>
      <c r="G22" s="145">
        <v>3.697548815953469</v>
      </c>
      <c r="H22" s="334">
        <v>42</v>
      </c>
      <c r="I22" s="176">
        <v>1.7449106771915246</v>
      </c>
    </row>
    <row r="23" spans="1:9" s="3" customFormat="1" ht="16.5" customHeight="1">
      <c r="A23" s="771"/>
      <c r="B23" s="31">
        <v>2007</v>
      </c>
      <c r="C23" s="241">
        <v>27067</v>
      </c>
      <c r="D23" s="241">
        <v>2872</v>
      </c>
      <c r="E23" s="144">
        <v>10.610706764695015</v>
      </c>
      <c r="F23" s="241">
        <v>92</v>
      </c>
      <c r="G23" s="144">
        <v>3.203342618384401</v>
      </c>
      <c r="H23" s="241">
        <v>57</v>
      </c>
      <c r="I23" s="146">
        <v>1.9846796657381613</v>
      </c>
    </row>
    <row r="24" spans="1:9" s="3" customFormat="1" ht="16.5" customHeight="1">
      <c r="A24" s="771"/>
      <c r="B24" s="31">
        <v>2008</v>
      </c>
      <c r="C24" s="241">
        <v>28681</v>
      </c>
      <c r="D24" s="241">
        <v>3131</v>
      </c>
      <c r="E24" s="144">
        <v>10.916634705902863</v>
      </c>
      <c r="F24" s="241">
        <v>100</v>
      </c>
      <c r="G24" s="144">
        <v>3.1938677738741617</v>
      </c>
      <c r="H24" s="241">
        <v>57</v>
      </c>
      <c r="I24" s="146">
        <v>1.8205046311082722</v>
      </c>
    </row>
    <row r="25" spans="1:9" s="3" customFormat="1" ht="16.5" customHeight="1">
      <c r="A25" s="771"/>
      <c r="B25" s="31">
        <v>2009</v>
      </c>
      <c r="C25" s="241">
        <v>30953</v>
      </c>
      <c r="D25" s="241">
        <v>3006</v>
      </c>
      <c r="E25" s="144">
        <v>9.711498077730752</v>
      </c>
      <c r="F25" s="241">
        <v>91</v>
      </c>
      <c r="G25" s="144">
        <v>3.02727877578177</v>
      </c>
      <c r="H25" s="241">
        <v>71</v>
      </c>
      <c r="I25" s="146">
        <v>2.3619427811044575</v>
      </c>
    </row>
    <row r="26" spans="1:9" s="3" customFormat="1" ht="16.5" customHeight="1" thickBot="1">
      <c r="A26" s="772"/>
      <c r="B26" s="25">
        <v>2010</v>
      </c>
      <c r="C26" s="193">
        <v>31179</v>
      </c>
      <c r="D26" s="411">
        <v>2537</v>
      </c>
      <c r="E26" s="412">
        <v>8.13688700728054</v>
      </c>
      <c r="F26" s="411">
        <v>90</v>
      </c>
      <c r="G26" s="412">
        <v>3.5474970437524638</v>
      </c>
      <c r="H26" s="411">
        <v>66</v>
      </c>
      <c r="I26" s="413">
        <v>2.60149783208514</v>
      </c>
    </row>
    <row r="27" spans="1:9" ht="13.5" thickTop="1">
      <c r="A27" s="205"/>
      <c r="I27" s="3"/>
    </row>
    <row r="30" ht="12.75">
      <c r="A30" s="207"/>
    </row>
    <row r="31" ht="12.75">
      <c r="A31" s="208"/>
    </row>
    <row r="32" ht="12.75">
      <c r="A32" s="209"/>
    </row>
    <row r="33" ht="12.75">
      <c r="A33" s="208"/>
    </row>
  </sheetData>
  <sheetProtection/>
  <mergeCells count="15">
    <mergeCell ref="A17:A21"/>
    <mergeCell ref="A22:A26"/>
    <mergeCell ref="A4:A6"/>
    <mergeCell ref="B4:B6"/>
    <mergeCell ref="A12:A16"/>
    <mergeCell ref="A1:I1"/>
    <mergeCell ref="A3:I3"/>
    <mergeCell ref="A2:I2"/>
    <mergeCell ref="A7:A11"/>
    <mergeCell ref="C4:E4"/>
    <mergeCell ref="F4:I4"/>
    <mergeCell ref="C5:C6"/>
    <mergeCell ref="D5:E5"/>
    <mergeCell ref="F5:G5"/>
    <mergeCell ref="H5:I5"/>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I33"/>
  <sheetViews>
    <sheetView zoomScaleSheetLayoutView="100" zoomScalePageLayoutView="0" workbookViewId="0" topLeftCell="A1">
      <selection activeCell="P25" sqref="P25"/>
    </sheetView>
  </sheetViews>
  <sheetFormatPr defaultColWidth="9.140625" defaultRowHeight="12.75"/>
  <cols>
    <col min="1" max="9" width="10.7109375" style="0" customWidth="1"/>
  </cols>
  <sheetData>
    <row r="1" spans="1:9" ht="16.5" customHeight="1">
      <c r="A1" s="774" t="s">
        <v>0</v>
      </c>
      <c r="B1" s="774"/>
      <c r="C1" s="774"/>
      <c r="D1" s="774"/>
      <c r="E1" s="774"/>
      <c r="F1" s="774"/>
      <c r="G1" s="774"/>
      <c r="H1" s="774"/>
      <c r="I1" s="774"/>
    </row>
    <row r="2" spans="1:9" ht="16.5" customHeight="1">
      <c r="A2" s="774" t="s">
        <v>204</v>
      </c>
      <c r="B2" s="774"/>
      <c r="C2" s="774"/>
      <c r="D2" s="774"/>
      <c r="E2" s="774"/>
      <c r="F2" s="774"/>
      <c r="G2" s="774"/>
      <c r="H2" s="774"/>
      <c r="I2" s="774"/>
    </row>
    <row r="3" spans="1:9" ht="19.5" customHeight="1" thickBot="1">
      <c r="A3" s="800"/>
      <c r="B3" s="800"/>
      <c r="C3" s="800"/>
      <c r="D3" s="800"/>
      <c r="E3" s="800"/>
      <c r="F3" s="800"/>
      <c r="G3" s="800"/>
      <c r="H3" s="800"/>
      <c r="I3" s="800"/>
    </row>
    <row r="4" spans="1:9" ht="24.75" customHeight="1" thickTop="1">
      <c r="A4" s="776" t="s">
        <v>3</v>
      </c>
      <c r="B4" s="779" t="s">
        <v>4</v>
      </c>
      <c r="C4" s="782" t="s">
        <v>55</v>
      </c>
      <c r="D4" s="782"/>
      <c r="E4" s="782"/>
      <c r="F4" s="782" t="s">
        <v>238</v>
      </c>
      <c r="G4" s="782"/>
      <c r="H4" s="782"/>
      <c r="I4" s="783"/>
    </row>
    <row r="5" spans="1:9" ht="27.75" customHeight="1">
      <c r="A5" s="777"/>
      <c r="B5" s="780"/>
      <c r="C5" s="784" t="s">
        <v>24</v>
      </c>
      <c r="D5" s="784" t="s">
        <v>237</v>
      </c>
      <c r="E5" s="784"/>
      <c r="F5" s="784" t="s">
        <v>77</v>
      </c>
      <c r="G5" s="784"/>
      <c r="H5" s="784" t="s">
        <v>78</v>
      </c>
      <c r="I5" s="785"/>
    </row>
    <row r="6" spans="1:9" ht="24.75" customHeight="1" thickBot="1">
      <c r="A6" s="778"/>
      <c r="B6" s="881"/>
      <c r="C6" s="882"/>
      <c r="D6" s="68" t="s">
        <v>43</v>
      </c>
      <c r="E6" s="68" t="s">
        <v>44</v>
      </c>
      <c r="F6" s="385" t="s">
        <v>43</v>
      </c>
      <c r="G6" s="68" t="s">
        <v>44</v>
      </c>
      <c r="H6" s="385" t="s">
        <v>43</v>
      </c>
      <c r="I6" s="69" t="s">
        <v>44</v>
      </c>
    </row>
    <row r="7" spans="1:9" s="72" customFormat="1" ht="16.5" customHeight="1" thickTop="1">
      <c r="A7" s="770" t="s">
        <v>12</v>
      </c>
      <c r="B7" s="381">
        <v>2006</v>
      </c>
      <c r="C7" s="330">
        <v>4094</v>
      </c>
      <c r="D7" s="430">
        <v>284</v>
      </c>
      <c r="E7" s="84">
        <f>D7/C7*100</f>
        <v>6.936980947728383</v>
      </c>
      <c r="F7" s="431">
        <v>6</v>
      </c>
      <c r="G7" s="84">
        <f>F7/D7*100</f>
        <v>2.112676056338028</v>
      </c>
      <c r="H7" s="431">
        <v>4</v>
      </c>
      <c r="I7" s="93">
        <f>H7/D7*100</f>
        <v>1.4084507042253522</v>
      </c>
    </row>
    <row r="8" spans="1:9" s="72" customFormat="1" ht="16.5" customHeight="1">
      <c r="A8" s="771"/>
      <c r="B8" s="382">
        <v>2007</v>
      </c>
      <c r="C8" s="114">
        <v>4230</v>
      </c>
      <c r="D8" s="387">
        <v>388</v>
      </c>
      <c r="E8" s="78">
        <f aca="true" t="shared" si="0" ref="E8:E21">D8/C8*100</f>
        <v>9.1725768321513</v>
      </c>
      <c r="F8" s="428">
        <v>9</v>
      </c>
      <c r="G8" s="78">
        <f aca="true" t="shared" si="1" ref="G8:G21">F8/D8*100</f>
        <v>2.3195876288659796</v>
      </c>
      <c r="H8" s="428">
        <v>9</v>
      </c>
      <c r="I8" s="80">
        <f aca="true" t="shared" si="2" ref="I8:I16">H8/D8*100</f>
        <v>2.3195876288659796</v>
      </c>
    </row>
    <row r="9" spans="1:9" s="72" customFormat="1" ht="16.5" customHeight="1">
      <c r="A9" s="771"/>
      <c r="B9" s="382">
        <v>2008</v>
      </c>
      <c r="C9" s="114">
        <v>4197</v>
      </c>
      <c r="D9" s="114">
        <v>431</v>
      </c>
      <c r="E9" s="78">
        <f t="shared" si="0"/>
        <v>10.26923993328568</v>
      </c>
      <c r="F9" s="428">
        <v>5</v>
      </c>
      <c r="G9" s="78">
        <f t="shared" si="1"/>
        <v>1.160092807424594</v>
      </c>
      <c r="H9" s="428">
        <v>13</v>
      </c>
      <c r="I9" s="80">
        <f t="shared" si="2"/>
        <v>3.0162412993039442</v>
      </c>
    </row>
    <row r="10" spans="1:9" s="72" customFormat="1" ht="16.5" customHeight="1">
      <c r="A10" s="771"/>
      <c r="B10" s="382">
        <v>2009</v>
      </c>
      <c r="C10" s="114">
        <v>4405</v>
      </c>
      <c r="D10" s="114">
        <v>447</v>
      </c>
      <c r="E10" s="78">
        <f t="shared" si="0"/>
        <v>10.14755959137344</v>
      </c>
      <c r="F10" s="428">
        <v>14</v>
      </c>
      <c r="G10" s="78">
        <f t="shared" si="1"/>
        <v>3.131991051454139</v>
      </c>
      <c r="H10" s="428">
        <v>10</v>
      </c>
      <c r="I10" s="80">
        <f t="shared" si="2"/>
        <v>2.237136465324385</v>
      </c>
    </row>
    <row r="11" spans="1:9" s="72" customFormat="1" ht="16.5" customHeight="1">
      <c r="A11" s="771"/>
      <c r="B11" s="382">
        <v>2010</v>
      </c>
      <c r="C11" s="114">
        <v>4594</v>
      </c>
      <c r="D11" s="387">
        <v>429</v>
      </c>
      <c r="E11" s="78">
        <f t="shared" si="0"/>
        <v>9.338267305180672</v>
      </c>
      <c r="F11" s="404">
        <v>19</v>
      </c>
      <c r="G11" s="78">
        <f t="shared" si="1"/>
        <v>4.428904428904429</v>
      </c>
      <c r="H11" s="404">
        <v>14</v>
      </c>
      <c r="I11" s="80">
        <f t="shared" si="2"/>
        <v>3.263403263403263</v>
      </c>
    </row>
    <row r="12" spans="1:9" s="72" customFormat="1" ht="16.5" customHeight="1">
      <c r="A12" s="771" t="s">
        <v>13</v>
      </c>
      <c r="B12" s="382">
        <v>2006</v>
      </c>
      <c r="C12" s="114">
        <v>4818</v>
      </c>
      <c r="D12" s="387">
        <v>357</v>
      </c>
      <c r="E12" s="78">
        <f t="shared" si="0"/>
        <v>7.409713574097136</v>
      </c>
      <c r="F12" s="428">
        <v>14</v>
      </c>
      <c r="G12" s="78">
        <f t="shared" si="1"/>
        <v>3.9215686274509802</v>
      </c>
      <c r="H12" s="428">
        <v>5</v>
      </c>
      <c r="I12" s="80">
        <f t="shared" si="2"/>
        <v>1.400560224089636</v>
      </c>
    </row>
    <row r="13" spans="1:9" s="72" customFormat="1" ht="16.5" customHeight="1">
      <c r="A13" s="771"/>
      <c r="B13" s="382">
        <v>2007</v>
      </c>
      <c r="C13" s="114">
        <v>4273</v>
      </c>
      <c r="D13" s="387">
        <v>338</v>
      </c>
      <c r="E13" s="78">
        <f t="shared" si="0"/>
        <v>7.910133395740697</v>
      </c>
      <c r="F13" s="428">
        <v>13</v>
      </c>
      <c r="G13" s="78">
        <f t="shared" si="1"/>
        <v>3.8461538461538463</v>
      </c>
      <c r="H13" s="428">
        <v>6</v>
      </c>
      <c r="I13" s="80">
        <f t="shared" si="2"/>
        <v>1.7751479289940828</v>
      </c>
    </row>
    <row r="14" spans="1:9" s="72" customFormat="1" ht="16.5" customHeight="1">
      <c r="A14" s="771"/>
      <c r="B14" s="382">
        <v>2008</v>
      </c>
      <c r="C14" s="114">
        <v>4757</v>
      </c>
      <c r="D14" s="114">
        <v>352</v>
      </c>
      <c r="E14" s="78">
        <f t="shared" si="0"/>
        <v>7.399621610258567</v>
      </c>
      <c r="F14" s="428">
        <v>18</v>
      </c>
      <c r="G14" s="78">
        <f t="shared" si="1"/>
        <v>5.113636363636364</v>
      </c>
      <c r="H14" s="428">
        <v>6</v>
      </c>
      <c r="I14" s="80">
        <f t="shared" si="2"/>
        <v>1.7045454545454544</v>
      </c>
    </row>
    <row r="15" spans="1:9" s="72" customFormat="1" ht="16.5" customHeight="1">
      <c r="A15" s="771"/>
      <c r="B15" s="382">
        <v>2009</v>
      </c>
      <c r="C15" s="114">
        <v>4597</v>
      </c>
      <c r="D15" s="114">
        <v>402</v>
      </c>
      <c r="E15" s="78">
        <f t="shared" si="0"/>
        <v>8.744833587122036</v>
      </c>
      <c r="F15" s="429">
        <v>10</v>
      </c>
      <c r="G15" s="78">
        <f t="shared" si="1"/>
        <v>2.4875621890547266</v>
      </c>
      <c r="H15" s="429">
        <v>4</v>
      </c>
      <c r="I15" s="80">
        <f t="shared" si="2"/>
        <v>0.9950248756218906</v>
      </c>
    </row>
    <row r="16" spans="1:9" s="72" customFormat="1" ht="16.5" customHeight="1">
      <c r="A16" s="771"/>
      <c r="B16" s="382">
        <v>2010</v>
      </c>
      <c r="C16" s="114">
        <v>5050</v>
      </c>
      <c r="D16" s="387">
        <v>354</v>
      </c>
      <c r="E16" s="78">
        <f t="shared" si="0"/>
        <v>7.009900990099011</v>
      </c>
      <c r="F16" s="387">
        <v>13</v>
      </c>
      <c r="G16" s="78">
        <f t="shared" si="1"/>
        <v>3.672316384180791</v>
      </c>
      <c r="H16" s="387">
        <v>12</v>
      </c>
      <c r="I16" s="80">
        <f t="shared" si="2"/>
        <v>3.389830508474576</v>
      </c>
    </row>
    <row r="17" spans="1:9" s="72" customFormat="1" ht="16.5" customHeight="1">
      <c r="A17" s="767" t="s">
        <v>210</v>
      </c>
      <c r="B17" s="382">
        <v>2006</v>
      </c>
      <c r="C17" s="114">
        <v>74</v>
      </c>
      <c r="D17" s="387">
        <v>12</v>
      </c>
      <c r="E17" s="78">
        <f t="shared" si="0"/>
        <v>16.216216216216218</v>
      </c>
      <c r="F17" s="387">
        <v>0</v>
      </c>
      <c r="G17" s="78" t="s">
        <v>54</v>
      </c>
      <c r="H17" s="387">
        <v>0</v>
      </c>
      <c r="I17" s="80" t="s">
        <v>54</v>
      </c>
    </row>
    <row r="18" spans="1:9" s="72" customFormat="1" ht="16.5" customHeight="1">
      <c r="A18" s="768"/>
      <c r="B18" s="382">
        <v>2007</v>
      </c>
      <c r="C18" s="114">
        <v>117</v>
      </c>
      <c r="D18" s="387">
        <v>21</v>
      </c>
      <c r="E18" s="78">
        <f t="shared" si="0"/>
        <v>17.94871794871795</v>
      </c>
      <c r="F18" s="387">
        <v>0</v>
      </c>
      <c r="G18" s="78" t="s">
        <v>54</v>
      </c>
      <c r="H18" s="387">
        <v>0</v>
      </c>
      <c r="I18" s="80" t="s">
        <v>54</v>
      </c>
    </row>
    <row r="19" spans="1:9" s="72" customFormat="1" ht="16.5" customHeight="1">
      <c r="A19" s="768"/>
      <c r="B19" s="382">
        <v>2008</v>
      </c>
      <c r="C19" s="114">
        <v>97</v>
      </c>
      <c r="D19" s="387">
        <v>15</v>
      </c>
      <c r="E19" s="78">
        <f t="shared" si="0"/>
        <v>15.463917525773196</v>
      </c>
      <c r="F19" s="387">
        <v>0</v>
      </c>
      <c r="G19" s="78" t="s">
        <v>54</v>
      </c>
      <c r="H19" s="387">
        <v>0</v>
      </c>
      <c r="I19" s="80" t="s">
        <v>54</v>
      </c>
    </row>
    <row r="20" spans="1:9" s="72" customFormat="1" ht="16.5" customHeight="1">
      <c r="A20" s="768"/>
      <c r="B20" s="382">
        <v>2009</v>
      </c>
      <c r="C20" s="114">
        <v>135</v>
      </c>
      <c r="D20" s="387">
        <v>23</v>
      </c>
      <c r="E20" s="78">
        <f t="shared" si="0"/>
        <v>17.037037037037038</v>
      </c>
      <c r="F20" s="387">
        <v>0</v>
      </c>
      <c r="G20" s="78" t="s">
        <v>54</v>
      </c>
      <c r="H20" s="387">
        <v>0</v>
      </c>
      <c r="I20" s="80" t="s">
        <v>54</v>
      </c>
    </row>
    <row r="21" spans="1:9" s="72" customFormat="1" ht="16.5" customHeight="1" thickBot="1">
      <c r="A21" s="769"/>
      <c r="B21" s="383">
        <v>2010</v>
      </c>
      <c r="C21" s="377">
        <v>226</v>
      </c>
      <c r="D21" s="139">
        <v>3</v>
      </c>
      <c r="E21" s="96">
        <f t="shared" si="0"/>
        <v>1.3274336283185841</v>
      </c>
      <c r="F21" s="139">
        <v>1</v>
      </c>
      <c r="G21" s="96">
        <f t="shared" si="1"/>
        <v>33.33333333333333</v>
      </c>
      <c r="H21" s="139">
        <v>0</v>
      </c>
      <c r="I21" s="124" t="s">
        <v>54</v>
      </c>
    </row>
    <row r="22" spans="1:9" s="72" customFormat="1" ht="16.5" customHeight="1" thickTop="1">
      <c r="A22" s="770" t="s">
        <v>14</v>
      </c>
      <c r="B22" s="26">
        <v>2006</v>
      </c>
      <c r="C22" s="334">
        <v>25764</v>
      </c>
      <c r="D22" s="334">
        <v>2407</v>
      </c>
      <c r="E22" s="145">
        <v>9.342493401645708</v>
      </c>
      <c r="F22" s="334">
        <v>89</v>
      </c>
      <c r="G22" s="145">
        <v>3.697548815953469</v>
      </c>
      <c r="H22" s="334">
        <v>42</v>
      </c>
      <c r="I22" s="176">
        <v>1.7449106771915246</v>
      </c>
    </row>
    <row r="23" spans="1:9" s="72" customFormat="1" ht="16.5" customHeight="1">
      <c r="A23" s="771"/>
      <c r="B23" s="15">
        <v>2007</v>
      </c>
      <c r="C23" s="241">
        <v>27067</v>
      </c>
      <c r="D23" s="241">
        <v>2872</v>
      </c>
      <c r="E23" s="144">
        <v>10.610706764695015</v>
      </c>
      <c r="F23" s="241">
        <v>92</v>
      </c>
      <c r="G23" s="144">
        <v>3.203342618384401</v>
      </c>
      <c r="H23" s="241">
        <v>57</v>
      </c>
      <c r="I23" s="146">
        <v>1.9846796657381613</v>
      </c>
    </row>
    <row r="24" spans="1:9" s="72" customFormat="1" ht="16.5" customHeight="1">
      <c r="A24" s="771"/>
      <c r="B24" s="15">
        <v>2008</v>
      </c>
      <c r="C24" s="241">
        <v>28681</v>
      </c>
      <c r="D24" s="241">
        <v>3131</v>
      </c>
      <c r="E24" s="144">
        <v>10.916634705902863</v>
      </c>
      <c r="F24" s="241">
        <v>100</v>
      </c>
      <c r="G24" s="144">
        <v>3.1938677738741617</v>
      </c>
      <c r="H24" s="241">
        <v>57</v>
      </c>
      <c r="I24" s="146">
        <v>1.8205046311082722</v>
      </c>
    </row>
    <row r="25" spans="1:9" s="72" customFormat="1" ht="16.5" customHeight="1">
      <c r="A25" s="771"/>
      <c r="B25" s="15">
        <v>2009</v>
      </c>
      <c r="C25" s="241">
        <v>30953</v>
      </c>
      <c r="D25" s="241">
        <v>3006</v>
      </c>
      <c r="E25" s="144">
        <v>9.711498077730752</v>
      </c>
      <c r="F25" s="241">
        <v>91</v>
      </c>
      <c r="G25" s="144">
        <v>3.02727877578177</v>
      </c>
      <c r="H25" s="241">
        <v>71</v>
      </c>
      <c r="I25" s="146">
        <v>2.3619427811044575</v>
      </c>
    </row>
    <row r="26" spans="1:9" s="72" customFormat="1" ht="16.5" customHeight="1" thickBot="1">
      <c r="A26" s="772"/>
      <c r="B26" s="384">
        <v>2010</v>
      </c>
      <c r="C26" s="193">
        <v>31179</v>
      </c>
      <c r="D26" s="414">
        <v>2537</v>
      </c>
      <c r="E26" s="415">
        <v>8.13688700728054</v>
      </c>
      <c r="F26" s="414">
        <v>90</v>
      </c>
      <c r="G26" s="415">
        <v>3.5474970437524638</v>
      </c>
      <c r="H26" s="414">
        <v>66</v>
      </c>
      <c r="I26" s="416">
        <v>2.60149783208514</v>
      </c>
    </row>
    <row r="27" spans="1:9" ht="13.5" thickTop="1">
      <c r="A27" s="205"/>
      <c r="E27" s="3"/>
      <c r="G27" s="3"/>
      <c r="H27" s="3"/>
      <c r="I27" s="3"/>
    </row>
    <row r="30" ht="12.75">
      <c r="A30" s="207"/>
    </row>
    <row r="31" ht="12.75">
      <c r="A31" s="208"/>
    </row>
    <row r="32" ht="12.75">
      <c r="A32" s="208"/>
    </row>
    <row r="33" ht="12.75">
      <c r="A33" s="209"/>
    </row>
  </sheetData>
  <sheetProtection/>
  <mergeCells count="15">
    <mergeCell ref="A22:A26"/>
    <mergeCell ref="A12:A16"/>
    <mergeCell ref="C4:E4"/>
    <mergeCell ref="A4:A6"/>
    <mergeCell ref="B4:B6"/>
    <mergeCell ref="A17:A21"/>
    <mergeCell ref="A1:I1"/>
    <mergeCell ref="A3:I3"/>
    <mergeCell ref="A2:I2"/>
    <mergeCell ref="A7:A11"/>
    <mergeCell ref="F4:I4"/>
    <mergeCell ref="C5:C6"/>
    <mergeCell ref="D5:E5"/>
    <mergeCell ref="F5:G5"/>
    <mergeCell ref="H5:I5"/>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dimension ref="A1:E33"/>
  <sheetViews>
    <sheetView zoomScaleSheetLayoutView="100" zoomScalePageLayoutView="0" workbookViewId="0" topLeftCell="A1">
      <selection activeCell="K28" sqref="K28"/>
    </sheetView>
  </sheetViews>
  <sheetFormatPr defaultColWidth="9.140625" defaultRowHeight="12.75"/>
  <cols>
    <col min="1" max="5" width="18.7109375" style="70" customWidth="1"/>
    <col min="6" max="16384" width="9.140625" style="70" customWidth="1"/>
  </cols>
  <sheetData>
    <row r="1" spans="1:5" ht="12.75">
      <c r="A1" s="891" t="s">
        <v>205</v>
      </c>
      <c r="B1" s="891"/>
      <c r="C1" s="891"/>
      <c r="D1" s="891"/>
      <c r="E1" s="891"/>
    </row>
    <row r="2" spans="1:5" ht="12.75" customHeight="1" thickBot="1">
      <c r="A2" s="892"/>
      <c r="B2" s="892"/>
      <c r="C2" s="892"/>
      <c r="D2" s="892"/>
      <c r="E2" s="892"/>
    </row>
    <row r="3" spans="1:5" ht="16.5" customHeight="1" thickTop="1">
      <c r="A3" s="893" t="s">
        <v>3</v>
      </c>
      <c r="B3" s="896" t="s">
        <v>4</v>
      </c>
      <c r="C3" s="887" t="s">
        <v>222</v>
      </c>
      <c r="D3" s="887"/>
      <c r="E3" s="797"/>
    </row>
    <row r="4" spans="1:5" ht="16.5" customHeight="1">
      <c r="A4" s="894"/>
      <c r="B4" s="897"/>
      <c r="C4" s="866" t="s">
        <v>29</v>
      </c>
      <c r="D4" s="866" t="s">
        <v>56</v>
      </c>
      <c r="E4" s="890"/>
    </row>
    <row r="5" spans="1:5" ht="16.5" customHeight="1" thickBot="1">
      <c r="A5" s="895"/>
      <c r="B5" s="898"/>
      <c r="C5" s="867"/>
      <c r="D5" s="48" t="s">
        <v>43</v>
      </c>
      <c r="E5" s="49" t="s">
        <v>44</v>
      </c>
    </row>
    <row r="6" spans="1:5" ht="15" customHeight="1" thickTop="1">
      <c r="A6" s="883" t="s">
        <v>18</v>
      </c>
      <c r="B6" s="301">
        <v>2006</v>
      </c>
      <c r="C6" s="311">
        <v>3049</v>
      </c>
      <c r="D6" s="303">
        <v>200</v>
      </c>
      <c r="E6" s="71">
        <f aca="true" t="shared" si="0" ref="E6:E15">D6/C6*100</f>
        <v>6.559527714004592</v>
      </c>
    </row>
    <row r="7" spans="1:5" ht="15" customHeight="1">
      <c r="A7" s="885"/>
      <c r="B7" s="24">
        <v>2007</v>
      </c>
      <c r="C7" s="304">
        <v>3372</v>
      </c>
      <c r="D7" s="304">
        <v>191</v>
      </c>
      <c r="E7" s="71">
        <f t="shared" si="0"/>
        <v>5.66429418742586</v>
      </c>
    </row>
    <row r="8" spans="1:5" ht="15" customHeight="1">
      <c r="A8" s="885"/>
      <c r="B8" s="24">
        <v>2008</v>
      </c>
      <c r="C8" s="304">
        <v>3666</v>
      </c>
      <c r="D8" s="304">
        <v>157</v>
      </c>
      <c r="E8" s="71">
        <f t="shared" si="0"/>
        <v>4.282596835788325</v>
      </c>
    </row>
    <row r="9" spans="1:5" ht="15" customHeight="1">
      <c r="A9" s="885"/>
      <c r="B9" s="24">
        <v>2009</v>
      </c>
      <c r="C9" s="304">
        <v>4071</v>
      </c>
      <c r="D9" s="304">
        <v>144</v>
      </c>
      <c r="E9" s="71">
        <f t="shared" si="0"/>
        <v>3.5372144436256447</v>
      </c>
    </row>
    <row r="10" spans="1:5" ht="15" customHeight="1">
      <c r="A10" s="885"/>
      <c r="B10" s="24">
        <v>2010</v>
      </c>
      <c r="C10" s="310">
        <v>3905</v>
      </c>
      <c r="D10" s="305">
        <v>46</v>
      </c>
      <c r="E10" s="71">
        <f t="shared" si="0"/>
        <v>1.17797695262484</v>
      </c>
    </row>
    <row r="11" spans="1:5" ht="15" customHeight="1">
      <c r="A11" s="885" t="s">
        <v>19</v>
      </c>
      <c r="B11" s="24">
        <v>2006</v>
      </c>
      <c r="C11" s="311">
        <v>2326</v>
      </c>
      <c r="D11" s="303">
        <v>26</v>
      </c>
      <c r="E11" s="71">
        <f t="shared" si="0"/>
        <v>1.117798796216681</v>
      </c>
    </row>
    <row r="12" spans="1:5" ht="15" customHeight="1">
      <c r="A12" s="885"/>
      <c r="B12" s="24">
        <v>2007</v>
      </c>
      <c r="C12" s="304">
        <v>2583</v>
      </c>
      <c r="D12" s="304">
        <v>39</v>
      </c>
      <c r="E12" s="71">
        <f t="shared" si="0"/>
        <v>1.5098722415795587</v>
      </c>
    </row>
    <row r="13" spans="1:5" ht="15" customHeight="1">
      <c r="A13" s="885"/>
      <c r="B13" s="24">
        <v>2008</v>
      </c>
      <c r="C13" s="304">
        <v>2811</v>
      </c>
      <c r="D13" s="304">
        <v>60</v>
      </c>
      <c r="E13" s="71">
        <f t="shared" si="0"/>
        <v>2.134471718249733</v>
      </c>
    </row>
    <row r="14" spans="1:5" ht="15" customHeight="1">
      <c r="A14" s="885"/>
      <c r="B14" s="24">
        <v>2009</v>
      </c>
      <c r="C14" s="304">
        <v>3006</v>
      </c>
      <c r="D14" s="304">
        <v>57</v>
      </c>
      <c r="E14" s="71">
        <f t="shared" si="0"/>
        <v>1.8962075848303395</v>
      </c>
    </row>
    <row r="15" spans="1:5" ht="15" customHeight="1">
      <c r="A15" s="885"/>
      <c r="B15" s="177">
        <v>2010</v>
      </c>
      <c r="C15" s="311">
        <v>3054</v>
      </c>
      <c r="D15" s="303">
        <v>27</v>
      </c>
      <c r="E15" s="71">
        <f t="shared" si="0"/>
        <v>0.8840864440078585</v>
      </c>
    </row>
    <row r="16" spans="1:5" ht="15" customHeight="1">
      <c r="A16" s="885" t="s">
        <v>20</v>
      </c>
      <c r="B16" s="24">
        <v>2006</v>
      </c>
      <c r="C16" s="311">
        <v>2040</v>
      </c>
      <c r="D16" s="303">
        <v>17</v>
      </c>
      <c r="E16" s="71">
        <f aca="true" t="shared" si="1" ref="E16:E30">D16/C16*100</f>
        <v>0.8333333333333334</v>
      </c>
    </row>
    <row r="17" spans="1:5" ht="15" customHeight="1">
      <c r="A17" s="885"/>
      <c r="B17" s="24">
        <v>2007</v>
      </c>
      <c r="C17" s="304">
        <v>2207</v>
      </c>
      <c r="D17" s="304">
        <v>28</v>
      </c>
      <c r="E17" s="71">
        <f t="shared" si="1"/>
        <v>1.2686905301314002</v>
      </c>
    </row>
    <row r="18" spans="1:5" ht="15" customHeight="1">
      <c r="A18" s="885"/>
      <c r="B18" s="24">
        <v>2008</v>
      </c>
      <c r="C18" s="304">
        <v>2381</v>
      </c>
      <c r="D18" s="304">
        <v>31</v>
      </c>
      <c r="E18" s="71">
        <f t="shared" si="1"/>
        <v>1.3019739605207896</v>
      </c>
    </row>
    <row r="19" spans="1:5" ht="15" customHeight="1">
      <c r="A19" s="885"/>
      <c r="B19" s="24">
        <v>2009</v>
      </c>
      <c r="C19" s="304">
        <v>2696</v>
      </c>
      <c r="D19" s="304">
        <v>22</v>
      </c>
      <c r="E19" s="71">
        <f t="shared" si="1"/>
        <v>0.8160237388724036</v>
      </c>
    </row>
    <row r="20" spans="1:5" ht="15" customHeight="1">
      <c r="A20" s="885"/>
      <c r="B20" s="24">
        <v>2010</v>
      </c>
      <c r="C20" s="304">
        <v>2806</v>
      </c>
      <c r="D20" s="304">
        <v>26</v>
      </c>
      <c r="E20" s="71">
        <f t="shared" si="1"/>
        <v>0.9265858873841768</v>
      </c>
    </row>
    <row r="21" spans="1:5" ht="15" customHeight="1">
      <c r="A21" s="888" t="s">
        <v>21</v>
      </c>
      <c r="B21" s="24">
        <v>2006</v>
      </c>
      <c r="C21" s="311">
        <v>3136</v>
      </c>
      <c r="D21" s="303">
        <v>29</v>
      </c>
      <c r="E21" s="71">
        <f t="shared" si="1"/>
        <v>0.9247448979591837</v>
      </c>
    </row>
    <row r="22" spans="1:5" ht="15" customHeight="1">
      <c r="A22" s="889"/>
      <c r="B22" s="24">
        <v>2007</v>
      </c>
      <c r="C22" s="304">
        <v>3407</v>
      </c>
      <c r="D22" s="304">
        <v>52</v>
      </c>
      <c r="E22" s="71">
        <f t="shared" si="1"/>
        <v>1.5262694452597594</v>
      </c>
    </row>
    <row r="23" spans="1:5" ht="15" customHeight="1">
      <c r="A23" s="889"/>
      <c r="B23" s="24">
        <v>2008</v>
      </c>
      <c r="C23" s="304">
        <v>3096</v>
      </c>
      <c r="D23" s="304">
        <v>47</v>
      </c>
      <c r="E23" s="71">
        <f t="shared" si="1"/>
        <v>1.5180878552971577</v>
      </c>
    </row>
    <row r="24" spans="1:5" ht="15" customHeight="1">
      <c r="A24" s="889"/>
      <c r="B24" s="98">
        <v>2009</v>
      </c>
      <c r="C24" s="304">
        <v>3569</v>
      </c>
      <c r="D24" s="304">
        <v>52</v>
      </c>
      <c r="E24" s="71">
        <f t="shared" si="1"/>
        <v>1.4569907537125246</v>
      </c>
    </row>
    <row r="25" spans="1:5" ht="15" customHeight="1" thickBot="1">
      <c r="A25" s="874"/>
      <c r="B25" s="17">
        <v>2010</v>
      </c>
      <c r="C25" s="306">
        <v>3654</v>
      </c>
      <c r="D25" s="306">
        <v>69</v>
      </c>
      <c r="E25" s="302">
        <f t="shared" si="1"/>
        <v>1.8883415435139574</v>
      </c>
    </row>
    <row r="26" spans="1:5" ht="15" customHeight="1" thickTop="1">
      <c r="A26" s="883" t="s">
        <v>14</v>
      </c>
      <c r="B26" s="141">
        <v>2006</v>
      </c>
      <c r="C26" s="308">
        <v>25764</v>
      </c>
      <c r="D26" s="308">
        <f>'42.Návyk.látky (2)'!D26</f>
        <v>321</v>
      </c>
      <c r="E26" s="320">
        <f t="shared" si="1"/>
        <v>1.2459245458779693</v>
      </c>
    </row>
    <row r="27" spans="1:5" ht="15" customHeight="1">
      <c r="A27" s="884"/>
      <c r="B27" s="31">
        <v>2007</v>
      </c>
      <c r="C27" s="243">
        <f>'42.Návyk.látky (2)'!C27</f>
        <v>27067</v>
      </c>
      <c r="D27" s="243">
        <f>'42.Návyk.látky (2)'!D27</f>
        <v>394</v>
      </c>
      <c r="E27" s="321">
        <f t="shared" si="1"/>
        <v>1.4556470979421436</v>
      </c>
    </row>
    <row r="28" spans="1:5" ht="15" customHeight="1">
      <c r="A28" s="885"/>
      <c r="B28" s="31">
        <v>2008</v>
      </c>
      <c r="C28" s="243">
        <f>'42.Návyk.látky (2)'!$C$28</f>
        <v>28681</v>
      </c>
      <c r="D28" s="243">
        <f>'42.Návyk.látky (2)'!$D$28</f>
        <v>406</v>
      </c>
      <c r="E28" s="321">
        <f t="shared" si="1"/>
        <v>1.4155712841253791</v>
      </c>
    </row>
    <row r="29" spans="1:5" ht="15" customHeight="1">
      <c r="A29" s="885"/>
      <c r="B29" s="31">
        <v>2009</v>
      </c>
      <c r="C29" s="243">
        <v>30953</v>
      </c>
      <c r="D29" s="243">
        <f>'42.Návyk.látky (2)'!D29</f>
        <v>383</v>
      </c>
      <c r="E29" s="321">
        <f t="shared" si="1"/>
        <v>1.2373598681872515</v>
      </c>
    </row>
    <row r="30" spans="1:5" ht="15" customHeight="1" thickBot="1">
      <c r="A30" s="886"/>
      <c r="B30" s="137">
        <v>2010</v>
      </c>
      <c r="C30" s="307">
        <v>31179</v>
      </c>
      <c r="D30" s="319">
        <v>269</v>
      </c>
      <c r="E30" s="322">
        <f t="shared" si="1"/>
        <v>0.8627601911543026</v>
      </c>
    </row>
    <row r="31" spans="1:5" ht="13.5" thickTop="1">
      <c r="A31" s="209"/>
      <c r="D31" s="136"/>
      <c r="E31" s="136"/>
    </row>
    <row r="32" ht="12.75">
      <c r="A32" s="209"/>
    </row>
    <row r="33" ht="12.75">
      <c r="A33" s="209"/>
    </row>
  </sheetData>
  <sheetProtection/>
  <mergeCells count="12">
    <mergeCell ref="A1:E1"/>
    <mergeCell ref="A2:E2"/>
    <mergeCell ref="A6:A10"/>
    <mergeCell ref="A3:A5"/>
    <mergeCell ref="B3:B5"/>
    <mergeCell ref="A26:A30"/>
    <mergeCell ref="A11:A15"/>
    <mergeCell ref="A16:A20"/>
    <mergeCell ref="C3:E3"/>
    <mergeCell ref="A21:A25"/>
    <mergeCell ref="C4:C5"/>
    <mergeCell ref="D4:E4"/>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44.xml><?xml version="1.0" encoding="utf-8"?>
<worksheet xmlns="http://schemas.openxmlformats.org/spreadsheetml/2006/main" xmlns:r="http://schemas.openxmlformats.org/officeDocument/2006/relationships">
  <dimension ref="A1:E33"/>
  <sheetViews>
    <sheetView zoomScaleSheetLayoutView="100" zoomScalePageLayoutView="0" workbookViewId="0" topLeftCell="A1">
      <selection activeCell="L34" sqref="L34"/>
    </sheetView>
  </sheetViews>
  <sheetFormatPr defaultColWidth="9.140625" defaultRowHeight="12.75"/>
  <cols>
    <col min="1" max="5" width="18.7109375" style="0" customWidth="1"/>
  </cols>
  <sheetData>
    <row r="1" spans="1:5" ht="12.75">
      <c r="A1" s="901" t="s">
        <v>205</v>
      </c>
      <c r="B1" s="901"/>
      <c r="C1" s="901"/>
      <c r="D1" s="901"/>
      <c r="E1" s="901"/>
    </row>
    <row r="2" spans="1:5" ht="12.75" customHeight="1" thickBot="1">
      <c r="A2" s="799"/>
      <c r="B2" s="799"/>
      <c r="C2" s="799"/>
      <c r="D2" s="799"/>
      <c r="E2" s="799"/>
    </row>
    <row r="3" spans="1:5" ht="16.5" customHeight="1" thickTop="1">
      <c r="A3" s="776" t="s">
        <v>3</v>
      </c>
      <c r="B3" s="779" t="s">
        <v>4</v>
      </c>
      <c r="C3" s="782" t="s">
        <v>222</v>
      </c>
      <c r="D3" s="782"/>
      <c r="E3" s="783"/>
    </row>
    <row r="4" spans="1:5" ht="16.5" customHeight="1">
      <c r="A4" s="777"/>
      <c r="B4" s="780"/>
      <c r="C4" s="864" t="s">
        <v>29</v>
      </c>
      <c r="D4" s="864" t="s">
        <v>56</v>
      </c>
      <c r="E4" s="868"/>
    </row>
    <row r="5" spans="1:5" ht="16.5" customHeight="1" thickBot="1">
      <c r="A5" s="778"/>
      <c r="B5" s="781"/>
      <c r="C5" s="865"/>
      <c r="D5" s="7" t="s">
        <v>43</v>
      </c>
      <c r="E5" s="8" t="s">
        <v>44</v>
      </c>
    </row>
    <row r="6" spans="1:5" ht="15" customHeight="1" thickTop="1">
      <c r="A6" s="770" t="s">
        <v>22</v>
      </c>
      <c r="B6" s="312">
        <v>2006</v>
      </c>
      <c r="C6" s="112">
        <v>2672</v>
      </c>
      <c r="D6" s="112">
        <v>4</v>
      </c>
      <c r="E6" s="373">
        <f aca="true" t="shared" si="0" ref="E6:E13">D6/C6*100</f>
        <v>0.14970059880239522</v>
      </c>
    </row>
    <row r="7" spans="1:5" ht="15" customHeight="1">
      <c r="A7" s="771"/>
      <c r="B7" s="313">
        <v>2007</v>
      </c>
      <c r="C7" s="304">
        <v>2938</v>
      </c>
      <c r="D7" s="114">
        <v>17</v>
      </c>
      <c r="E7" s="323">
        <f t="shared" si="0"/>
        <v>0.5786249149081008</v>
      </c>
    </row>
    <row r="8" spans="1:5" ht="15" customHeight="1">
      <c r="A8" s="771"/>
      <c r="B8" s="16">
        <v>2008</v>
      </c>
      <c r="C8" s="304">
        <v>2938</v>
      </c>
      <c r="D8" s="114">
        <v>12</v>
      </c>
      <c r="E8" s="323">
        <f t="shared" si="0"/>
        <v>0.4084411164057182</v>
      </c>
    </row>
    <row r="9" spans="1:5" ht="15" customHeight="1">
      <c r="A9" s="771"/>
      <c r="B9" s="16">
        <v>2009</v>
      </c>
      <c r="C9" s="304">
        <v>3346</v>
      </c>
      <c r="D9" s="114">
        <v>13</v>
      </c>
      <c r="E9" s="191">
        <f t="shared" si="0"/>
        <v>0.38852361028093246</v>
      </c>
    </row>
    <row r="10" spans="1:5" ht="15" customHeight="1">
      <c r="A10" s="771"/>
      <c r="B10" s="16">
        <v>2010</v>
      </c>
      <c r="C10" s="114">
        <v>3143</v>
      </c>
      <c r="D10" s="315">
        <v>9</v>
      </c>
      <c r="E10" s="191">
        <f t="shared" si="0"/>
        <v>0.28635062042634424</v>
      </c>
    </row>
    <row r="11" spans="1:5" ht="15" customHeight="1">
      <c r="A11" s="771" t="s">
        <v>23</v>
      </c>
      <c r="B11" s="16">
        <v>2006</v>
      </c>
      <c r="C11" s="114">
        <v>3555</v>
      </c>
      <c r="D11" s="315">
        <v>25</v>
      </c>
      <c r="E11" s="191">
        <f t="shared" si="0"/>
        <v>0.7032348804500703</v>
      </c>
    </row>
    <row r="12" spans="1:5" ht="15" customHeight="1">
      <c r="A12" s="771"/>
      <c r="B12" s="16">
        <v>2007</v>
      </c>
      <c r="C12" s="114">
        <v>3940</v>
      </c>
      <c r="D12" s="315">
        <v>35</v>
      </c>
      <c r="E12" s="191">
        <f t="shared" si="0"/>
        <v>0.8883248730964468</v>
      </c>
    </row>
    <row r="13" spans="1:5" ht="15" customHeight="1">
      <c r="A13" s="771"/>
      <c r="B13" s="16">
        <v>2008</v>
      </c>
      <c r="C13" s="304">
        <v>4738</v>
      </c>
      <c r="D13" s="315">
        <v>35</v>
      </c>
      <c r="E13" s="191">
        <f t="shared" si="0"/>
        <v>0.73870831574504</v>
      </c>
    </row>
    <row r="14" spans="1:5" ht="15" customHeight="1">
      <c r="A14" s="771"/>
      <c r="B14" s="16">
        <v>2009</v>
      </c>
      <c r="C14" s="304">
        <v>5128</v>
      </c>
      <c r="D14" s="114">
        <v>30</v>
      </c>
      <c r="E14" s="314">
        <f>D14/C14*100</f>
        <v>0.5850234009360374</v>
      </c>
    </row>
    <row r="15" spans="1:5" ht="15" customHeight="1">
      <c r="A15" s="771"/>
      <c r="B15" s="98">
        <v>2010</v>
      </c>
      <c r="C15" s="378">
        <v>4747</v>
      </c>
      <c r="D15" s="114">
        <v>35</v>
      </c>
      <c r="E15" s="314">
        <f>D15/C15*100</f>
        <v>0.7373077733305246</v>
      </c>
    </row>
    <row r="16" spans="1:5" ht="15" customHeight="1">
      <c r="A16" s="771" t="s">
        <v>12</v>
      </c>
      <c r="B16" s="16">
        <v>2006</v>
      </c>
      <c r="C16" s="114">
        <v>4094</v>
      </c>
      <c r="D16" s="114">
        <v>4</v>
      </c>
      <c r="E16" s="191">
        <f aca="true" t="shared" si="1" ref="E16:E21">D16/C16*100</f>
        <v>0.09770395701025891</v>
      </c>
    </row>
    <row r="17" spans="1:5" ht="15" customHeight="1">
      <c r="A17" s="771"/>
      <c r="B17" s="16">
        <v>2007</v>
      </c>
      <c r="C17" s="114">
        <v>4230</v>
      </c>
      <c r="D17" s="114">
        <v>17</v>
      </c>
      <c r="E17" s="191">
        <f t="shared" si="1"/>
        <v>0.4018912529550827</v>
      </c>
    </row>
    <row r="18" spans="1:5" ht="15" customHeight="1">
      <c r="A18" s="771"/>
      <c r="B18" s="16">
        <v>2008</v>
      </c>
      <c r="C18" s="304">
        <v>4197</v>
      </c>
      <c r="D18" s="114">
        <v>12</v>
      </c>
      <c r="E18" s="191">
        <f t="shared" si="1"/>
        <v>0.28591851322373124</v>
      </c>
    </row>
    <row r="19" spans="1:5" ht="15" customHeight="1">
      <c r="A19" s="771"/>
      <c r="B19" s="16">
        <v>2009</v>
      </c>
      <c r="C19" s="304">
        <v>4405</v>
      </c>
      <c r="D19" s="114">
        <v>7</v>
      </c>
      <c r="E19" s="191">
        <f t="shared" si="1"/>
        <v>0.15891032917139614</v>
      </c>
    </row>
    <row r="20" spans="1:5" ht="15" customHeight="1">
      <c r="A20" s="771"/>
      <c r="B20" s="24">
        <v>2010</v>
      </c>
      <c r="C20" s="304">
        <v>4594</v>
      </c>
      <c r="D20" s="386">
        <v>15</v>
      </c>
      <c r="E20" s="191">
        <f t="shared" si="1"/>
        <v>0.326512842838485</v>
      </c>
    </row>
    <row r="21" spans="1:5" ht="15" customHeight="1">
      <c r="A21" s="767" t="s">
        <v>13</v>
      </c>
      <c r="B21" s="98">
        <v>2006</v>
      </c>
      <c r="C21" s="112">
        <v>4818</v>
      </c>
      <c r="D21" s="316">
        <v>16</v>
      </c>
      <c r="E21" s="314">
        <f t="shared" si="1"/>
        <v>0.33208800332088</v>
      </c>
    </row>
    <row r="22" spans="1:5" ht="15" customHeight="1">
      <c r="A22" s="768"/>
      <c r="B22" s="16">
        <v>2007</v>
      </c>
      <c r="C22" s="304">
        <v>4273</v>
      </c>
      <c r="D22" s="114">
        <v>15</v>
      </c>
      <c r="E22" s="191">
        <f>D22/C21*100</f>
        <v>0.311332503113325</v>
      </c>
    </row>
    <row r="23" spans="1:5" ht="15" customHeight="1">
      <c r="A23" s="768"/>
      <c r="B23" s="24">
        <v>2008</v>
      </c>
      <c r="C23" s="304">
        <v>4757</v>
      </c>
      <c r="D23" s="387">
        <v>52</v>
      </c>
      <c r="E23" s="191">
        <f>D23/C22*100</f>
        <v>1.2169435993447226</v>
      </c>
    </row>
    <row r="24" spans="1:5" ht="15" customHeight="1">
      <c r="A24" s="902"/>
      <c r="B24" s="16">
        <v>2009</v>
      </c>
      <c r="C24" s="304">
        <v>4597</v>
      </c>
      <c r="D24" s="114">
        <v>54</v>
      </c>
      <c r="E24" s="191">
        <f aca="true" t="shared" si="2" ref="E24:E30">D24/C24*100</f>
        <v>1.1746791385686317</v>
      </c>
    </row>
    <row r="25" spans="1:5" ht="15" customHeight="1" thickBot="1">
      <c r="A25" s="903"/>
      <c r="B25" s="21">
        <v>2010</v>
      </c>
      <c r="C25" s="309">
        <v>5050</v>
      </c>
      <c r="D25" s="309">
        <v>42</v>
      </c>
      <c r="E25" s="318">
        <f t="shared" si="2"/>
        <v>0.8316831683168318</v>
      </c>
    </row>
    <row r="26" spans="1:5" ht="15" customHeight="1" thickTop="1">
      <c r="A26" s="787" t="s">
        <v>14</v>
      </c>
      <c r="B26" s="26">
        <v>2006</v>
      </c>
      <c r="C26" s="308">
        <v>25764</v>
      </c>
      <c r="D26" s="308">
        <v>321</v>
      </c>
      <c r="E26" s="147">
        <f t="shared" si="2"/>
        <v>1.2459245458779693</v>
      </c>
    </row>
    <row r="27" spans="1:5" ht="15" customHeight="1">
      <c r="A27" s="899"/>
      <c r="B27" s="31">
        <v>2007</v>
      </c>
      <c r="C27" s="243">
        <v>27067</v>
      </c>
      <c r="D27" s="243">
        <f>SUM('41.Návyk.látky (1)'!D7+'41.Návyk.látky (1)'!D12+'41.Návyk.látky (1)'!D17+'41.Návyk.látky (1)'!D22+'42.Návyk.látky (2)'!D7+'42.Návyk.látky (2)'!D12+'42.Návyk.látky (2)'!D17+'42.Návyk.látky (2)'!D22)</f>
        <v>394</v>
      </c>
      <c r="E27" s="148">
        <f t="shared" si="2"/>
        <v>1.4556470979421436</v>
      </c>
    </row>
    <row r="28" spans="1:5" ht="15" customHeight="1">
      <c r="A28" s="771"/>
      <c r="B28" s="31">
        <v>2008</v>
      </c>
      <c r="C28" s="243">
        <v>28681</v>
      </c>
      <c r="D28" s="243">
        <f>SUM('41.Návyk.látky (1)'!D8+'41.Návyk.látky (1)'!D13+'41.Návyk.látky (1)'!D18+'41.Návyk.látky (1)'!D23+'42.Návyk.látky (2)'!D8+'42.Návyk.látky (2)'!D13+'42.Návyk.látky (2)'!D18+'42.Návyk.látky (2)'!D23)</f>
        <v>406</v>
      </c>
      <c r="E28" s="148">
        <f t="shared" si="2"/>
        <v>1.4155712841253791</v>
      </c>
    </row>
    <row r="29" spans="1:5" ht="15" customHeight="1">
      <c r="A29" s="771"/>
      <c r="B29" s="31">
        <v>2009</v>
      </c>
      <c r="C29" s="243">
        <v>30953</v>
      </c>
      <c r="D29" s="243">
        <f>SUM('41.Návyk.látky (1)'!D9+'41.Návyk.látky (1)'!D14+'41.Návyk.látky (1)'!D20+'41.Návyk.látky (1)'!D24+'42.Návyk.látky (2)'!D9+'42.Návyk.látky (2)'!D14+'42.Návyk.látky (2)'!D19+'42.Návyk.látky (2)'!D24)</f>
        <v>383</v>
      </c>
      <c r="E29" s="148">
        <f t="shared" si="2"/>
        <v>1.2373598681872515</v>
      </c>
    </row>
    <row r="30" spans="1:5" ht="15" customHeight="1" thickBot="1">
      <c r="A30" s="900"/>
      <c r="B30" s="25">
        <v>2010</v>
      </c>
      <c r="C30" s="307">
        <v>31179</v>
      </c>
      <c r="D30" s="307">
        <v>269</v>
      </c>
      <c r="E30" s="181">
        <f t="shared" si="2"/>
        <v>0.8627601911543026</v>
      </c>
    </row>
    <row r="31" spans="1:5" ht="13.5" thickTop="1">
      <c r="A31" s="208"/>
      <c r="D31" s="3"/>
      <c r="E31" s="3"/>
    </row>
    <row r="32" ht="12.75">
      <c r="A32" s="208"/>
    </row>
    <row r="33" ht="12.75">
      <c r="A33" s="208"/>
    </row>
  </sheetData>
  <sheetProtection/>
  <mergeCells count="12">
    <mergeCell ref="A11:A15"/>
    <mergeCell ref="A16:A20"/>
    <mergeCell ref="A26:A30"/>
    <mergeCell ref="A1:E1"/>
    <mergeCell ref="A2:E2"/>
    <mergeCell ref="A6:A10"/>
    <mergeCell ref="A3:A5"/>
    <mergeCell ref="B3:B5"/>
    <mergeCell ref="C3:E3"/>
    <mergeCell ref="C4:C5"/>
    <mergeCell ref="D4:E4"/>
    <mergeCell ref="A21:A25"/>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45.xml><?xml version="1.0" encoding="utf-8"?>
<worksheet xmlns="http://schemas.openxmlformats.org/spreadsheetml/2006/main" xmlns:r="http://schemas.openxmlformats.org/officeDocument/2006/relationships">
  <dimension ref="A1:P33"/>
  <sheetViews>
    <sheetView zoomScaleSheetLayoutView="100" zoomScalePageLayoutView="0" workbookViewId="0" topLeftCell="A1">
      <selection activeCell="R17" sqref="R17"/>
    </sheetView>
  </sheetViews>
  <sheetFormatPr defaultColWidth="9.140625" defaultRowHeight="12.75"/>
  <cols>
    <col min="1" max="1" width="14.7109375" style="0" customWidth="1"/>
    <col min="2" max="3" width="10.7109375" style="0" customWidth="1"/>
    <col min="4" max="4" width="10.57421875" style="0" bestFit="1" customWidth="1"/>
    <col min="5" max="5" width="7.28125" style="0" bestFit="1" customWidth="1"/>
    <col min="6" max="6" width="10.57421875" style="0" bestFit="1" customWidth="1"/>
    <col min="7" max="7" width="7.28125" style="0" bestFit="1" customWidth="1"/>
    <col min="8" max="8" width="10.57421875" style="0" bestFit="1" customWidth="1"/>
    <col min="9" max="9" width="7.28125" style="0" bestFit="1" customWidth="1"/>
    <col min="10" max="10" width="10.57421875" style="0" bestFit="1" customWidth="1"/>
    <col min="11" max="11" width="7.28125" style="0" bestFit="1" customWidth="1"/>
  </cols>
  <sheetData>
    <row r="1" spans="1:11" ht="16.5" customHeight="1">
      <c r="A1" s="796" t="s">
        <v>148</v>
      </c>
      <c r="B1" s="796"/>
      <c r="C1" s="796"/>
      <c r="D1" s="796"/>
      <c r="E1" s="796"/>
      <c r="F1" s="796"/>
      <c r="G1" s="796"/>
      <c r="H1" s="796"/>
      <c r="I1" s="796"/>
      <c r="J1" s="796"/>
      <c r="K1" s="796"/>
    </row>
    <row r="2" spans="1:11" ht="16.5" customHeight="1">
      <c r="A2" s="796" t="s">
        <v>195</v>
      </c>
      <c r="B2" s="796"/>
      <c r="C2" s="796"/>
      <c r="D2" s="796"/>
      <c r="E2" s="796"/>
      <c r="F2" s="796"/>
      <c r="G2" s="796"/>
      <c r="H2" s="796"/>
      <c r="I2" s="796"/>
      <c r="J2" s="796"/>
      <c r="K2" s="796"/>
    </row>
    <row r="3" spans="1:11" ht="19.5" customHeight="1" thickBot="1">
      <c r="A3" s="909"/>
      <c r="B3" s="909"/>
      <c r="C3" s="909"/>
      <c r="D3" s="909"/>
      <c r="E3" s="909"/>
      <c r="F3" s="909"/>
      <c r="G3" s="909"/>
      <c r="H3" s="909"/>
      <c r="I3" s="909"/>
      <c r="J3" s="909"/>
      <c r="K3" s="909"/>
    </row>
    <row r="4" spans="1:11" ht="18" customHeight="1" thickTop="1">
      <c r="A4" s="776" t="s">
        <v>3</v>
      </c>
      <c r="B4" s="906" t="s">
        <v>149</v>
      </c>
      <c r="C4" s="782" t="s">
        <v>151</v>
      </c>
      <c r="D4" s="779" t="s">
        <v>150</v>
      </c>
      <c r="E4" s="782"/>
      <c r="F4" s="782"/>
      <c r="G4" s="782"/>
      <c r="H4" s="782"/>
      <c r="I4" s="782"/>
      <c r="J4" s="782"/>
      <c r="K4" s="783"/>
    </row>
    <row r="5" spans="1:11" ht="18" customHeight="1">
      <c r="A5" s="777"/>
      <c r="B5" s="907"/>
      <c r="C5" s="784"/>
      <c r="D5" s="904" t="s">
        <v>152</v>
      </c>
      <c r="E5" s="864"/>
      <c r="F5" s="905" t="s">
        <v>154</v>
      </c>
      <c r="G5" s="904"/>
      <c r="H5" s="905" t="s">
        <v>153</v>
      </c>
      <c r="I5" s="904"/>
      <c r="J5" s="864" t="s">
        <v>155</v>
      </c>
      <c r="K5" s="868"/>
    </row>
    <row r="6" spans="1:11" ht="18" customHeight="1" thickBot="1">
      <c r="A6" s="778"/>
      <c r="B6" s="908"/>
      <c r="C6" s="880"/>
      <c r="D6" s="7" t="s">
        <v>241</v>
      </c>
      <c r="E6" s="7" t="s">
        <v>242</v>
      </c>
      <c r="F6" s="434" t="s">
        <v>241</v>
      </c>
      <c r="G6" s="7" t="s">
        <v>242</v>
      </c>
      <c r="H6" s="434" t="s">
        <v>241</v>
      </c>
      <c r="I6" s="7" t="s">
        <v>242</v>
      </c>
      <c r="J6" s="434" t="s">
        <v>241</v>
      </c>
      <c r="K6" s="8" t="s">
        <v>242</v>
      </c>
    </row>
    <row r="7" spans="1:11" ht="19.5" customHeight="1" thickTop="1">
      <c r="A7" s="33" t="s">
        <v>18</v>
      </c>
      <c r="B7" s="593">
        <v>12</v>
      </c>
      <c r="C7" s="330">
        <v>0</v>
      </c>
      <c r="D7" s="596">
        <v>29</v>
      </c>
      <c r="E7" s="701">
        <v>21</v>
      </c>
      <c r="F7" s="702">
        <v>6</v>
      </c>
      <c r="G7" s="330">
        <v>2</v>
      </c>
      <c r="H7" s="596">
        <v>86</v>
      </c>
      <c r="I7" s="663">
        <v>36</v>
      </c>
      <c r="J7" s="698">
        <v>1</v>
      </c>
      <c r="K7" s="187">
        <v>1</v>
      </c>
    </row>
    <row r="8" spans="1:11" ht="19.5" customHeight="1">
      <c r="A8" s="34" t="s">
        <v>19</v>
      </c>
      <c r="B8" s="594">
        <v>19</v>
      </c>
      <c r="C8" s="114">
        <v>0</v>
      </c>
      <c r="D8" s="597">
        <v>29</v>
      </c>
      <c r="E8" s="22">
        <v>22</v>
      </c>
      <c r="F8" s="679">
        <v>8</v>
      </c>
      <c r="G8" s="114">
        <v>4</v>
      </c>
      <c r="H8" s="597">
        <v>25</v>
      </c>
      <c r="I8" s="22">
        <v>19</v>
      </c>
      <c r="J8" s="699">
        <v>1</v>
      </c>
      <c r="K8" s="332">
        <v>0</v>
      </c>
    </row>
    <row r="9" spans="1:11" ht="19.5" customHeight="1">
      <c r="A9" s="34" t="s">
        <v>20</v>
      </c>
      <c r="B9" s="594">
        <v>18</v>
      </c>
      <c r="C9" s="114">
        <v>0</v>
      </c>
      <c r="D9" s="597">
        <v>53</v>
      </c>
      <c r="E9" s="22">
        <v>41</v>
      </c>
      <c r="F9" s="679">
        <v>8</v>
      </c>
      <c r="G9" s="114">
        <v>10</v>
      </c>
      <c r="H9" s="597">
        <v>6</v>
      </c>
      <c r="I9" s="22">
        <v>23</v>
      </c>
      <c r="J9" s="699">
        <v>1</v>
      </c>
      <c r="K9" s="332">
        <v>1</v>
      </c>
    </row>
    <row r="10" spans="1:11" ht="19.5" customHeight="1">
      <c r="A10" s="34" t="s">
        <v>21</v>
      </c>
      <c r="B10" s="594">
        <v>31</v>
      </c>
      <c r="C10" s="114">
        <v>3</v>
      </c>
      <c r="D10" s="597">
        <v>36</v>
      </c>
      <c r="E10" s="22">
        <v>35</v>
      </c>
      <c r="F10" s="679">
        <v>12</v>
      </c>
      <c r="G10" s="114">
        <v>4</v>
      </c>
      <c r="H10" s="597">
        <v>13</v>
      </c>
      <c r="I10" s="22">
        <v>20</v>
      </c>
      <c r="J10" s="699">
        <v>2</v>
      </c>
      <c r="K10" s="332">
        <v>0</v>
      </c>
    </row>
    <row r="11" spans="1:11" ht="19.5" customHeight="1">
      <c r="A11" s="34" t="s">
        <v>22</v>
      </c>
      <c r="B11" s="594">
        <v>8</v>
      </c>
      <c r="C11" s="304">
        <v>0</v>
      </c>
      <c r="D11" s="597">
        <v>32</v>
      </c>
      <c r="E11" s="22">
        <v>38</v>
      </c>
      <c r="F11" s="679">
        <v>3</v>
      </c>
      <c r="G11" s="114">
        <v>4</v>
      </c>
      <c r="H11" s="597">
        <v>3</v>
      </c>
      <c r="I11" s="22">
        <v>5</v>
      </c>
      <c r="J11" s="699">
        <v>0</v>
      </c>
      <c r="K11" s="332">
        <v>2</v>
      </c>
    </row>
    <row r="12" spans="1:11" ht="19.5" customHeight="1">
      <c r="A12" s="34" t="s">
        <v>23</v>
      </c>
      <c r="B12" s="594">
        <v>9</v>
      </c>
      <c r="C12" s="114">
        <v>1</v>
      </c>
      <c r="D12" s="597">
        <v>54</v>
      </c>
      <c r="E12" s="22">
        <v>62</v>
      </c>
      <c r="F12" s="679">
        <v>18</v>
      </c>
      <c r="G12" s="114">
        <v>7</v>
      </c>
      <c r="H12" s="597">
        <v>18</v>
      </c>
      <c r="I12" s="22">
        <v>31</v>
      </c>
      <c r="J12" s="699">
        <v>1</v>
      </c>
      <c r="K12" s="332">
        <v>3</v>
      </c>
    </row>
    <row r="13" spans="1:11" ht="19.5" customHeight="1">
      <c r="A13" s="34" t="s">
        <v>12</v>
      </c>
      <c r="B13" s="594">
        <v>1</v>
      </c>
      <c r="C13" s="114">
        <v>0</v>
      </c>
      <c r="D13" s="597">
        <v>17</v>
      </c>
      <c r="E13" s="22">
        <v>35</v>
      </c>
      <c r="F13" s="679">
        <v>5</v>
      </c>
      <c r="G13" s="114">
        <v>3</v>
      </c>
      <c r="H13" s="597">
        <v>0</v>
      </c>
      <c r="I13" s="22">
        <v>9</v>
      </c>
      <c r="J13" s="699">
        <v>1</v>
      </c>
      <c r="K13" s="332">
        <v>4</v>
      </c>
    </row>
    <row r="14" spans="1:11" ht="19.5" customHeight="1">
      <c r="A14" s="34" t="s">
        <v>13</v>
      </c>
      <c r="B14" s="594">
        <v>8</v>
      </c>
      <c r="C14" s="114">
        <v>4</v>
      </c>
      <c r="D14" s="597">
        <v>47</v>
      </c>
      <c r="E14" s="22">
        <v>26</v>
      </c>
      <c r="F14" s="679">
        <v>5</v>
      </c>
      <c r="G14" s="114">
        <v>6</v>
      </c>
      <c r="H14" s="597">
        <v>14</v>
      </c>
      <c r="I14" s="22">
        <v>8</v>
      </c>
      <c r="J14" s="699">
        <v>11</v>
      </c>
      <c r="K14" s="332">
        <v>0</v>
      </c>
    </row>
    <row r="15" spans="1:11" ht="19.5" customHeight="1" thickBot="1">
      <c r="A15" s="403" t="s">
        <v>211</v>
      </c>
      <c r="B15" s="595">
        <v>1</v>
      </c>
      <c r="C15" s="377">
        <v>0</v>
      </c>
      <c r="D15" s="598">
        <v>0</v>
      </c>
      <c r="E15" s="658">
        <v>0</v>
      </c>
      <c r="F15" s="703">
        <v>0</v>
      </c>
      <c r="G15" s="377">
        <v>0</v>
      </c>
      <c r="H15" s="598">
        <v>0</v>
      </c>
      <c r="I15" s="658">
        <v>0</v>
      </c>
      <c r="J15" s="700">
        <v>0</v>
      </c>
      <c r="K15" s="433">
        <v>0</v>
      </c>
    </row>
    <row r="16" spans="1:16" ht="30" customHeight="1" thickBot="1" thickTop="1">
      <c r="A16" s="43" t="s">
        <v>14</v>
      </c>
      <c r="B16" s="57">
        <f>SUM(B7:B15)</f>
        <v>107</v>
      </c>
      <c r="C16" s="62">
        <f>SUM(C7:C15)</f>
        <v>8</v>
      </c>
      <c r="D16" s="44">
        <v>297</v>
      </c>
      <c r="E16" s="140">
        <v>280</v>
      </c>
      <c r="F16" s="704">
        <v>65</v>
      </c>
      <c r="G16" s="599">
        <v>40</v>
      </c>
      <c r="H16" s="101">
        <v>165</v>
      </c>
      <c r="I16" s="58">
        <v>151</v>
      </c>
      <c r="J16" s="60">
        <v>18</v>
      </c>
      <c r="K16" s="244">
        <v>11</v>
      </c>
      <c r="L16" s="121"/>
      <c r="N16" s="70"/>
      <c r="O16" s="70"/>
      <c r="P16" s="70"/>
    </row>
    <row r="17" spans="2:11" ht="13.5" thickTop="1">
      <c r="B17" s="90"/>
      <c r="J17" s="3"/>
      <c r="K17" s="133"/>
    </row>
    <row r="27" ht="12.75">
      <c r="A27" s="205"/>
    </row>
    <row r="30" ht="12.75">
      <c r="A30" s="207"/>
    </row>
    <row r="31" ht="12.75">
      <c r="A31" s="209"/>
    </row>
    <row r="32" ht="12.75">
      <c r="A32" s="208"/>
    </row>
    <row r="33" ht="12.75">
      <c r="A33" s="208"/>
    </row>
  </sheetData>
  <sheetProtection/>
  <mergeCells count="11">
    <mergeCell ref="A1:K1"/>
    <mergeCell ref="A2:K2"/>
    <mergeCell ref="A3:K3"/>
    <mergeCell ref="D4:K4"/>
    <mergeCell ref="C4:C6"/>
    <mergeCell ref="J5:K5"/>
    <mergeCell ref="A4:A6"/>
    <mergeCell ref="D5:E5"/>
    <mergeCell ref="F5:G5"/>
    <mergeCell ref="H5:I5"/>
    <mergeCell ref="B4:B6"/>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46.xml><?xml version="1.0" encoding="utf-8"?>
<worksheet xmlns="http://schemas.openxmlformats.org/spreadsheetml/2006/main" xmlns:r="http://schemas.openxmlformats.org/officeDocument/2006/relationships">
  <dimension ref="A1:P41"/>
  <sheetViews>
    <sheetView zoomScaleSheetLayoutView="100" zoomScalePageLayoutView="0" workbookViewId="0" topLeftCell="A1">
      <selection activeCell="O21" sqref="O21"/>
    </sheetView>
  </sheetViews>
  <sheetFormatPr defaultColWidth="9.140625" defaultRowHeight="12.75"/>
  <cols>
    <col min="1" max="1" width="11.8515625" style="0" customWidth="1"/>
    <col min="2" max="2" width="13.8515625" style="0" customWidth="1"/>
    <col min="3" max="10" width="10.7109375" style="0" customWidth="1"/>
  </cols>
  <sheetData>
    <row r="1" spans="1:10" ht="16.5" customHeight="1">
      <c r="A1" s="796" t="s">
        <v>0</v>
      </c>
      <c r="B1" s="796"/>
      <c r="C1" s="796"/>
      <c r="D1" s="796"/>
      <c r="E1" s="796"/>
      <c r="F1" s="796"/>
      <c r="G1" s="796"/>
      <c r="H1" s="796"/>
      <c r="I1" s="796"/>
      <c r="J1" s="796"/>
    </row>
    <row r="2" spans="1:10" ht="16.5" customHeight="1">
      <c r="A2" s="796" t="s">
        <v>27</v>
      </c>
      <c r="B2" s="796"/>
      <c r="C2" s="796"/>
      <c r="D2" s="796"/>
      <c r="E2" s="796"/>
      <c r="F2" s="796"/>
      <c r="G2" s="796"/>
      <c r="H2" s="796"/>
      <c r="I2" s="796"/>
      <c r="J2" s="796"/>
    </row>
    <row r="3" spans="1:10" ht="16.5" customHeight="1">
      <c r="A3" s="796" t="s">
        <v>206</v>
      </c>
      <c r="B3" s="796"/>
      <c r="C3" s="796"/>
      <c r="D3" s="796"/>
      <c r="E3" s="796"/>
      <c r="F3" s="796"/>
      <c r="G3" s="796"/>
      <c r="H3" s="796"/>
      <c r="I3" s="796"/>
      <c r="J3" s="796"/>
    </row>
    <row r="4" spans="1:10" ht="19.5" customHeight="1" thickBot="1">
      <c r="A4" s="799"/>
      <c r="B4" s="799"/>
      <c r="C4" s="799"/>
      <c r="D4" s="799"/>
      <c r="E4" s="799"/>
      <c r="F4" s="799"/>
      <c r="G4" s="799"/>
      <c r="H4" s="799"/>
      <c r="I4" s="799"/>
      <c r="J4" s="799"/>
    </row>
    <row r="5" spans="1:10" ht="16.5" customHeight="1" thickTop="1">
      <c r="A5" s="776" t="s">
        <v>3</v>
      </c>
      <c r="B5" s="779" t="s">
        <v>28</v>
      </c>
      <c r="C5" s="782" t="s">
        <v>124</v>
      </c>
      <c r="D5" s="782"/>
      <c r="E5" s="782"/>
      <c r="F5" s="782"/>
      <c r="G5" s="782"/>
      <c r="H5" s="782"/>
      <c r="I5" s="782"/>
      <c r="J5" s="783"/>
    </row>
    <row r="6" spans="1:10" ht="16.5" customHeight="1">
      <c r="A6" s="777"/>
      <c r="B6" s="870"/>
      <c r="C6" s="784" t="s">
        <v>230</v>
      </c>
      <c r="D6" s="784"/>
      <c r="E6" s="784"/>
      <c r="F6" s="910"/>
      <c r="G6" s="784" t="s">
        <v>231</v>
      </c>
      <c r="H6" s="910"/>
      <c r="I6" s="784"/>
      <c r="J6" s="911"/>
    </row>
    <row r="7" spans="1:10" ht="16.5" customHeight="1">
      <c r="A7" s="777"/>
      <c r="B7" s="870"/>
      <c r="C7" s="912" t="s">
        <v>29</v>
      </c>
      <c r="D7" s="905" t="s">
        <v>233</v>
      </c>
      <c r="E7" s="914"/>
      <c r="F7" s="815"/>
      <c r="G7" s="864" t="s">
        <v>29</v>
      </c>
      <c r="H7" s="916" t="s">
        <v>233</v>
      </c>
      <c r="I7" s="914"/>
      <c r="J7" s="917"/>
    </row>
    <row r="8" spans="1:10" ht="29.25" customHeight="1" thickBot="1">
      <c r="A8" s="778"/>
      <c r="B8" s="881"/>
      <c r="C8" s="913"/>
      <c r="D8" s="389" t="s">
        <v>232</v>
      </c>
      <c r="E8" s="68" t="s">
        <v>30</v>
      </c>
      <c r="F8" s="672" t="s">
        <v>234</v>
      </c>
      <c r="G8" s="915"/>
      <c r="H8" s="672" t="s">
        <v>232</v>
      </c>
      <c r="I8" s="68" t="s">
        <v>30</v>
      </c>
      <c r="J8" s="673" t="s">
        <v>234</v>
      </c>
    </row>
    <row r="9" spans="1:11" ht="19.5" customHeight="1" thickTop="1">
      <c r="A9" s="666" t="s">
        <v>18</v>
      </c>
      <c r="B9" s="674">
        <v>368</v>
      </c>
      <c r="C9" s="184">
        <v>69</v>
      </c>
      <c r="D9" s="184">
        <v>6</v>
      </c>
      <c r="E9" s="184">
        <v>11</v>
      </c>
      <c r="F9" s="677">
        <v>52</v>
      </c>
      <c r="G9" s="184">
        <v>259</v>
      </c>
      <c r="H9" s="677">
        <v>66</v>
      </c>
      <c r="I9" s="184">
        <v>63</v>
      </c>
      <c r="J9" s="678">
        <v>130</v>
      </c>
      <c r="K9" s="38"/>
    </row>
    <row r="10" spans="1:11" ht="19.5" customHeight="1">
      <c r="A10" s="665" t="s">
        <v>19</v>
      </c>
      <c r="B10" s="134">
        <v>238</v>
      </c>
      <c r="C10" s="40">
        <v>85</v>
      </c>
      <c r="D10" s="40">
        <v>52</v>
      </c>
      <c r="E10" s="40">
        <v>11</v>
      </c>
      <c r="F10" s="679">
        <v>22</v>
      </c>
      <c r="G10" s="40">
        <v>120</v>
      </c>
      <c r="H10" s="679">
        <v>62</v>
      </c>
      <c r="I10" s="40">
        <v>21</v>
      </c>
      <c r="J10" s="680">
        <v>37</v>
      </c>
      <c r="K10" s="38"/>
    </row>
    <row r="11" spans="1:11" ht="19.5" customHeight="1">
      <c r="A11" s="665" t="s">
        <v>20</v>
      </c>
      <c r="B11" s="134">
        <v>110</v>
      </c>
      <c r="C11" s="40">
        <v>57</v>
      </c>
      <c r="D11" s="40">
        <v>21</v>
      </c>
      <c r="E11" s="40">
        <v>7</v>
      </c>
      <c r="F11" s="679">
        <v>29</v>
      </c>
      <c r="G11" s="40">
        <v>34</v>
      </c>
      <c r="H11" s="679">
        <v>12</v>
      </c>
      <c r="I11" s="40">
        <v>1</v>
      </c>
      <c r="J11" s="680">
        <v>21</v>
      </c>
      <c r="K11" s="38"/>
    </row>
    <row r="12" spans="1:11" ht="19.5" customHeight="1">
      <c r="A12" s="665" t="s">
        <v>21</v>
      </c>
      <c r="B12" s="134">
        <v>208</v>
      </c>
      <c r="C12" s="40">
        <v>113</v>
      </c>
      <c r="D12" s="40">
        <v>30</v>
      </c>
      <c r="E12" s="40">
        <v>2</v>
      </c>
      <c r="F12" s="679">
        <v>81</v>
      </c>
      <c r="G12" s="40">
        <v>69</v>
      </c>
      <c r="H12" s="679">
        <v>19</v>
      </c>
      <c r="I12" s="40">
        <v>1</v>
      </c>
      <c r="J12" s="680">
        <v>49</v>
      </c>
      <c r="K12" s="38"/>
    </row>
    <row r="13" spans="1:11" ht="19.5" customHeight="1">
      <c r="A13" s="665" t="s">
        <v>22</v>
      </c>
      <c r="B13" s="134">
        <v>37</v>
      </c>
      <c r="C13" s="40">
        <v>25</v>
      </c>
      <c r="D13" s="40">
        <v>6</v>
      </c>
      <c r="E13" s="40">
        <v>4</v>
      </c>
      <c r="F13" s="679">
        <v>15</v>
      </c>
      <c r="G13" s="40">
        <v>5</v>
      </c>
      <c r="H13" s="679">
        <v>1</v>
      </c>
      <c r="I13" s="40">
        <v>2</v>
      </c>
      <c r="J13" s="680">
        <v>2</v>
      </c>
      <c r="K13" s="38"/>
    </row>
    <row r="14" spans="1:11" ht="19.5" customHeight="1">
      <c r="A14" s="665" t="s">
        <v>23</v>
      </c>
      <c r="B14" s="134">
        <v>165</v>
      </c>
      <c r="C14" s="40">
        <v>85</v>
      </c>
      <c r="D14" s="40">
        <v>16</v>
      </c>
      <c r="E14" s="40">
        <v>6</v>
      </c>
      <c r="F14" s="679">
        <v>63</v>
      </c>
      <c r="G14" s="40">
        <v>30</v>
      </c>
      <c r="H14" s="679">
        <v>2</v>
      </c>
      <c r="I14" s="40">
        <v>2</v>
      </c>
      <c r="J14" s="680">
        <v>26</v>
      </c>
      <c r="K14" s="38"/>
    </row>
    <row r="15" spans="1:11" ht="19.5" customHeight="1">
      <c r="A15" s="665" t="s">
        <v>12</v>
      </c>
      <c r="B15" s="134">
        <v>114</v>
      </c>
      <c r="C15" s="40">
        <v>82</v>
      </c>
      <c r="D15" s="40">
        <v>19</v>
      </c>
      <c r="E15" s="40">
        <v>14</v>
      </c>
      <c r="F15" s="686">
        <v>49</v>
      </c>
      <c r="G15" s="40">
        <v>11</v>
      </c>
      <c r="H15" s="686">
        <v>4</v>
      </c>
      <c r="I15" s="40">
        <v>1</v>
      </c>
      <c r="J15" s="687">
        <v>6</v>
      </c>
      <c r="K15" s="38"/>
    </row>
    <row r="16" spans="1:11" ht="19.5" customHeight="1">
      <c r="A16" s="109" t="s">
        <v>13</v>
      </c>
      <c r="B16" s="134">
        <v>133</v>
      </c>
      <c r="C16" s="40">
        <v>72</v>
      </c>
      <c r="D16" s="40">
        <v>2</v>
      </c>
      <c r="E16" s="40">
        <v>27</v>
      </c>
      <c r="F16" s="40">
        <v>43</v>
      </c>
      <c r="G16" s="40">
        <v>28</v>
      </c>
      <c r="H16" s="40">
        <v>0</v>
      </c>
      <c r="I16" s="40">
        <v>11</v>
      </c>
      <c r="J16" s="681">
        <v>17</v>
      </c>
      <c r="K16" s="38"/>
    </row>
    <row r="17" spans="1:11" ht="19.5" customHeight="1" thickBot="1">
      <c r="A17" s="110" t="s">
        <v>211</v>
      </c>
      <c r="B17" s="675">
        <v>4</v>
      </c>
      <c r="C17" s="682">
        <v>1</v>
      </c>
      <c r="D17" s="682">
        <v>0</v>
      </c>
      <c r="E17" s="682">
        <v>0</v>
      </c>
      <c r="F17" s="682">
        <v>1</v>
      </c>
      <c r="G17" s="682">
        <v>2</v>
      </c>
      <c r="H17" s="682">
        <v>0</v>
      </c>
      <c r="I17" s="682">
        <v>0</v>
      </c>
      <c r="J17" s="683">
        <v>2</v>
      </c>
      <c r="K17" s="38"/>
    </row>
    <row r="18" spans="1:11" ht="30" customHeight="1" thickBot="1" thickTop="1">
      <c r="A18" s="504" t="s">
        <v>14</v>
      </c>
      <c r="B18" s="676">
        <f>SUM(B9:B17)</f>
        <v>1377</v>
      </c>
      <c r="C18" s="684">
        <f aca="true" t="shared" si="0" ref="C18:J18">SUM(C9:C17)</f>
        <v>589</v>
      </c>
      <c r="D18" s="684">
        <f t="shared" si="0"/>
        <v>152</v>
      </c>
      <c r="E18" s="684">
        <f t="shared" si="0"/>
        <v>82</v>
      </c>
      <c r="F18" s="684">
        <f t="shared" si="0"/>
        <v>355</v>
      </c>
      <c r="G18" s="684">
        <f t="shared" si="0"/>
        <v>558</v>
      </c>
      <c r="H18" s="684">
        <f t="shared" si="0"/>
        <v>166</v>
      </c>
      <c r="I18" s="684">
        <f t="shared" si="0"/>
        <v>102</v>
      </c>
      <c r="J18" s="685">
        <f t="shared" si="0"/>
        <v>290</v>
      </c>
      <c r="K18" s="38"/>
    </row>
    <row r="19" spans="1:10" ht="16.5" customHeight="1" thickTop="1">
      <c r="A19" s="46"/>
      <c r="B19" s="47"/>
      <c r="C19" s="47"/>
      <c r="D19" s="46"/>
      <c r="E19" s="46"/>
      <c r="F19" s="46"/>
      <c r="G19" s="46"/>
      <c r="H19" s="46"/>
      <c r="I19" s="46"/>
      <c r="J19" s="46"/>
    </row>
    <row r="20" spans="1:10" ht="16.5" customHeight="1">
      <c r="A20" s="380" t="s">
        <v>31</v>
      </c>
      <c r="B20" s="380" t="s">
        <v>32</v>
      </c>
      <c r="C20" s="380"/>
      <c r="D20" s="46"/>
      <c r="E20" s="46"/>
      <c r="F20" s="46"/>
      <c r="G20" s="46"/>
      <c r="H20" s="46"/>
      <c r="I20" s="46"/>
      <c r="J20" s="46"/>
    </row>
    <row r="21" spans="1:3" ht="12.75">
      <c r="A21" s="380" t="s">
        <v>235</v>
      </c>
      <c r="B21" s="380" t="s">
        <v>236</v>
      </c>
      <c r="C21" s="380"/>
    </row>
    <row r="22" spans="4:7" ht="12.75">
      <c r="D22" s="38"/>
      <c r="E22" s="38"/>
      <c r="G22" s="38"/>
    </row>
    <row r="24" ht="12.75">
      <c r="I24" t="s">
        <v>33</v>
      </c>
    </row>
    <row r="26" ht="12.75">
      <c r="A26" s="205"/>
    </row>
    <row r="29" ht="12.75">
      <c r="A29" s="207"/>
    </row>
    <row r="30" ht="12.75">
      <c r="A30" s="208"/>
    </row>
    <row r="31" ht="12.75">
      <c r="A31" s="208"/>
    </row>
    <row r="32" ht="12.75">
      <c r="A32" s="208"/>
    </row>
    <row r="37" ht="12.75">
      <c r="G37" t="s">
        <v>33</v>
      </c>
    </row>
    <row r="41" ht="12.75">
      <c r="P41" t="s">
        <v>33</v>
      </c>
    </row>
  </sheetData>
  <sheetProtection/>
  <mergeCells count="13">
    <mergeCell ref="D7:F7"/>
    <mergeCell ref="G7:G8"/>
    <mergeCell ref="H7:J7"/>
    <mergeCell ref="A2:J2"/>
    <mergeCell ref="A3:J3"/>
    <mergeCell ref="A4:J4"/>
    <mergeCell ref="A1:J1"/>
    <mergeCell ref="A5:A8"/>
    <mergeCell ref="B5:B8"/>
    <mergeCell ref="C5:J5"/>
    <mergeCell ref="C6:F6"/>
    <mergeCell ref="G6:J6"/>
    <mergeCell ref="C7:C8"/>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47.xml><?xml version="1.0" encoding="utf-8"?>
<worksheet xmlns="http://schemas.openxmlformats.org/spreadsheetml/2006/main" xmlns:r="http://schemas.openxmlformats.org/officeDocument/2006/relationships">
  <dimension ref="A1:F31"/>
  <sheetViews>
    <sheetView zoomScaleSheetLayoutView="100" zoomScalePageLayoutView="0" workbookViewId="0" topLeftCell="A1">
      <selection activeCell="J17" sqref="J17"/>
    </sheetView>
  </sheetViews>
  <sheetFormatPr defaultColWidth="9.140625" defaultRowHeight="12.75"/>
  <cols>
    <col min="1" max="1" width="10.7109375" style="0" customWidth="1"/>
    <col min="2" max="2" width="15.7109375" style="0" customWidth="1"/>
    <col min="3" max="6" width="18.7109375" style="0" customWidth="1"/>
  </cols>
  <sheetData>
    <row r="1" spans="1:6" ht="16.5" customHeight="1">
      <c r="A1" s="774" t="s">
        <v>34</v>
      </c>
      <c r="B1" s="774"/>
      <c r="C1" s="774"/>
      <c r="D1" s="774"/>
      <c r="E1" s="774"/>
      <c r="F1" s="774"/>
    </row>
    <row r="2" spans="1:6" ht="16.5" customHeight="1">
      <c r="A2" s="774" t="s">
        <v>35</v>
      </c>
      <c r="B2" s="774"/>
      <c r="C2" s="774"/>
      <c r="D2" s="774"/>
      <c r="E2" s="774"/>
      <c r="F2" s="774"/>
    </row>
    <row r="3" spans="1:6" ht="16.5" customHeight="1">
      <c r="A3" s="774" t="s">
        <v>207</v>
      </c>
      <c r="B3" s="774"/>
      <c r="C3" s="774"/>
      <c r="D3" s="774"/>
      <c r="E3" s="774"/>
      <c r="F3" s="774"/>
    </row>
    <row r="4" spans="1:6" ht="19.5" customHeight="1" thickBot="1">
      <c r="A4" s="799"/>
      <c r="B4" s="799"/>
      <c r="C4" s="799"/>
      <c r="D4" s="799"/>
      <c r="E4" s="799"/>
      <c r="F4" s="799"/>
    </row>
    <row r="5" spans="1:6" ht="27.75" customHeight="1" thickTop="1">
      <c r="A5" s="776" t="s">
        <v>3</v>
      </c>
      <c r="B5" s="779" t="s">
        <v>209</v>
      </c>
      <c r="C5" s="782" t="s">
        <v>161</v>
      </c>
      <c r="D5" s="782"/>
      <c r="E5" s="782"/>
      <c r="F5" s="783"/>
    </row>
    <row r="6" spans="1:6" ht="19.5" customHeight="1">
      <c r="A6" s="777"/>
      <c r="B6" s="870"/>
      <c r="C6" s="905" t="s">
        <v>240</v>
      </c>
      <c r="D6" s="904"/>
      <c r="E6" s="864" t="s">
        <v>30</v>
      </c>
      <c r="F6" s="919" t="s">
        <v>225</v>
      </c>
    </row>
    <row r="7" spans="1:6" ht="70.5" customHeight="1" thickBot="1">
      <c r="A7" s="792"/>
      <c r="B7" s="881"/>
      <c r="C7" s="68" t="s">
        <v>223</v>
      </c>
      <c r="D7" s="389" t="s">
        <v>224</v>
      </c>
      <c r="E7" s="918"/>
      <c r="F7" s="920"/>
    </row>
    <row r="8" spans="1:6" ht="18" customHeight="1" thickTop="1">
      <c r="A8" s="33" t="s">
        <v>18</v>
      </c>
      <c r="B8" s="394">
        <v>473</v>
      </c>
      <c r="C8" s="390">
        <v>0</v>
      </c>
      <c r="D8" s="390">
        <v>1</v>
      </c>
      <c r="E8" s="390">
        <v>136</v>
      </c>
      <c r="F8" s="398">
        <v>222</v>
      </c>
    </row>
    <row r="9" spans="1:6" ht="18" customHeight="1">
      <c r="A9" s="34" t="s">
        <v>19</v>
      </c>
      <c r="B9" s="395">
        <v>370</v>
      </c>
      <c r="C9" s="391">
        <v>3</v>
      </c>
      <c r="D9" s="391">
        <v>0</v>
      </c>
      <c r="E9" s="391">
        <v>67</v>
      </c>
      <c r="F9" s="399">
        <v>189</v>
      </c>
    </row>
    <row r="10" spans="1:6" ht="18" customHeight="1">
      <c r="A10" s="34" t="s">
        <v>20</v>
      </c>
      <c r="B10" s="395">
        <v>361</v>
      </c>
      <c r="C10" s="391">
        <v>2</v>
      </c>
      <c r="D10" s="391">
        <v>1</v>
      </c>
      <c r="E10" s="391">
        <v>83</v>
      </c>
      <c r="F10" s="399">
        <v>174</v>
      </c>
    </row>
    <row r="11" spans="1:6" ht="18" customHeight="1">
      <c r="A11" s="34" t="s">
        <v>21</v>
      </c>
      <c r="B11" s="395">
        <v>385</v>
      </c>
      <c r="C11" s="391">
        <v>6</v>
      </c>
      <c r="D11" s="391">
        <v>3</v>
      </c>
      <c r="E11" s="391">
        <v>84</v>
      </c>
      <c r="F11" s="399">
        <v>236</v>
      </c>
    </row>
    <row r="12" spans="1:6" ht="18" customHeight="1">
      <c r="A12" s="34" t="s">
        <v>22</v>
      </c>
      <c r="B12" s="395">
        <v>190</v>
      </c>
      <c r="C12" s="391">
        <v>8</v>
      </c>
      <c r="D12" s="391">
        <v>0</v>
      </c>
      <c r="E12" s="391">
        <v>51</v>
      </c>
      <c r="F12" s="399">
        <v>86</v>
      </c>
    </row>
    <row r="13" spans="1:6" ht="18" customHeight="1">
      <c r="A13" s="34" t="s">
        <v>23</v>
      </c>
      <c r="B13" s="395">
        <v>219</v>
      </c>
      <c r="C13" s="391">
        <v>5</v>
      </c>
      <c r="D13" s="391">
        <v>0</v>
      </c>
      <c r="E13" s="391">
        <v>79</v>
      </c>
      <c r="F13" s="399">
        <v>73</v>
      </c>
    </row>
    <row r="14" spans="1:6" ht="18" customHeight="1">
      <c r="A14" s="34" t="s">
        <v>12</v>
      </c>
      <c r="B14" s="395">
        <v>419</v>
      </c>
      <c r="C14" s="391">
        <v>8</v>
      </c>
      <c r="D14" s="391">
        <v>12</v>
      </c>
      <c r="E14" s="391">
        <v>119</v>
      </c>
      <c r="F14" s="399">
        <v>157</v>
      </c>
    </row>
    <row r="15" spans="1:6" ht="18" customHeight="1">
      <c r="A15" s="34" t="s">
        <v>13</v>
      </c>
      <c r="B15" s="395">
        <v>320</v>
      </c>
      <c r="C15" s="391">
        <v>4</v>
      </c>
      <c r="D15" s="391">
        <v>2</v>
      </c>
      <c r="E15" s="391">
        <v>137</v>
      </c>
      <c r="F15" s="399">
        <v>96</v>
      </c>
    </row>
    <row r="16" spans="1:6" ht="18" customHeight="1" thickBot="1">
      <c r="A16" s="168" t="s">
        <v>211</v>
      </c>
      <c r="B16" s="396">
        <v>10</v>
      </c>
      <c r="C16" s="392">
        <v>0</v>
      </c>
      <c r="D16" s="392">
        <v>0</v>
      </c>
      <c r="E16" s="392">
        <v>5</v>
      </c>
      <c r="F16" s="400">
        <v>2</v>
      </c>
    </row>
    <row r="17" spans="1:6" ht="19.5" customHeight="1" thickBot="1" thickTop="1">
      <c r="A17" s="300" t="s">
        <v>14</v>
      </c>
      <c r="B17" s="397">
        <v>2747</v>
      </c>
      <c r="C17" s="393">
        <v>36</v>
      </c>
      <c r="D17" s="393">
        <v>19</v>
      </c>
      <c r="E17" s="393">
        <v>761</v>
      </c>
      <c r="F17" s="401">
        <v>1235</v>
      </c>
    </row>
    <row r="18" ht="13.5" thickTop="1"/>
    <row r="19" ht="12.75">
      <c r="C19" s="38"/>
    </row>
    <row r="25" ht="12.75">
      <c r="A25" s="205"/>
    </row>
    <row r="28" ht="12.75">
      <c r="A28" s="207"/>
    </row>
    <row r="29" ht="12.75">
      <c r="A29" s="208"/>
    </row>
    <row r="30" ht="12.75">
      <c r="A30" s="208"/>
    </row>
    <row r="31" ht="12.75">
      <c r="A31" s="208"/>
    </row>
  </sheetData>
  <sheetProtection/>
  <mergeCells count="10">
    <mergeCell ref="A1:F1"/>
    <mergeCell ref="A4:F4"/>
    <mergeCell ref="A3:F3"/>
    <mergeCell ref="A2:F2"/>
    <mergeCell ref="A5:A7"/>
    <mergeCell ref="B5:B7"/>
    <mergeCell ref="C5:F5"/>
    <mergeCell ref="C6:D6"/>
    <mergeCell ref="E6:E7"/>
    <mergeCell ref="F6:F7"/>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48.xml><?xml version="1.0" encoding="utf-8"?>
<worksheet xmlns="http://schemas.openxmlformats.org/spreadsheetml/2006/main" xmlns:r="http://schemas.openxmlformats.org/officeDocument/2006/relationships">
  <dimension ref="A1:R31"/>
  <sheetViews>
    <sheetView zoomScaleSheetLayoutView="100" zoomScalePageLayoutView="0" workbookViewId="0" topLeftCell="A1">
      <selection activeCell="R27" sqref="R27"/>
    </sheetView>
  </sheetViews>
  <sheetFormatPr defaultColWidth="9.140625" defaultRowHeight="12.75"/>
  <cols>
    <col min="1" max="1" width="6.7109375" style="0" customWidth="1"/>
    <col min="2" max="2" width="12.00390625" style="0" customWidth="1"/>
    <col min="3" max="3" width="7.7109375" style="0" customWidth="1"/>
    <col min="4" max="4" width="7.7109375" style="1" customWidth="1"/>
    <col min="5" max="16" width="7.7109375" style="0" customWidth="1"/>
  </cols>
  <sheetData>
    <row r="1" spans="1:16" ht="16.5" customHeight="1">
      <c r="A1" s="774" t="s">
        <v>36</v>
      </c>
      <c r="B1" s="774"/>
      <c r="C1" s="774"/>
      <c r="D1" s="774"/>
      <c r="E1" s="774"/>
      <c r="F1" s="774"/>
      <c r="G1" s="774"/>
      <c r="H1" s="774"/>
      <c r="I1" s="774"/>
      <c r="J1" s="774"/>
      <c r="K1" s="774"/>
      <c r="L1" s="774"/>
      <c r="M1" s="774"/>
      <c r="N1" s="774"/>
      <c r="O1" s="774"/>
      <c r="P1" s="774"/>
    </row>
    <row r="2" spans="1:16" ht="16.5" customHeight="1">
      <c r="A2" s="774" t="s">
        <v>194</v>
      </c>
      <c r="B2" s="774"/>
      <c r="C2" s="774"/>
      <c r="D2" s="774"/>
      <c r="E2" s="774"/>
      <c r="F2" s="774"/>
      <c r="G2" s="774"/>
      <c r="H2" s="774"/>
      <c r="I2" s="774"/>
      <c r="J2" s="774"/>
      <c r="K2" s="774"/>
      <c r="L2" s="774"/>
      <c r="M2" s="774"/>
      <c r="N2" s="774"/>
      <c r="O2" s="774"/>
      <c r="P2" s="774"/>
    </row>
    <row r="3" spans="1:16" ht="16.5" customHeight="1">
      <c r="A3" s="774" t="s">
        <v>37</v>
      </c>
      <c r="B3" s="774"/>
      <c r="C3" s="774"/>
      <c r="D3" s="774"/>
      <c r="E3" s="774"/>
      <c r="F3" s="774"/>
      <c r="G3" s="774"/>
      <c r="H3" s="774"/>
      <c r="I3" s="774"/>
      <c r="J3" s="774"/>
      <c r="K3" s="774"/>
      <c r="L3" s="774"/>
      <c r="M3" s="774"/>
      <c r="N3" s="774"/>
      <c r="O3" s="774"/>
      <c r="P3" s="774"/>
    </row>
    <row r="4" spans="1:16" ht="19.5" customHeight="1" thickBot="1">
      <c r="A4" s="799"/>
      <c r="B4" s="799"/>
      <c r="C4" s="799"/>
      <c r="D4" s="799"/>
      <c r="E4" s="799"/>
      <c r="F4" s="799"/>
      <c r="G4" s="799"/>
      <c r="H4" s="799"/>
      <c r="I4" s="799"/>
      <c r="J4" s="799"/>
      <c r="K4" s="799"/>
      <c r="L4" s="799"/>
      <c r="M4" s="799"/>
      <c r="N4" s="799"/>
      <c r="O4" s="799"/>
      <c r="P4" s="799"/>
    </row>
    <row r="5" spans="1:16" ht="19.5" customHeight="1" thickTop="1">
      <c r="A5" s="776" t="s">
        <v>3</v>
      </c>
      <c r="B5" s="779" t="s">
        <v>162</v>
      </c>
      <c r="C5" s="782" t="s">
        <v>38</v>
      </c>
      <c r="D5" s="782"/>
      <c r="E5" s="782"/>
      <c r="F5" s="782"/>
      <c r="G5" s="782"/>
      <c r="H5" s="782"/>
      <c r="I5" s="782"/>
      <c r="J5" s="782"/>
      <c r="K5" s="782"/>
      <c r="L5" s="782"/>
      <c r="M5" s="782"/>
      <c r="N5" s="782"/>
      <c r="O5" s="782"/>
      <c r="P5" s="783"/>
    </row>
    <row r="6" spans="1:16" ht="19.5" customHeight="1">
      <c r="A6" s="777"/>
      <c r="B6" s="870"/>
      <c r="C6" s="923" t="s">
        <v>226</v>
      </c>
      <c r="D6" s="924"/>
      <c r="E6" s="864" t="s">
        <v>227</v>
      </c>
      <c r="F6" s="927"/>
      <c r="G6" s="905" t="s">
        <v>228</v>
      </c>
      <c r="H6" s="914"/>
      <c r="I6" s="914"/>
      <c r="J6" s="914"/>
      <c r="K6" s="914"/>
      <c r="L6" s="904"/>
      <c r="M6" s="864" t="s">
        <v>39</v>
      </c>
      <c r="N6" s="864"/>
      <c r="O6" s="864" t="s">
        <v>40</v>
      </c>
      <c r="P6" s="868"/>
    </row>
    <row r="7" spans="1:16" ht="19.5" customHeight="1">
      <c r="A7" s="777"/>
      <c r="B7" s="870"/>
      <c r="C7" s="925"/>
      <c r="D7" s="926"/>
      <c r="E7" s="864"/>
      <c r="F7" s="922"/>
      <c r="G7" s="921" t="s">
        <v>41</v>
      </c>
      <c r="H7" s="922"/>
      <c r="I7" s="864" t="s">
        <v>42</v>
      </c>
      <c r="J7" s="930"/>
      <c r="K7" s="928" t="s">
        <v>229</v>
      </c>
      <c r="L7" s="929"/>
      <c r="M7" s="864"/>
      <c r="N7" s="864"/>
      <c r="O7" s="864"/>
      <c r="P7" s="868"/>
    </row>
    <row r="8" spans="1:16" ht="19.5" customHeight="1" thickBot="1">
      <c r="A8" s="778"/>
      <c r="B8" s="871"/>
      <c r="C8" s="7" t="s">
        <v>43</v>
      </c>
      <c r="D8" s="375" t="s">
        <v>44</v>
      </c>
      <c r="E8" s="7" t="s">
        <v>43</v>
      </c>
      <c r="F8" s="371" t="s">
        <v>44</v>
      </c>
      <c r="G8" s="7" t="s">
        <v>43</v>
      </c>
      <c r="H8" s="371" t="s">
        <v>44</v>
      </c>
      <c r="I8" s="7" t="s">
        <v>43</v>
      </c>
      <c r="J8" s="379" t="s">
        <v>44</v>
      </c>
      <c r="K8" s="7" t="s">
        <v>43</v>
      </c>
      <c r="L8" s="7" t="s">
        <v>44</v>
      </c>
      <c r="M8" s="7" t="s">
        <v>43</v>
      </c>
      <c r="N8" s="7" t="s">
        <v>44</v>
      </c>
      <c r="O8" s="7" t="s">
        <v>43</v>
      </c>
      <c r="P8" s="8" t="s">
        <v>44</v>
      </c>
    </row>
    <row r="9" spans="1:18" ht="19.5" customHeight="1" thickTop="1">
      <c r="A9" s="33" t="s">
        <v>18</v>
      </c>
      <c r="B9" s="50">
        <v>786</v>
      </c>
      <c r="C9" s="104">
        <v>343</v>
      </c>
      <c r="D9" s="691">
        <v>43.63867684478371</v>
      </c>
      <c r="E9" s="32">
        <v>218</v>
      </c>
      <c r="F9" s="692">
        <v>27.735368956743002</v>
      </c>
      <c r="G9" s="10">
        <v>0</v>
      </c>
      <c r="H9" s="692">
        <v>0</v>
      </c>
      <c r="I9" s="32">
        <v>26</v>
      </c>
      <c r="J9" s="693">
        <v>3.3078880407124682</v>
      </c>
      <c r="K9" s="51">
        <v>87</v>
      </c>
      <c r="L9" s="52">
        <v>11.068702290076335</v>
      </c>
      <c r="M9" s="51">
        <v>30</v>
      </c>
      <c r="N9" s="52">
        <v>3.8167938931297707</v>
      </c>
      <c r="O9" s="51">
        <v>82</v>
      </c>
      <c r="P9" s="53">
        <v>10.432569974554706</v>
      </c>
      <c r="R9" s="54"/>
    </row>
    <row r="10" spans="1:18" ht="19.5" customHeight="1">
      <c r="A10" s="34" t="s">
        <v>19</v>
      </c>
      <c r="B10" s="50">
        <v>478</v>
      </c>
      <c r="C10" s="528">
        <v>216</v>
      </c>
      <c r="D10" s="691">
        <v>45.188284518828446</v>
      </c>
      <c r="E10" s="23">
        <v>150</v>
      </c>
      <c r="F10" s="692">
        <v>31.380753138075313</v>
      </c>
      <c r="G10" s="65">
        <v>3</v>
      </c>
      <c r="H10" s="692">
        <v>0.6276150627615062</v>
      </c>
      <c r="I10" s="23">
        <v>12</v>
      </c>
      <c r="J10" s="693">
        <v>2.510460251046025</v>
      </c>
      <c r="K10" s="55">
        <v>19</v>
      </c>
      <c r="L10" s="52">
        <v>3.9748953974895396</v>
      </c>
      <c r="M10" s="55">
        <v>9</v>
      </c>
      <c r="N10" s="52">
        <v>1.8828451882845187</v>
      </c>
      <c r="O10" s="55">
        <v>69</v>
      </c>
      <c r="P10" s="53">
        <v>14.435146443514643</v>
      </c>
      <c r="R10" s="54"/>
    </row>
    <row r="11" spans="1:18" ht="19.5" customHeight="1">
      <c r="A11" s="34" t="s">
        <v>20</v>
      </c>
      <c r="B11" s="50">
        <v>505</v>
      </c>
      <c r="C11" s="528">
        <v>312</v>
      </c>
      <c r="D11" s="691">
        <v>61.78217821782179</v>
      </c>
      <c r="E11" s="23">
        <v>65</v>
      </c>
      <c r="F11" s="692">
        <v>12.871287128712872</v>
      </c>
      <c r="G11" s="65">
        <v>8</v>
      </c>
      <c r="H11" s="692">
        <v>1.5841584158415842</v>
      </c>
      <c r="I11" s="23">
        <v>6</v>
      </c>
      <c r="J11" s="693">
        <v>1.188118811881188</v>
      </c>
      <c r="K11" s="55">
        <v>56</v>
      </c>
      <c r="L11" s="52">
        <v>11.08910891089109</v>
      </c>
      <c r="M11" s="55">
        <v>20</v>
      </c>
      <c r="N11" s="52">
        <v>3.9603960396039604</v>
      </c>
      <c r="O11" s="55">
        <v>38</v>
      </c>
      <c r="P11" s="53">
        <v>7.524752475247525</v>
      </c>
      <c r="R11" s="54"/>
    </row>
    <row r="12" spans="1:18" ht="19.5" customHeight="1">
      <c r="A12" s="34" t="s">
        <v>21</v>
      </c>
      <c r="B12" s="50">
        <v>506</v>
      </c>
      <c r="C12" s="528">
        <v>233</v>
      </c>
      <c r="D12" s="691">
        <v>46.04743083003953</v>
      </c>
      <c r="E12" s="23">
        <v>90</v>
      </c>
      <c r="F12" s="692">
        <v>17.786561264822137</v>
      </c>
      <c r="G12" s="65">
        <v>1</v>
      </c>
      <c r="H12" s="692">
        <v>0.19762845849802374</v>
      </c>
      <c r="I12" s="23">
        <v>19</v>
      </c>
      <c r="J12" s="693">
        <v>3.7549407114624507</v>
      </c>
      <c r="K12" s="55">
        <v>81</v>
      </c>
      <c r="L12" s="52">
        <v>16.007905138339922</v>
      </c>
      <c r="M12" s="55">
        <v>27</v>
      </c>
      <c r="N12" s="52">
        <v>5.335968379446641</v>
      </c>
      <c r="O12" s="55">
        <v>55</v>
      </c>
      <c r="P12" s="53">
        <v>10.869565217391305</v>
      </c>
      <c r="R12" s="54"/>
    </row>
    <row r="13" spans="1:18" ht="19.5" customHeight="1">
      <c r="A13" s="34" t="s">
        <v>22</v>
      </c>
      <c r="B13" s="50">
        <v>518</v>
      </c>
      <c r="C13" s="528">
        <v>237</v>
      </c>
      <c r="D13" s="691">
        <v>45.75289575289575</v>
      </c>
      <c r="E13" s="23">
        <v>138</v>
      </c>
      <c r="F13" s="692">
        <v>26.640926640926644</v>
      </c>
      <c r="G13" s="65">
        <v>12</v>
      </c>
      <c r="H13" s="692">
        <v>2.316602316602317</v>
      </c>
      <c r="I13" s="23">
        <v>9</v>
      </c>
      <c r="J13" s="693">
        <v>1.7374517374517375</v>
      </c>
      <c r="K13" s="55">
        <v>28</v>
      </c>
      <c r="L13" s="52">
        <v>5.405405405405405</v>
      </c>
      <c r="M13" s="55">
        <v>22</v>
      </c>
      <c r="N13" s="52">
        <v>4.2471042471042475</v>
      </c>
      <c r="O13" s="55">
        <v>72</v>
      </c>
      <c r="P13" s="53">
        <v>13.8996138996139</v>
      </c>
      <c r="R13" s="54"/>
    </row>
    <row r="14" spans="1:18" ht="19.5" customHeight="1">
      <c r="A14" s="34" t="s">
        <v>23</v>
      </c>
      <c r="B14" s="50">
        <v>623</v>
      </c>
      <c r="C14" s="528">
        <v>337</v>
      </c>
      <c r="D14" s="52">
        <v>54.09309791332263</v>
      </c>
      <c r="E14" s="51">
        <v>124</v>
      </c>
      <c r="F14" s="694">
        <v>19.903691813804173</v>
      </c>
      <c r="G14" s="75">
        <v>3</v>
      </c>
      <c r="H14" s="694">
        <v>0.4815409309791332</v>
      </c>
      <c r="I14" s="51">
        <v>43</v>
      </c>
      <c r="J14" s="694">
        <v>6.902086677367576</v>
      </c>
      <c r="K14" s="56">
        <v>78</v>
      </c>
      <c r="L14" s="52">
        <v>12.520064205457462</v>
      </c>
      <c r="M14" s="55">
        <v>22</v>
      </c>
      <c r="N14" s="52">
        <v>3.5313001605136436</v>
      </c>
      <c r="O14" s="55">
        <v>16</v>
      </c>
      <c r="P14" s="53">
        <v>2.568218298555377</v>
      </c>
      <c r="R14" s="54"/>
    </row>
    <row r="15" spans="1:18" ht="19.5" customHeight="1">
      <c r="A15" s="34" t="s">
        <v>12</v>
      </c>
      <c r="B15" s="50">
        <v>568</v>
      </c>
      <c r="C15" s="528">
        <v>256</v>
      </c>
      <c r="D15" s="52">
        <v>45.07042253521127</v>
      </c>
      <c r="E15" s="55">
        <v>164</v>
      </c>
      <c r="F15" s="695">
        <v>28.87323943661972</v>
      </c>
      <c r="G15" s="65">
        <v>1</v>
      </c>
      <c r="H15" s="695">
        <v>0.17605633802816903</v>
      </c>
      <c r="I15" s="55">
        <v>19</v>
      </c>
      <c r="J15" s="695">
        <v>3.3450704225352115</v>
      </c>
      <c r="K15" s="23">
        <v>59</v>
      </c>
      <c r="L15" s="52">
        <v>10.387323943661972</v>
      </c>
      <c r="M15" s="55">
        <v>12</v>
      </c>
      <c r="N15" s="52">
        <v>2.1126760563380285</v>
      </c>
      <c r="O15" s="55">
        <v>57</v>
      </c>
      <c r="P15" s="53">
        <v>10.035211267605634</v>
      </c>
      <c r="R15" s="54"/>
    </row>
    <row r="16" spans="1:18" ht="19.5" customHeight="1" thickBot="1">
      <c r="A16" s="35" t="s">
        <v>13</v>
      </c>
      <c r="B16" s="50">
        <v>619</v>
      </c>
      <c r="C16" s="219">
        <v>348</v>
      </c>
      <c r="D16" s="52">
        <v>56.219709208400644</v>
      </c>
      <c r="E16" s="56">
        <v>157</v>
      </c>
      <c r="F16" s="688">
        <v>25.363489499192244</v>
      </c>
      <c r="G16" s="12">
        <v>1</v>
      </c>
      <c r="H16" s="688">
        <v>0.16155088852988692</v>
      </c>
      <c r="I16" s="56">
        <v>20</v>
      </c>
      <c r="J16" s="688">
        <v>3.231017770597738</v>
      </c>
      <c r="K16" s="56">
        <v>46</v>
      </c>
      <c r="L16" s="52">
        <v>7.431340872374798</v>
      </c>
      <c r="M16" s="56">
        <v>15</v>
      </c>
      <c r="N16" s="52">
        <v>2.4232633279483036</v>
      </c>
      <c r="O16" s="56">
        <v>32</v>
      </c>
      <c r="P16" s="53">
        <v>5.169628432956381</v>
      </c>
      <c r="R16" s="54"/>
    </row>
    <row r="17" spans="1:18" ht="24" customHeight="1" thickBot="1" thickTop="1">
      <c r="A17" s="43" t="s">
        <v>14</v>
      </c>
      <c r="B17" s="57">
        <v>4603</v>
      </c>
      <c r="C17" s="58">
        <v>2282</v>
      </c>
      <c r="D17" s="59">
        <v>49.57636324136433</v>
      </c>
      <c r="E17" s="58">
        <v>1106</v>
      </c>
      <c r="F17" s="689">
        <v>24.027807951336083</v>
      </c>
      <c r="G17" s="60">
        <v>29</v>
      </c>
      <c r="H17" s="690">
        <v>0.6300238974581794</v>
      </c>
      <c r="I17" s="58">
        <v>154</v>
      </c>
      <c r="J17" s="690">
        <v>3.345644145122746</v>
      </c>
      <c r="K17" s="58">
        <v>454</v>
      </c>
      <c r="L17" s="61">
        <v>9.863132739517706</v>
      </c>
      <c r="M17" s="58">
        <v>157</v>
      </c>
      <c r="N17" s="61">
        <v>3.4108190310666955</v>
      </c>
      <c r="O17" s="58">
        <v>421</v>
      </c>
      <c r="P17" s="63">
        <v>9.14620899413426</v>
      </c>
      <c r="R17" s="54"/>
    </row>
    <row r="18" ht="16.5" customHeight="1" thickTop="1">
      <c r="A18" s="6"/>
    </row>
    <row r="19" spans="1:5" ht="16.5" customHeight="1">
      <c r="A19" s="6"/>
      <c r="B19" s="957" t="s">
        <v>398</v>
      </c>
      <c r="C19" s="957"/>
      <c r="D19" s="957"/>
      <c r="E19" s="957"/>
    </row>
    <row r="20" ht="12.75">
      <c r="B20" s="38"/>
    </row>
    <row r="25" ht="12.75">
      <c r="A25" s="205"/>
    </row>
    <row r="28" ht="12.75">
      <c r="A28" s="207"/>
    </row>
    <row r="29" ht="12.75">
      <c r="A29" s="208"/>
    </row>
    <row r="30" ht="12.75">
      <c r="A30" s="208"/>
    </row>
    <row r="31" ht="12.75">
      <c r="A31" s="208"/>
    </row>
  </sheetData>
  <sheetProtection/>
  <mergeCells count="16">
    <mergeCell ref="A1:P1"/>
    <mergeCell ref="K7:L7"/>
    <mergeCell ref="A4:P4"/>
    <mergeCell ref="A3:P3"/>
    <mergeCell ref="I7:J7"/>
    <mergeCell ref="A2:P2"/>
    <mergeCell ref="A5:A8"/>
    <mergeCell ref="B5:B8"/>
    <mergeCell ref="C5:P5"/>
    <mergeCell ref="O6:P7"/>
    <mergeCell ref="M6:N7"/>
    <mergeCell ref="B19:E19"/>
    <mergeCell ref="G7:H7"/>
    <mergeCell ref="C6:D7"/>
    <mergeCell ref="E6:F7"/>
    <mergeCell ref="G6:L6"/>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49.xml><?xml version="1.0" encoding="utf-8"?>
<worksheet xmlns="http://schemas.openxmlformats.org/spreadsheetml/2006/main" xmlns:r="http://schemas.openxmlformats.org/officeDocument/2006/relationships">
  <sheetPr>
    <pageSetUpPr fitToPage="1"/>
  </sheetPr>
  <dimension ref="A1:S31"/>
  <sheetViews>
    <sheetView zoomScaleSheetLayoutView="100" zoomScalePageLayoutView="0" workbookViewId="0" topLeftCell="A1">
      <selection activeCell="T29" sqref="T29"/>
    </sheetView>
  </sheetViews>
  <sheetFormatPr defaultColWidth="9.140625" defaultRowHeight="12.75"/>
  <cols>
    <col min="1" max="1" width="10.140625" style="0" bestFit="1" customWidth="1"/>
    <col min="2" max="2" width="11.57421875" style="0" customWidth="1"/>
    <col min="3" max="3" width="8.28125" style="0" customWidth="1"/>
    <col min="4" max="4" width="5.421875" style="0" bestFit="1" customWidth="1"/>
    <col min="5" max="5" width="8.28125" style="0" customWidth="1"/>
    <col min="6" max="6" width="5.421875" style="0" bestFit="1" customWidth="1"/>
    <col min="7" max="7" width="8.28125" style="0" customWidth="1"/>
    <col min="8" max="8" width="5.421875" style="0" bestFit="1" customWidth="1"/>
    <col min="9" max="9" width="8.28125" style="0" customWidth="1"/>
    <col min="10" max="10" width="5.421875" style="0" bestFit="1" customWidth="1"/>
    <col min="11" max="11" width="8.28125" style="0" customWidth="1"/>
    <col min="12" max="12" width="5.421875" style="0" bestFit="1" customWidth="1"/>
    <col min="13" max="13" width="8.28125" style="0" customWidth="1"/>
    <col min="14" max="14" width="6.421875" style="0" bestFit="1" customWidth="1"/>
    <col min="15" max="15" width="8.28125" style="0" customWidth="1"/>
    <col min="16" max="16" width="10.57421875" style="0" bestFit="1" customWidth="1"/>
  </cols>
  <sheetData>
    <row r="1" spans="1:15" ht="16.5" customHeight="1" thickBot="1">
      <c r="A1" s="931" t="s">
        <v>193</v>
      </c>
      <c r="B1" s="931"/>
      <c r="C1" s="931"/>
      <c r="D1" s="931"/>
      <c r="E1" s="931"/>
      <c r="F1" s="931"/>
      <c r="G1" s="931"/>
      <c r="H1" s="931"/>
      <c r="I1" s="931"/>
      <c r="J1" s="931"/>
      <c r="K1" s="931"/>
      <c r="L1" s="931"/>
      <c r="M1" s="931"/>
      <c r="N1" s="931"/>
      <c r="O1" s="931"/>
    </row>
    <row r="2" spans="1:15" s="127" customFormat="1" ht="15" customHeight="1" thickTop="1">
      <c r="A2" s="936" t="s">
        <v>3</v>
      </c>
      <c r="B2" s="941" t="s">
        <v>243</v>
      </c>
      <c r="C2" s="947" t="s">
        <v>156</v>
      </c>
      <c r="D2" s="947"/>
      <c r="E2" s="947"/>
      <c r="F2" s="947"/>
      <c r="G2" s="947"/>
      <c r="H2" s="947"/>
      <c r="I2" s="947"/>
      <c r="J2" s="947"/>
      <c r="K2" s="947"/>
      <c r="L2" s="947"/>
      <c r="M2" s="947"/>
      <c r="N2" s="947"/>
      <c r="O2" s="933" t="s">
        <v>244</v>
      </c>
    </row>
    <row r="3" spans="1:15" s="127" customFormat="1" ht="15" customHeight="1">
      <c r="A3" s="937"/>
      <c r="B3" s="942"/>
      <c r="C3" s="932" t="s">
        <v>157</v>
      </c>
      <c r="D3" s="932"/>
      <c r="E3" s="932" t="s">
        <v>171</v>
      </c>
      <c r="F3" s="932"/>
      <c r="G3" s="932" t="s">
        <v>172</v>
      </c>
      <c r="H3" s="932"/>
      <c r="I3" s="932" t="s">
        <v>173</v>
      </c>
      <c r="J3" s="932"/>
      <c r="K3" s="932" t="s">
        <v>167</v>
      </c>
      <c r="L3" s="932"/>
      <c r="M3" s="932" t="s">
        <v>158</v>
      </c>
      <c r="N3" s="932"/>
      <c r="O3" s="934"/>
    </row>
    <row r="4" spans="1:15" s="127" customFormat="1" ht="15" customHeight="1" thickBot="1">
      <c r="A4" s="938"/>
      <c r="B4" s="943"/>
      <c r="C4" s="436" t="s">
        <v>159</v>
      </c>
      <c r="D4" s="436" t="s">
        <v>44</v>
      </c>
      <c r="E4" s="436" t="s">
        <v>159</v>
      </c>
      <c r="F4" s="449" t="s">
        <v>44</v>
      </c>
      <c r="G4" s="436" t="s">
        <v>159</v>
      </c>
      <c r="H4" s="449" t="s">
        <v>44</v>
      </c>
      <c r="I4" s="436" t="s">
        <v>159</v>
      </c>
      <c r="J4" s="449" t="s">
        <v>44</v>
      </c>
      <c r="K4" s="436" t="s">
        <v>159</v>
      </c>
      <c r="L4" s="449" t="s">
        <v>44</v>
      </c>
      <c r="M4" s="436" t="s">
        <v>159</v>
      </c>
      <c r="N4" s="449" t="s">
        <v>44</v>
      </c>
      <c r="O4" s="935"/>
    </row>
    <row r="5" spans="1:16" s="127" customFormat="1" ht="16.5" customHeight="1" thickTop="1">
      <c r="A5" s="166" t="s">
        <v>18</v>
      </c>
      <c r="B5" s="437">
        <f>SUM(C5+E5+G5+I5+K5+M5)</f>
        <v>3895</v>
      </c>
      <c r="C5" s="438">
        <v>1324</v>
      </c>
      <c r="D5" s="475">
        <f>C5/B5*100</f>
        <v>33.99229781771502</v>
      </c>
      <c r="E5" s="438">
        <v>1034</v>
      </c>
      <c r="F5" s="478">
        <f>E5/B5*100</f>
        <v>26.546854942233633</v>
      </c>
      <c r="G5" s="439">
        <v>602</v>
      </c>
      <c r="H5" s="478">
        <f>G5/B5*100</f>
        <v>15.455712451861361</v>
      </c>
      <c r="I5" s="439">
        <v>279</v>
      </c>
      <c r="J5" s="478">
        <f>I5/B5*100</f>
        <v>7.163029525032092</v>
      </c>
      <c r="K5" s="439">
        <v>168</v>
      </c>
      <c r="L5" s="468">
        <f>K5/B5*100</f>
        <v>4.313222079589217</v>
      </c>
      <c r="M5" s="439">
        <v>488</v>
      </c>
      <c r="N5" s="468">
        <f>M5/B5*100</f>
        <v>12.528883183568679</v>
      </c>
      <c r="O5" s="440">
        <f>(C5*30+E5*60+G5*135+I5*225+K5*315+M5*720)/B5/30</f>
        <v>5.5634146341463415</v>
      </c>
      <c r="P5" s="135"/>
    </row>
    <row r="6" spans="1:16" s="127" customFormat="1" ht="16.5" customHeight="1">
      <c r="A6" s="167" t="s">
        <v>19</v>
      </c>
      <c r="B6" s="437">
        <f aca="true" t="shared" si="0" ref="B6:B13">SUM(C6+E6+G6+I6+K6+M6)</f>
        <v>3046</v>
      </c>
      <c r="C6" s="473">
        <v>787</v>
      </c>
      <c r="D6" s="476">
        <f aca="true" t="shared" si="1" ref="D6:D13">C6/B6*100</f>
        <v>25.837163493105713</v>
      </c>
      <c r="E6" s="441">
        <v>1145</v>
      </c>
      <c r="F6" s="479">
        <f aca="true" t="shared" si="2" ref="F6:F13">E6/B6*100</f>
        <v>37.59028233749179</v>
      </c>
      <c r="G6" s="442">
        <v>458</v>
      </c>
      <c r="H6" s="479">
        <f aca="true" t="shared" si="3" ref="H6:H13">G6/B6*100</f>
        <v>15.036112934996718</v>
      </c>
      <c r="I6" s="442">
        <v>248</v>
      </c>
      <c r="J6" s="479">
        <f aca="true" t="shared" si="4" ref="J6:J13">I6/B6*100</f>
        <v>8.141825344714379</v>
      </c>
      <c r="K6" s="442">
        <v>102</v>
      </c>
      <c r="L6" s="443">
        <f aca="true" t="shared" si="5" ref="L6:L13">K6/B6*100</f>
        <v>3.34865397242285</v>
      </c>
      <c r="M6" s="442">
        <v>306</v>
      </c>
      <c r="N6" s="443">
        <f aca="true" t="shared" si="6" ref="N6:N13">M6/B6*100</f>
        <v>10.04596191726855</v>
      </c>
      <c r="O6" s="440">
        <f aca="true" t="shared" si="7" ref="O6:O13">(C6*30+E6*60+G6*135+I6*225+K6*315+M6*720)/B6/30</f>
        <v>5.060078791858174</v>
      </c>
      <c r="P6" s="135"/>
    </row>
    <row r="7" spans="1:16" s="127" customFormat="1" ht="16.5" customHeight="1">
      <c r="A7" s="167" t="s">
        <v>20</v>
      </c>
      <c r="B7" s="437">
        <f t="shared" si="0"/>
        <v>2799</v>
      </c>
      <c r="C7" s="474">
        <v>657</v>
      </c>
      <c r="D7" s="476">
        <f t="shared" si="1"/>
        <v>23.47266881028939</v>
      </c>
      <c r="E7" s="441">
        <v>975</v>
      </c>
      <c r="F7" s="479">
        <f t="shared" si="2"/>
        <v>34.83386923901393</v>
      </c>
      <c r="G7" s="439">
        <v>432</v>
      </c>
      <c r="H7" s="479">
        <f t="shared" si="3"/>
        <v>15.434083601286176</v>
      </c>
      <c r="I7" s="442">
        <v>232</v>
      </c>
      <c r="J7" s="479">
        <f t="shared" si="4"/>
        <v>8.28867452661665</v>
      </c>
      <c r="K7" s="442">
        <v>125</v>
      </c>
      <c r="L7" s="443">
        <f t="shared" si="5"/>
        <v>4.465880671668454</v>
      </c>
      <c r="M7" s="442">
        <v>378</v>
      </c>
      <c r="N7" s="443">
        <f t="shared" si="6"/>
        <v>13.504823151125404</v>
      </c>
      <c r="O7" s="440">
        <f t="shared" si="7"/>
        <v>5.957663451232583</v>
      </c>
      <c r="P7" s="135"/>
    </row>
    <row r="8" spans="1:16" s="127" customFormat="1" ht="16.5" customHeight="1">
      <c r="A8" s="167" t="s">
        <v>21</v>
      </c>
      <c r="B8" s="437">
        <f t="shared" si="0"/>
        <v>3636</v>
      </c>
      <c r="C8" s="474">
        <v>1150</v>
      </c>
      <c r="D8" s="476">
        <f t="shared" si="1"/>
        <v>31.62816281628163</v>
      </c>
      <c r="E8" s="441">
        <v>1249</v>
      </c>
      <c r="F8" s="479">
        <f t="shared" si="2"/>
        <v>34.35093509350935</v>
      </c>
      <c r="G8" s="442">
        <v>490</v>
      </c>
      <c r="H8" s="479">
        <f t="shared" si="3"/>
        <v>13.476347634763478</v>
      </c>
      <c r="I8" s="442">
        <v>235</v>
      </c>
      <c r="J8" s="479">
        <f t="shared" si="4"/>
        <v>6.463146314631462</v>
      </c>
      <c r="K8" s="442">
        <v>127</v>
      </c>
      <c r="L8" s="443">
        <f t="shared" si="5"/>
        <v>3.4928492849284924</v>
      </c>
      <c r="M8" s="442">
        <v>385</v>
      </c>
      <c r="N8" s="443">
        <f t="shared" si="6"/>
        <v>10.588558855885587</v>
      </c>
      <c r="O8" s="440">
        <f t="shared" si="7"/>
        <v>5.002475247524753</v>
      </c>
      <c r="P8" s="135"/>
    </row>
    <row r="9" spans="1:16" s="127" customFormat="1" ht="16.5" customHeight="1">
      <c r="A9" s="167" t="s">
        <v>22</v>
      </c>
      <c r="B9" s="437">
        <f t="shared" si="0"/>
        <v>3133</v>
      </c>
      <c r="C9" s="474">
        <v>804</v>
      </c>
      <c r="D9" s="476">
        <f t="shared" si="1"/>
        <v>25.662304500478772</v>
      </c>
      <c r="E9" s="441">
        <v>1179</v>
      </c>
      <c r="F9" s="479">
        <f t="shared" si="2"/>
        <v>37.631662942866264</v>
      </c>
      <c r="G9" s="442">
        <v>449</v>
      </c>
      <c r="H9" s="479">
        <f t="shared" si="3"/>
        <v>14.331311841685284</v>
      </c>
      <c r="I9" s="442">
        <v>176</v>
      </c>
      <c r="J9" s="479">
        <f t="shared" si="4"/>
        <v>5.617618895627195</v>
      </c>
      <c r="K9" s="442">
        <v>120</v>
      </c>
      <c r="L9" s="443">
        <f t="shared" si="5"/>
        <v>3.8301947015639963</v>
      </c>
      <c r="M9" s="442">
        <v>405</v>
      </c>
      <c r="N9" s="443">
        <f t="shared" si="6"/>
        <v>12.926907117778489</v>
      </c>
      <c r="O9" s="440">
        <f t="shared" si="7"/>
        <v>5.580114905841047</v>
      </c>
      <c r="P9" s="135"/>
    </row>
    <row r="10" spans="1:16" s="127" customFormat="1" ht="16.5" customHeight="1">
      <c r="A10" s="167" t="s">
        <v>23</v>
      </c>
      <c r="B10" s="437">
        <f t="shared" si="0"/>
        <v>4747</v>
      </c>
      <c r="C10" s="474">
        <v>1569</v>
      </c>
      <c r="D10" s="476">
        <f t="shared" si="1"/>
        <v>33.05245418158837</v>
      </c>
      <c r="E10" s="441">
        <v>1873</v>
      </c>
      <c r="F10" s="479">
        <f t="shared" si="2"/>
        <v>39.4564988413735</v>
      </c>
      <c r="G10" s="442">
        <v>641</v>
      </c>
      <c r="H10" s="479">
        <f t="shared" si="3"/>
        <v>13.503265220139035</v>
      </c>
      <c r="I10" s="442">
        <v>249</v>
      </c>
      <c r="J10" s="479">
        <f t="shared" si="4"/>
        <v>5.24541815883716</v>
      </c>
      <c r="K10" s="442">
        <v>101</v>
      </c>
      <c r="L10" s="443">
        <f t="shared" si="5"/>
        <v>2.127659574468085</v>
      </c>
      <c r="M10" s="442">
        <v>314</v>
      </c>
      <c r="N10" s="443">
        <f t="shared" si="6"/>
        <v>6.614704023593848</v>
      </c>
      <c r="O10" s="440">
        <f t="shared" si="7"/>
        <v>3.93164103644407</v>
      </c>
      <c r="P10" s="135"/>
    </row>
    <row r="11" spans="1:16" s="127" customFormat="1" ht="16.5" customHeight="1">
      <c r="A11" s="167" t="s">
        <v>12</v>
      </c>
      <c r="B11" s="437">
        <f t="shared" si="0"/>
        <v>4591</v>
      </c>
      <c r="C11" s="474">
        <v>1518</v>
      </c>
      <c r="D11" s="476">
        <f t="shared" si="1"/>
        <v>33.06469178828142</v>
      </c>
      <c r="E11" s="441">
        <v>1778</v>
      </c>
      <c r="F11" s="479">
        <f t="shared" si="2"/>
        <v>38.727945981267695</v>
      </c>
      <c r="G11" s="442">
        <v>533</v>
      </c>
      <c r="H11" s="479">
        <f t="shared" si="3"/>
        <v>11.60967109562187</v>
      </c>
      <c r="I11" s="442">
        <v>208</v>
      </c>
      <c r="J11" s="479">
        <f t="shared" si="4"/>
        <v>4.530603354389022</v>
      </c>
      <c r="K11" s="442">
        <v>111</v>
      </c>
      <c r="L11" s="443">
        <f t="shared" si="5"/>
        <v>2.4177739054672185</v>
      </c>
      <c r="M11" s="442">
        <v>443</v>
      </c>
      <c r="N11" s="443">
        <f t="shared" si="6"/>
        <v>9.649313874972773</v>
      </c>
      <c r="O11" s="440">
        <f t="shared" si="7"/>
        <v>4.537137878457853</v>
      </c>
      <c r="P11" s="135"/>
    </row>
    <row r="12" spans="1:16" s="127" customFormat="1" ht="16.5" customHeight="1" thickBot="1">
      <c r="A12" s="168" t="s">
        <v>13</v>
      </c>
      <c r="B12" s="465">
        <f t="shared" si="0"/>
        <v>5040</v>
      </c>
      <c r="C12" s="444">
        <v>1837</v>
      </c>
      <c r="D12" s="477">
        <f t="shared" si="1"/>
        <v>36.448412698412696</v>
      </c>
      <c r="E12" s="444">
        <v>1482</v>
      </c>
      <c r="F12" s="480">
        <f t="shared" si="2"/>
        <v>29.404761904761905</v>
      </c>
      <c r="G12" s="445">
        <v>806</v>
      </c>
      <c r="H12" s="482">
        <f t="shared" si="3"/>
        <v>15.99206349206349</v>
      </c>
      <c r="I12" s="446">
        <v>305</v>
      </c>
      <c r="J12" s="480">
        <f t="shared" si="4"/>
        <v>6.051587301587301</v>
      </c>
      <c r="K12" s="446">
        <v>164</v>
      </c>
      <c r="L12" s="467">
        <f t="shared" si="5"/>
        <v>3.2539682539682544</v>
      </c>
      <c r="M12" s="446">
        <v>446</v>
      </c>
      <c r="N12" s="467">
        <f t="shared" si="6"/>
        <v>8.84920634920635</v>
      </c>
      <c r="O12" s="489">
        <f t="shared" si="7"/>
        <v>4.59156746031746</v>
      </c>
      <c r="P12" s="135"/>
    </row>
    <row r="13" spans="1:16" s="127" customFormat="1" ht="16.5" customHeight="1" thickBot="1" thickTop="1">
      <c r="A13" s="169" t="s">
        <v>14</v>
      </c>
      <c r="B13" s="472">
        <f t="shared" si="0"/>
        <v>30887</v>
      </c>
      <c r="C13" s="448">
        <f>SUM(C5:C12)</f>
        <v>9646</v>
      </c>
      <c r="D13" s="726">
        <f t="shared" si="1"/>
        <v>31.229967300158645</v>
      </c>
      <c r="E13" s="448">
        <f>SUM(E5:E12)</f>
        <v>10715</v>
      </c>
      <c r="F13" s="481">
        <f t="shared" si="2"/>
        <v>34.69097031113414</v>
      </c>
      <c r="G13" s="466">
        <f>SUM(G5:G12)</f>
        <v>4411</v>
      </c>
      <c r="H13" s="481">
        <f t="shared" si="3"/>
        <v>14.28108913134976</v>
      </c>
      <c r="I13" s="447">
        <f>SUM(I5:I12)</f>
        <v>1932</v>
      </c>
      <c r="J13" s="481">
        <f t="shared" si="4"/>
        <v>6.255058762586202</v>
      </c>
      <c r="K13" s="447">
        <f>SUM(K5:K12)</f>
        <v>1018</v>
      </c>
      <c r="L13" s="457">
        <f t="shared" si="5"/>
        <v>3.295885000161881</v>
      </c>
      <c r="M13" s="447">
        <f>SUM(M5:M12)</f>
        <v>3165</v>
      </c>
      <c r="N13" s="457">
        <f t="shared" si="6"/>
        <v>10.247029494609382</v>
      </c>
      <c r="O13" s="728">
        <f t="shared" si="7"/>
        <v>4.923252501052223</v>
      </c>
      <c r="P13" s="135"/>
    </row>
    <row r="14" spans="1:15" ht="19.5" customHeight="1" thickBot="1" thickTop="1">
      <c r="A14" s="939" t="s">
        <v>192</v>
      </c>
      <c r="B14" s="939"/>
      <c r="C14" s="939"/>
      <c r="D14" s="939"/>
      <c r="E14" s="939"/>
      <c r="F14" s="939"/>
      <c r="G14" s="939"/>
      <c r="H14" s="939"/>
      <c r="I14" s="939"/>
      <c r="J14" s="939"/>
      <c r="K14" s="939"/>
      <c r="L14" s="939"/>
      <c r="M14" s="939"/>
      <c r="N14" s="939"/>
      <c r="O14" s="939"/>
    </row>
    <row r="15" spans="1:15" ht="15" customHeight="1" thickTop="1">
      <c r="A15" s="936" t="s">
        <v>3</v>
      </c>
      <c r="B15" s="941" t="s">
        <v>243</v>
      </c>
      <c r="C15" s="947" t="s">
        <v>156</v>
      </c>
      <c r="D15" s="947"/>
      <c r="E15" s="947"/>
      <c r="F15" s="947"/>
      <c r="G15" s="947"/>
      <c r="H15" s="947"/>
      <c r="I15" s="947"/>
      <c r="J15" s="947"/>
      <c r="K15" s="947"/>
      <c r="L15" s="947"/>
      <c r="M15" s="947"/>
      <c r="N15" s="947"/>
      <c r="O15" s="933" t="s">
        <v>244</v>
      </c>
    </row>
    <row r="16" spans="1:15" ht="15" customHeight="1">
      <c r="A16" s="937"/>
      <c r="B16" s="942"/>
      <c r="C16" s="932" t="s">
        <v>66</v>
      </c>
      <c r="D16" s="932"/>
      <c r="E16" s="932" t="s">
        <v>163</v>
      </c>
      <c r="F16" s="932"/>
      <c r="G16" s="932" t="s">
        <v>164</v>
      </c>
      <c r="H16" s="932"/>
      <c r="I16" s="932" t="s">
        <v>165</v>
      </c>
      <c r="J16" s="932"/>
      <c r="K16" s="932" t="s">
        <v>166</v>
      </c>
      <c r="L16" s="932"/>
      <c r="M16" s="932" t="s">
        <v>174</v>
      </c>
      <c r="N16" s="932"/>
      <c r="O16" s="934"/>
    </row>
    <row r="17" spans="1:15" ht="15" customHeight="1" thickBot="1">
      <c r="A17" s="938"/>
      <c r="B17" s="943"/>
      <c r="C17" s="436" t="s">
        <v>159</v>
      </c>
      <c r="D17" s="436" t="s">
        <v>44</v>
      </c>
      <c r="E17" s="436" t="s">
        <v>159</v>
      </c>
      <c r="F17" s="436" t="s">
        <v>44</v>
      </c>
      <c r="G17" s="436" t="s">
        <v>159</v>
      </c>
      <c r="H17" s="436" t="s">
        <v>44</v>
      </c>
      <c r="I17" s="436" t="s">
        <v>159</v>
      </c>
      <c r="J17" s="436" t="s">
        <v>44</v>
      </c>
      <c r="K17" s="436" t="s">
        <v>159</v>
      </c>
      <c r="L17" s="436" t="s">
        <v>44</v>
      </c>
      <c r="M17" s="436" t="s">
        <v>159</v>
      </c>
      <c r="N17" s="436" t="s">
        <v>44</v>
      </c>
      <c r="O17" s="935"/>
    </row>
    <row r="18" spans="1:15" ht="15" customHeight="1" thickTop="1">
      <c r="A18" s="435" t="s">
        <v>18</v>
      </c>
      <c r="B18" s="487">
        <f>SUM(C18+E18+G18+I18+K18+M18)</f>
        <v>10</v>
      </c>
      <c r="C18" s="449">
        <v>0</v>
      </c>
      <c r="D18" s="449" t="s">
        <v>54</v>
      </c>
      <c r="E18" s="449">
        <v>0</v>
      </c>
      <c r="F18" s="449" t="s">
        <v>54</v>
      </c>
      <c r="G18" s="449">
        <v>0</v>
      </c>
      <c r="H18" s="449" t="s">
        <v>54</v>
      </c>
      <c r="I18" s="483">
        <v>3</v>
      </c>
      <c r="J18" s="449" t="s">
        <v>54</v>
      </c>
      <c r="K18" s="483">
        <v>5</v>
      </c>
      <c r="L18" s="443">
        <f>K18/B18*100</f>
        <v>50</v>
      </c>
      <c r="M18" s="449">
        <v>2</v>
      </c>
      <c r="N18" s="469">
        <f aca="true" t="shared" si="8" ref="N18:N26">M18/B18*100</f>
        <v>20</v>
      </c>
      <c r="O18" s="470">
        <f aca="true" t="shared" si="9" ref="O18:O26">(C18*18+E18*30+G18*42+I18*54+K18*66+M18*84)/B18</f>
        <v>66</v>
      </c>
    </row>
    <row r="19" spans="1:15" ht="15" customHeight="1">
      <c r="A19" s="167" t="s">
        <v>19</v>
      </c>
      <c r="B19" s="487">
        <f aca="true" t="shared" si="10" ref="B19:B25">SUM(C19+E19+G19+I19+K19+M19)</f>
        <v>8</v>
      </c>
      <c r="C19" s="449">
        <v>0</v>
      </c>
      <c r="D19" s="449" t="s">
        <v>54</v>
      </c>
      <c r="E19" s="449">
        <v>0</v>
      </c>
      <c r="F19" s="449" t="s">
        <v>54</v>
      </c>
      <c r="G19" s="449">
        <v>0</v>
      </c>
      <c r="H19" s="449" t="s">
        <v>54</v>
      </c>
      <c r="I19" s="483">
        <v>3</v>
      </c>
      <c r="J19" s="449" t="s">
        <v>54</v>
      </c>
      <c r="K19" s="483">
        <v>0</v>
      </c>
      <c r="L19" s="449" t="s">
        <v>54</v>
      </c>
      <c r="M19" s="449">
        <v>5</v>
      </c>
      <c r="N19" s="469">
        <f t="shared" si="8"/>
        <v>62.5</v>
      </c>
      <c r="O19" s="471">
        <f t="shared" si="9"/>
        <v>72.75</v>
      </c>
    </row>
    <row r="20" spans="1:16" ht="16.5" customHeight="1">
      <c r="A20" s="167" t="s">
        <v>20</v>
      </c>
      <c r="B20" s="487">
        <f t="shared" si="10"/>
        <v>7</v>
      </c>
      <c r="C20" s="450">
        <v>0</v>
      </c>
      <c r="D20" s="443" t="s">
        <v>54</v>
      </c>
      <c r="E20" s="449">
        <v>0</v>
      </c>
      <c r="F20" s="443" t="s">
        <v>54</v>
      </c>
      <c r="G20" s="449">
        <v>0</v>
      </c>
      <c r="H20" s="443" t="s">
        <v>54</v>
      </c>
      <c r="I20" s="484">
        <v>0</v>
      </c>
      <c r="J20" s="443" t="s">
        <v>54</v>
      </c>
      <c r="K20" s="484">
        <v>4</v>
      </c>
      <c r="L20" s="443">
        <f>K20/B20*100</f>
        <v>57.14285714285714</v>
      </c>
      <c r="M20" s="450">
        <v>3</v>
      </c>
      <c r="N20" s="451">
        <f t="shared" si="8"/>
        <v>42.857142857142854</v>
      </c>
      <c r="O20" s="452">
        <f t="shared" si="9"/>
        <v>73.71428571428571</v>
      </c>
      <c r="P20" s="164"/>
    </row>
    <row r="21" spans="1:16" ht="16.5" customHeight="1">
      <c r="A21" s="167" t="s">
        <v>21</v>
      </c>
      <c r="B21" s="487">
        <f t="shared" si="10"/>
        <v>18</v>
      </c>
      <c r="C21" s="450">
        <v>0</v>
      </c>
      <c r="D21" s="443" t="s">
        <v>54</v>
      </c>
      <c r="E21" s="449">
        <v>0</v>
      </c>
      <c r="F21" s="443" t="s">
        <v>54</v>
      </c>
      <c r="G21" s="449">
        <v>0</v>
      </c>
      <c r="H21" s="443" t="s">
        <v>54</v>
      </c>
      <c r="I21" s="484">
        <v>0</v>
      </c>
      <c r="J21" s="443" t="s">
        <v>54</v>
      </c>
      <c r="K21" s="484">
        <v>1</v>
      </c>
      <c r="L21" s="443">
        <f>K21/B21*100</f>
        <v>5.555555555555555</v>
      </c>
      <c r="M21" s="450">
        <v>17</v>
      </c>
      <c r="N21" s="451">
        <f t="shared" si="8"/>
        <v>94.44444444444444</v>
      </c>
      <c r="O21" s="452">
        <f t="shared" si="9"/>
        <v>83</v>
      </c>
      <c r="P21" s="164"/>
    </row>
    <row r="22" spans="1:16" ht="16.5" customHeight="1">
      <c r="A22" s="167" t="s">
        <v>22</v>
      </c>
      <c r="B22" s="487">
        <f t="shared" si="10"/>
        <v>10</v>
      </c>
      <c r="C22" s="450">
        <v>1</v>
      </c>
      <c r="D22" s="443">
        <f>C22/B22*100</f>
        <v>10</v>
      </c>
      <c r="E22" s="449">
        <v>0</v>
      </c>
      <c r="F22" s="443" t="s">
        <v>54</v>
      </c>
      <c r="G22" s="449">
        <v>0</v>
      </c>
      <c r="H22" s="443" t="s">
        <v>54</v>
      </c>
      <c r="I22" s="484">
        <v>4</v>
      </c>
      <c r="J22" s="443">
        <f>I22/B22*100</f>
        <v>40</v>
      </c>
      <c r="K22" s="484">
        <v>0</v>
      </c>
      <c r="L22" s="443" t="s">
        <v>54</v>
      </c>
      <c r="M22" s="450">
        <v>5</v>
      </c>
      <c r="N22" s="451">
        <f t="shared" si="8"/>
        <v>50</v>
      </c>
      <c r="O22" s="452">
        <f t="shared" si="9"/>
        <v>65.4</v>
      </c>
      <c r="P22" s="164"/>
    </row>
    <row r="23" spans="1:16" ht="16.5" customHeight="1">
      <c r="A23" s="167" t="s">
        <v>23</v>
      </c>
      <c r="B23" s="487">
        <f t="shared" si="10"/>
        <v>0</v>
      </c>
      <c r="C23" s="450">
        <v>0</v>
      </c>
      <c r="D23" s="443" t="s">
        <v>54</v>
      </c>
      <c r="E23" s="449">
        <v>0</v>
      </c>
      <c r="F23" s="443" t="s">
        <v>54</v>
      </c>
      <c r="G23" s="449">
        <v>0</v>
      </c>
      <c r="H23" s="443" t="s">
        <v>54</v>
      </c>
      <c r="I23" s="484">
        <v>0</v>
      </c>
      <c r="J23" s="443" t="s">
        <v>54</v>
      </c>
      <c r="K23" s="484">
        <v>0</v>
      </c>
      <c r="L23" s="443" t="s">
        <v>54</v>
      </c>
      <c r="M23" s="450">
        <v>0</v>
      </c>
      <c r="N23" s="451" t="s">
        <v>54</v>
      </c>
      <c r="O23" s="452" t="s">
        <v>54</v>
      </c>
      <c r="P23" s="164"/>
    </row>
    <row r="24" spans="1:16" ht="16.5" customHeight="1">
      <c r="A24" s="167" t="s">
        <v>12</v>
      </c>
      <c r="B24" s="487">
        <f t="shared" si="10"/>
        <v>3</v>
      </c>
      <c r="C24" s="450">
        <v>0</v>
      </c>
      <c r="D24" s="443" t="s">
        <v>54</v>
      </c>
      <c r="E24" s="449">
        <v>0</v>
      </c>
      <c r="F24" s="443" t="s">
        <v>54</v>
      </c>
      <c r="G24" s="449">
        <v>0</v>
      </c>
      <c r="H24" s="443" t="s">
        <v>54</v>
      </c>
      <c r="I24" s="484">
        <v>0</v>
      </c>
      <c r="J24" s="443" t="s">
        <v>54</v>
      </c>
      <c r="K24" s="485">
        <v>0</v>
      </c>
      <c r="L24" s="443" t="s">
        <v>54</v>
      </c>
      <c r="M24" s="727">
        <v>3</v>
      </c>
      <c r="N24" s="453">
        <f t="shared" si="8"/>
        <v>100</v>
      </c>
      <c r="O24" s="452">
        <f t="shared" si="9"/>
        <v>84</v>
      </c>
      <c r="P24" s="164"/>
    </row>
    <row r="25" spans="1:16" ht="16.5" customHeight="1" thickBot="1">
      <c r="A25" s="167" t="s">
        <v>13</v>
      </c>
      <c r="B25" s="488">
        <f t="shared" si="10"/>
        <v>10</v>
      </c>
      <c r="C25" s="450">
        <v>0</v>
      </c>
      <c r="D25" s="443" t="s">
        <v>54</v>
      </c>
      <c r="E25" s="449">
        <v>0</v>
      </c>
      <c r="F25" s="443" t="s">
        <v>54</v>
      </c>
      <c r="G25" s="449">
        <v>0</v>
      </c>
      <c r="H25" s="443" t="s">
        <v>54</v>
      </c>
      <c r="I25" s="484">
        <v>4</v>
      </c>
      <c r="J25" s="443">
        <f>I25/B25*100</f>
        <v>40</v>
      </c>
      <c r="K25" s="484">
        <v>0</v>
      </c>
      <c r="L25" s="443" t="s">
        <v>54</v>
      </c>
      <c r="M25" s="450">
        <v>6</v>
      </c>
      <c r="N25" s="451">
        <f t="shared" si="8"/>
        <v>60</v>
      </c>
      <c r="O25" s="454">
        <f t="shared" si="9"/>
        <v>72</v>
      </c>
      <c r="P25" s="164"/>
    </row>
    <row r="26" spans="1:16" ht="16.5" customHeight="1" thickBot="1" thickTop="1">
      <c r="A26" s="170" t="s">
        <v>14</v>
      </c>
      <c r="B26" s="486">
        <f>SUM(B18:B25)</f>
        <v>66</v>
      </c>
      <c r="C26" s="464">
        <f>SUM(C18:C25)</f>
        <v>1</v>
      </c>
      <c r="D26" s="457">
        <f>C26/B26*100</f>
        <v>1.5151515151515151</v>
      </c>
      <c r="E26" s="456">
        <f>SUM(E18:E25)</f>
        <v>0</v>
      </c>
      <c r="F26" s="457" t="s">
        <v>54</v>
      </c>
      <c r="G26" s="456">
        <f>SUM(G18:G25)</f>
        <v>0</v>
      </c>
      <c r="H26" s="457" t="s">
        <v>54</v>
      </c>
      <c r="I26" s="455">
        <f>SUM(I18:I25)</f>
        <v>14</v>
      </c>
      <c r="J26" s="457">
        <f>I26/B26*100</f>
        <v>21.21212121212121</v>
      </c>
      <c r="K26" s="455">
        <f>SUM(K18:K25)</f>
        <v>10</v>
      </c>
      <c r="L26" s="457">
        <f>K26/B26*100</f>
        <v>15.151515151515152</v>
      </c>
      <c r="M26" s="456">
        <f>SUM(M18:M25)</f>
        <v>41</v>
      </c>
      <c r="N26" s="458">
        <f t="shared" si="8"/>
        <v>62.121212121212125</v>
      </c>
      <c r="O26" s="459">
        <f t="shared" si="9"/>
        <v>73.9090909090909</v>
      </c>
      <c r="P26" s="164"/>
    </row>
    <row r="27" spans="1:16" ht="7.5" customHeight="1" thickBot="1" thickTop="1">
      <c r="A27" s="171"/>
      <c r="B27" s="172"/>
      <c r="C27" s="171"/>
      <c r="D27" s="173"/>
      <c r="E27" s="171"/>
      <c r="F27" s="173"/>
      <c r="G27" s="171"/>
      <c r="H27" s="173"/>
      <c r="I27" s="171"/>
      <c r="J27" s="173"/>
      <c r="K27" s="171"/>
      <c r="L27" s="173"/>
      <c r="M27" s="171"/>
      <c r="N27" s="173"/>
      <c r="O27" s="174"/>
      <c r="P27" s="164"/>
    </row>
    <row r="28" spans="1:15" ht="15" customHeight="1" thickTop="1">
      <c r="A28" s="944" t="s">
        <v>210</v>
      </c>
      <c r="B28" s="941" t="s">
        <v>243</v>
      </c>
      <c r="C28" s="948" t="s">
        <v>156</v>
      </c>
      <c r="D28" s="948"/>
      <c r="E28" s="948"/>
      <c r="F28" s="948"/>
      <c r="G28" s="948"/>
      <c r="H28" s="948"/>
      <c r="I28" s="948"/>
      <c r="J28" s="948"/>
      <c r="K28" s="948"/>
      <c r="L28" s="948"/>
      <c r="M28" s="948"/>
      <c r="N28" s="948"/>
      <c r="O28" s="940" t="s">
        <v>244</v>
      </c>
    </row>
    <row r="29" spans="1:15" ht="15" customHeight="1">
      <c r="A29" s="945"/>
      <c r="B29" s="942"/>
      <c r="C29" s="932" t="s">
        <v>157</v>
      </c>
      <c r="D29" s="932"/>
      <c r="E29" s="932" t="s">
        <v>168</v>
      </c>
      <c r="F29" s="932"/>
      <c r="G29" s="932" t="s">
        <v>169</v>
      </c>
      <c r="H29" s="932"/>
      <c r="I29" s="932" t="s">
        <v>170</v>
      </c>
      <c r="J29" s="932"/>
      <c r="K29" s="932" t="s">
        <v>167</v>
      </c>
      <c r="L29" s="932"/>
      <c r="M29" s="932" t="s">
        <v>158</v>
      </c>
      <c r="N29" s="932"/>
      <c r="O29" s="934"/>
    </row>
    <row r="30" spans="1:15" ht="15" customHeight="1" thickBot="1">
      <c r="A30" s="945"/>
      <c r="B30" s="943"/>
      <c r="C30" s="436" t="s">
        <v>159</v>
      </c>
      <c r="D30" s="436" t="s">
        <v>44</v>
      </c>
      <c r="E30" s="436" t="s">
        <v>159</v>
      </c>
      <c r="F30" s="436" t="s">
        <v>44</v>
      </c>
      <c r="G30" s="436" t="s">
        <v>159</v>
      </c>
      <c r="H30" s="436" t="s">
        <v>44</v>
      </c>
      <c r="I30" s="436" t="s">
        <v>159</v>
      </c>
      <c r="J30" s="436" t="s">
        <v>44</v>
      </c>
      <c r="K30" s="436" t="s">
        <v>159</v>
      </c>
      <c r="L30" s="436" t="s">
        <v>44</v>
      </c>
      <c r="M30" s="436" t="s">
        <v>159</v>
      </c>
      <c r="N30" s="436" t="s">
        <v>44</v>
      </c>
      <c r="O30" s="935"/>
    </row>
    <row r="31" spans="1:19" ht="16.5" customHeight="1" thickBot="1" thickTop="1">
      <c r="A31" s="946"/>
      <c r="B31" s="460">
        <f>SUM(C31+E31+G31+I31+K31+M31)</f>
        <v>226</v>
      </c>
      <c r="C31" s="461">
        <v>99</v>
      </c>
      <c r="D31" s="462">
        <f>C31/B31*100</f>
        <v>43.80530973451327</v>
      </c>
      <c r="E31" s="461">
        <v>54</v>
      </c>
      <c r="F31" s="462">
        <f>E31/B31*100</f>
        <v>23.893805309734514</v>
      </c>
      <c r="G31" s="461">
        <v>12</v>
      </c>
      <c r="H31" s="462">
        <f>G31/B31*100</f>
        <v>5.3097345132743365</v>
      </c>
      <c r="I31" s="461">
        <v>3</v>
      </c>
      <c r="J31" s="462">
        <f>I31/B31*100</f>
        <v>1.3274336283185841</v>
      </c>
      <c r="K31" s="461">
        <v>2</v>
      </c>
      <c r="L31" s="462">
        <f>K31/B31*100</f>
        <v>0.8849557522123894</v>
      </c>
      <c r="M31" s="461">
        <v>56</v>
      </c>
      <c r="N31" s="462">
        <f>M31/B31*100</f>
        <v>24.778761061946902</v>
      </c>
      <c r="O31" s="463">
        <f>(C31*30+E31*60+G31*135+I31*225+K31*315+M31*720)/B31/30</f>
        <v>7.294247787610619</v>
      </c>
      <c r="P31" s="696"/>
      <c r="Q31" s="697"/>
      <c r="R31" s="697"/>
      <c r="S31" s="38"/>
    </row>
    <row r="32" ht="13.5" thickTop="1"/>
  </sheetData>
  <sheetProtection/>
  <mergeCells count="32">
    <mergeCell ref="M29:N29"/>
    <mergeCell ref="C28:N28"/>
    <mergeCell ref="M16:N16"/>
    <mergeCell ref="I29:J29"/>
    <mergeCell ref="G16:H16"/>
    <mergeCell ref="C29:D29"/>
    <mergeCell ref="B15:B17"/>
    <mergeCell ref="C2:N2"/>
    <mergeCell ref="E3:F3"/>
    <mergeCell ref="B28:B30"/>
    <mergeCell ref="C16:D16"/>
    <mergeCell ref="E16:F16"/>
    <mergeCell ref="K16:L16"/>
    <mergeCell ref="K29:L29"/>
    <mergeCell ref="I16:J16"/>
    <mergeCell ref="C15:N15"/>
    <mergeCell ref="A15:A17"/>
    <mergeCell ref="G3:H3"/>
    <mergeCell ref="C3:D3"/>
    <mergeCell ref="O28:O30"/>
    <mergeCell ref="B2:B4"/>
    <mergeCell ref="M3:N3"/>
    <mergeCell ref="G29:H29"/>
    <mergeCell ref="E29:F29"/>
    <mergeCell ref="O15:O17"/>
    <mergeCell ref="A28:A31"/>
    <mergeCell ref="A1:O1"/>
    <mergeCell ref="I3:J3"/>
    <mergeCell ref="K3:L3"/>
    <mergeCell ref="O2:O4"/>
    <mergeCell ref="A2:A4"/>
    <mergeCell ref="A14:O14"/>
  </mergeCells>
  <printOptions horizontalCentered="1"/>
  <pageMargins left="0.7874015748031497" right="0.7874015748031497" top="0.7874015748031497" bottom="0.7874015748031497" header="0.31496062992125984" footer="0.31496062992125984"/>
  <pageSetup fitToHeight="1" fitToWidth="1" horizontalDpi="600" verticalDpi="600" orientation="landscape" paperSize="9" r:id="rId1"/>
  <ignoredErrors>
    <ignoredError sqref="D26 J26 D13 F13 H13 J13 L13 L26" formula="1"/>
  </ignoredErrors>
</worksheet>
</file>

<file path=xl/worksheets/sheet5.xml><?xml version="1.0" encoding="utf-8"?>
<worksheet xmlns="http://schemas.openxmlformats.org/spreadsheetml/2006/main" xmlns:r="http://schemas.openxmlformats.org/officeDocument/2006/relationships">
  <dimension ref="A1:H23"/>
  <sheetViews>
    <sheetView zoomScalePageLayoutView="0" workbookViewId="0" topLeftCell="A1">
      <selection activeCell="L22" sqref="L22"/>
    </sheetView>
  </sheetViews>
  <sheetFormatPr defaultColWidth="9.140625" defaultRowHeight="12.75"/>
  <cols>
    <col min="1" max="8" width="10.7109375" style="0" customWidth="1"/>
  </cols>
  <sheetData>
    <row r="1" spans="1:8" ht="15.75" customHeight="1">
      <c r="A1" s="774" t="s">
        <v>0</v>
      </c>
      <c r="B1" s="774"/>
      <c r="C1" s="774"/>
      <c r="D1" s="774"/>
      <c r="E1" s="774"/>
      <c r="F1" s="774"/>
      <c r="G1" s="774"/>
      <c r="H1" s="774"/>
    </row>
    <row r="2" spans="1:8" ht="15.75" customHeight="1">
      <c r="A2" s="774" t="s">
        <v>2</v>
      </c>
      <c r="B2" s="774"/>
      <c r="C2" s="774"/>
      <c r="D2" s="774"/>
      <c r="E2" s="774"/>
      <c r="F2" s="774"/>
      <c r="G2" s="774"/>
      <c r="H2" s="774"/>
    </row>
    <row r="3" spans="1:8" ht="15.75" customHeight="1" thickBot="1">
      <c r="A3" s="788"/>
      <c r="B3" s="788"/>
      <c r="C3" s="788"/>
      <c r="D3" s="788"/>
      <c r="E3" s="788"/>
      <c r="F3" s="788"/>
      <c r="G3" s="788"/>
      <c r="H3" s="788"/>
    </row>
    <row r="4" spans="1:8" ht="15.75" customHeight="1" thickTop="1">
      <c r="A4" s="776" t="s">
        <v>3</v>
      </c>
      <c r="B4" s="779" t="s">
        <v>15</v>
      </c>
      <c r="C4" s="782" t="s">
        <v>5</v>
      </c>
      <c r="D4" s="782"/>
      <c r="E4" s="782"/>
      <c r="F4" s="782"/>
      <c r="G4" s="782"/>
      <c r="H4" s="783"/>
    </row>
    <row r="5" spans="1:8" ht="15.75" customHeight="1">
      <c r="A5" s="777"/>
      <c r="B5" s="780"/>
      <c r="C5" s="784" t="s">
        <v>8</v>
      </c>
      <c r="D5" s="784"/>
      <c r="E5" s="784" t="s">
        <v>16</v>
      </c>
      <c r="F5" s="784"/>
      <c r="G5" s="784" t="s">
        <v>17</v>
      </c>
      <c r="H5" s="785"/>
    </row>
    <row r="6" spans="1:8" ht="15.75" customHeight="1" thickBot="1">
      <c r="A6" s="778"/>
      <c r="B6" s="781"/>
      <c r="C6" s="68" t="s">
        <v>10</v>
      </c>
      <c r="D6" s="68" t="s">
        <v>11</v>
      </c>
      <c r="E6" s="68" t="s">
        <v>10</v>
      </c>
      <c r="F6" s="68" t="s">
        <v>11</v>
      </c>
      <c r="G6" s="68" t="s">
        <v>10</v>
      </c>
      <c r="H6" s="69" t="s">
        <v>11</v>
      </c>
    </row>
    <row r="7" spans="1:8" ht="15.75" customHeight="1" thickTop="1">
      <c r="A7" s="787" t="s">
        <v>12</v>
      </c>
      <c r="B7" s="301">
        <v>2006</v>
      </c>
      <c r="C7" s="338">
        <v>3997</v>
      </c>
      <c r="D7" s="338">
        <v>5217</v>
      </c>
      <c r="E7" s="338">
        <v>4250</v>
      </c>
      <c r="F7" s="338">
        <v>5654</v>
      </c>
      <c r="G7" s="338">
        <v>2532</v>
      </c>
      <c r="H7" s="339">
        <v>3675</v>
      </c>
    </row>
    <row r="8" spans="1:8" ht="15.75" customHeight="1">
      <c r="A8" s="771"/>
      <c r="B8" s="16">
        <v>2007</v>
      </c>
      <c r="C8" s="114">
        <v>4062</v>
      </c>
      <c r="D8" s="114">
        <v>5215</v>
      </c>
      <c r="E8" s="114">
        <v>4199</v>
      </c>
      <c r="F8" s="114">
        <v>5488</v>
      </c>
      <c r="G8" s="114">
        <v>2395</v>
      </c>
      <c r="H8" s="332">
        <v>3402</v>
      </c>
    </row>
    <row r="9" spans="1:8" ht="15.75" customHeight="1">
      <c r="A9" s="771"/>
      <c r="B9" s="24">
        <v>2008</v>
      </c>
      <c r="C9" s="114">
        <v>4281</v>
      </c>
      <c r="D9" s="114">
        <v>5478</v>
      </c>
      <c r="E9" s="114">
        <v>4370</v>
      </c>
      <c r="F9" s="114">
        <v>5578</v>
      </c>
      <c r="G9" s="114">
        <v>2306</v>
      </c>
      <c r="H9" s="332">
        <v>3302</v>
      </c>
    </row>
    <row r="10" spans="1:8" ht="15.75" customHeight="1">
      <c r="A10" s="771"/>
      <c r="B10" s="24">
        <v>2009</v>
      </c>
      <c r="C10" s="114">
        <v>4577</v>
      </c>
      <c r="D10" s="114">
        <v>5700</v>
      </c>
      <c r="E10" s="114">
        <v>4541</v>
      </c>
      <c r="F10" s="114">
        <v>5729</v>
      </c>
      <c r="G10" s="114">
        <v>2342</v>
      </c>
      <c r="H10" s="332">
        <v>3273</v>
      </c>
    </row>
    <row r="11" spans="1:8" ht="15.75" customHeight="1">
      <c r="A11" s="771"/>
      <c r="B11" s="100">
        <v>2010</v>
      </c>
      <c r="C11" s="340">
        <v>4424</v>
      </c>
      <c r="D11" s="340">
        <v>5467</v>
      </c>
      <c r="E11" s="340">
        <v>4704</v>
      </c>
      <c r="F11" s="340">
        <v>5875</v>
      </c>
      <c r="G11" s="340">
        <v>2062</v>
      </c>
      <c r="H11" s="341">
        <v>2865</v>
      </c>
    </row>
    <row r="12" spans="1:8" ht="15.75" customHeight="1">
      <c r="A12" s="771" t="s">
        <v>13</v>
      </c>
      <c r="B12" s="24">
        <v>2006</v>
      </c>
      <c r="C12" s="340">
        <v>4610</v>
      </c>
      <c r="D12" s="340">
        <v>6001</v>
      </c>
      <c r="E12" s="340">
        <v>4985</v>
      </c>
      <c r="F12" s="340">
        <v>6544</v>
      </c>
      <c r="G12" s="340">
        <v>2901</v>
      </c>
      <c r="H12" s="341">
        <v>3884</v>
      </c>
    </row>
    <row r="13" spans="1:8" ht="15.75" customHeight="1">
      <c r="A13" s="771"/>
      <c r="B13" s="16">
        <v>2007</v>
      </c>
      <c r="C13" s="114">
        <v>4571</v>
      </c>
      <c r="D13" s="114">
        <v>5950</v>
      </c>
      <c r="E13" s="114">
        <v>4605</v>
      </c>
      <c r="F13" s="114">
        <v>5903</v>
      </c>
      <c r="G13" s="114">
        <v>2867</v>
      </c>
      <c r="H13" s="332">
        <v>3931</v>
      </c>
    </row>
    <row r="14" spans="1:8" ht="15.75" customHeight="1">
      <c r="A14" s="771"/>
      <c r="B14" s="24">
        <v>2008</v>
      </c>
      <c r="C14" s="114">
        <v>4891</v>
      </c>
      <c r="D14" s="114">
        <v>6290</v>
      </c>
      <c r="E14" s="114">
        <v>5008</v>
      </c>
      <c r="F14" s="114">
        <v>6490</v>
      </c>
      <c r="G14" s="114">
        <v>2750</v>
      </c>
      <c r="H14" s="332">
        <v>3731</v>
      </c>
    </row>
    <row r="15" spans="1:8" ht="15.75" customHeight="1">
      <c r="A15" s="767"/>
      <c r="B15" s="24">
        <v>2009</v>
      </c>
      <c r="C15" s="114">
        <v>5357</v>
      </c>
      <c r="D15" s="114">
        <v>6786</v>
      </c>
      <c r="E15" s="114">
        <v>5255</v>
      </c>
      <c r="F15" s="114">
        <v>6673</v>
      </c>
      <c r="G15" s="114">
        <v>2852</v>
      </c>
      <c r="H15" s="332">
        <v>3844</v>
      </c>
    </row>
    <row r="16" spans="1:8" ht="15.75" customHeight="1" thickBot="1">
      <c r="A16" s="772"/>
      <c r="B16" s="328">
        <v>2010</v>
      </c>
      <c r="C16" s="667">
        <v>5424</v>
      </c>
      <c r="D16" s="667">
        <v>6836</v>
      </c>
      <c r="E16" s="667">
        <v>5414</v>
      </c>
      <c r="F16" s="667">
        <v>6817</v>
      </c>
      <c r="G16" s="667">
        <v>2862</v>
      </c>
      <c r="H16" s="668">
        <v>3863</v>
      </c>
    </row>
    <row r="17" spans="1:8" ht="15.75" customHeight="1" thickTop="1">
      <c r="A17" s="787" t="s">
        <v>14</v>
      </c>
      <c r="B17" s="141">
        <v>2006</v>
      </c>
      <c r="C17" s="334">
        <v>26175</v>
      </c>
      <c r="D17" s="334">
        <v>31754</v>
      </c>
      <c r="E17" s="334">
        <v>27698</v>
      </c>
      <c r="F17" s="334">
        <v>34281</v>
      </c>
      <c r="G17" s="334">
        <v>18125</v>
      </c>
      <c r="H17" s="335">
        <v>24410</v>
      </c>
    </row>
    <row r="18" spans="1:8" ht="15.75" customHeight="1">
      <c r="A18" s="771"/>
      <c r="B18" s="15">
        <v>2007</v>
      </c>
      <c r="C18" s="241">
        <v>30484</v>
      </c>
      <c r="D18" s="241">
        <v>36692</v>
      </c>
      <c r="E18" s="241">
        <v>29360</v>
      </c>
      <c r="F18" s="241">
        <v>35656</v>
      </c>
      <c r="G18" s="241">
        <v>19249</v>
      </c>
      <c r="H18" s="326">
        <v>25448</v>
      </c>
    </row>
    <row r="19" spans="1:8" ht="15.75" customHeight="1">
      <c r="A19" s="771"/>
      <c r="B19" s="31">
        <v>2008</v>
      </c>
      <c r="C19" s="241">
        <v>31839</v>
      </c>
      <c r="D19" s="241">
        <v>38074</v>
      </c>
      <c r="E19" s="241">
        <v>32117</v>
      </c>
      <c r="F19" s="241">
        <v>38548</v>
      </c>
      <c r="G19" s="241">
        <v>18976</v>
      </c>
      <c r="H19" s="326">
        <v>24986</v>
      </c>
    </row>
    <row r="20" spans="1:8" ht="15.75" customHeight="1">
      <c r="A20" s="767"/>
      <c r="B20" s="31">
        <v>2009</v>
      </c>
      <c r="C20" s="241">
        <v>34929</v>
      </c>
      <c r="D20" s="241">
        <v>41169</v>
      </c>
      <c r="E20" s="241">
        <v>34837</v>
      </c>
      <c r="F20" s="241">
        <v>41384</v>
      </c>
      <c r="G20" s="241">
        <v>19068</v>
      </c>
      <c r="H20" s="326">
        <v>24771</v>
      </c>
    </row>
    <row r="21" spans="1:8" ht="15.75" customHeight="1" thickBot="1">
      <c r="A21" s="772"/>
      <c r="B21" s="342">
        <v>2010</v>
      </c>
      <c r="C21" s="670">
        <v>34703</v>
      </c>
      <c r="D21" s="670">
        <v>40980</v>
      </c>
      <c r="E21" s="670">
        <v>35561</v>
      </c>
      <c r="F21" s="670">
        <v>41870</v>
      </c>
      <c r="G21" s="670">
        <v>18210</v>
      </c>
      <c r="H21" s="671">
        <v>23881</v>
      </c>
    </row>
    <row r="22" ht="15.75" customHeight="1" thickTop="1">
      <c r="A22" s="14"/>
    </row>
    <row r="23" spans="1:8" ht="15.75" customHeight="1">
      <c r="A23" s="4"/>
      <c r="B23" s="773" t="s">
        <v>390</v>
      </c>
      <c r="C23" s="773"/>
      <c r="D23" s="773"/>
      <c r="E23" s="5"/>
      <c r="F23" s="5"/>
      <c r="G23" s="5"/>
      <c r="H23" s="5"/>
    </row>
  </sheetData>
  <sheetProtection/>
  <mergeCells count="13">
    <mergeCell ref="B23:D23"/>
    <mergeCell ref="A1:H1"/>
    <mergeCell ref="A2:H2"/>
    <mergeCell ref="A3:H3"/>
    <mergeCell ref="A4:A6"/>
    <mergeCell ref="B4:B6"/>
    <mergeCell ref="C4:H4"/>
    <mergeCell ref="C5:D5"/>
    <mergeCell ref="E5:F5"/>
    <mergeCell ref="G5:H5"/>
    <mergeCell ref="A7:A11"/>
    <mergeCell ref="A12:A16"/>
    <mergeCell ref="A17:A21"/>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50.xml><?xml version="1.0" encoding="utf-8"?>
<worksheet xmlns="http://schemas.openxmlformats.org/spreadsheetml/2006/main" xmlns:r="http://schemas.openxmlformats.org/officeDocument/2006/relationships">
  <sheetPr>
    <pageSetUpPr fitToPage="1"/>
  </sheetPr>
  <dimension ref="A1:O32"/>
  <sheetViews>
    <sheetView zoomScaleSheetLayoutView="100" zoomScalePageLayoutView="0" workbookViewId="0" topLeftCell="A1">
      <selection activeCell="R26" sqref="R26"/>
    </sheetView>
  </sheetViews>
  <sheetFormatPr defaultColWidth="9.140625" defaultRowHeight="12.75"/>
  <cols>
    <col min="1" max="1" width="10.421875" style="0" bestFit="1" customWidth="1"/>
    <col min="2" max="2" width="9.8515625" style="0" customWidth="1"/>
    <col min="3" max="13" width="9.28125" style="0" customWidth="1"/>
  </cols>
  <sheetData>
    <row r="1" spans="1:13" ht="18" customHeight="1">
      <c r="A1" s="788" t="s">
        <v>208</v>
      </c>
      <c r="B1" s="788"/>
      <c r="C1" s="788"/>
      <c r="D1" s="788"/>
      <c r="E1" s="788"/>
      <c r="F1" s="788"/>
      <c r="G1" s="788"/>
      <c r="H1" s="788"/>
      <c r="I1" s="788"/>
      <c r="J1" s="788"/>
      <c r="K1" s="788"/>
      <c r="L1" s="788"/>
      <c r="M1" s="788"/>
    </row>
    <row r="2" spans="1:13" s="1" customFormat="1" ht="3.75" customHeight="1" thickBot="1">
      <c r="A2" s="800"/>
      <c r="B2" s="800"/>
      <c r="C2" s="800"/>
      <c r="D2" s="800"/>
      <c r="E2" s="800"/>
      <c r="F2" s="800"/>
      <c r="G2" s="800"/>
      <c r="H2" s="800"/>
      <c r="I2" s="800"/>
      <c r="J2" s="800"/>
      <c r="K2" s="800"/>
      <c r="L2" s="800"/>
      <c r="M2" s="800"/>
    </row>
    <row r="3" spans="1:13" s="1" customFormat="1" ht="30" customHeight="1" thickTop="1">
      <c r="A3" s="776" t="s">
        <v>3</v>
      </c>
      <c r="B3" s="779" t="s">
        <v>62</v>
      </c>
      <c r="C3" s="782" t="s">
        <v>63</v>
      </c>
      <c r="D3" s="782"/>
      <c r="E3" s="782" t="s">
        <v>64</v>
      </c>
      <c r="F3" s="782"/>
      <c r="G3" s="782" t="s">
        <v>65</v>
      </c>
      <c r="H3" s="782"/>
      <c r="I3" s="782" t="s">
        <v>66</v>
      </c>
      <c r="J3" s="782"/>
      <c r="K3" s="782" t="s">
        <v>67</v>
      </c>
      <c r="L3" s="782"/>
      <c r="M3" s="783" t="s">
        <v>68</v>
      </c>
    </row>
    <row r="4" spans="1:13" s="1" customFormat="1" ht="18" customHeight="1" thickBot="1">
      <c r="A4" s="778"/>
      <c r="B4" s="789"/>
      <c r="C4" s="7" t="s">
        <v>43</v>
      </c>
      <c r="D4" s="7" t="s">
        <v>44</v>
      </c>
      <c r="E4" s="7" t="s">
        <v>43</v>
      </c>
      <c r="F4" s="7" t="s">
        <v>44</v>
      </c>
      <c r="G4" s="7" t="s">
        <v>43</v>
      </c>
      <c r="H4" s="7" t="s">
        <v>44</v>
      </c>
      <c r="I4" s="7" t="s">
        <v>43</v>
      </c>
      <c r="J4" s="7" t="s">
        <v>44</v>
      </c>
      <c r="K4" s="7" t="s">
        <v>43</v>
      </c>
      <c r="L4" s="7" t="s">
        <v>44</v>
      </c>
      <c r="M4" s="951"/>
    </row>
    <row r="5" spans="1:13" s="1" customFormat="1" ht="18" customHeight="1" thickTop="1">
      <c r="A5" s="33" t="s">
        <v>18</v>
      </c>
      <c r="B5" s="712">
        <f>SUM(C5+E5+G5+I5+K5)</f>
        <v>285</v>
      </c>
      <c r="C5" s="712">
        <v>201</v>
      </c>
      <c r="D5" s="74">
        <f>C5/B5*100</f>
        <v>70.52631578947368</v>
      </c>
      <c r="E5" s="524">
        <v>41</v>
      </c>
      <c r="F5" s="74">
        <f>E5/B5*100</f>
        <v>14.385964912280702</v>
      </c>
      <c r="G5" s="524">
        <v>31</v>
      </c>
      <c r="H5" s="74">
        <f>G5/B5*100</f>
        <v>10.87719298245614</v>
      </c>
      <c r="I5" s="524">
        <v>9</v>
      </c>
      <c r="J5" s="74">
        <f>I5/B5*100</f>
        <v>3.1578947368421053</v>
      </c>
      <c r="K5" s="524">
        <v>3</v>
      </c>
      <c r="L5" s="74">
        <f>K5/B5*100</f>
        <v>1.0526315789473684</v>
      </c>
      <c r="M5" s="187">
        <f>(C5*60+E5*135+G5*270+I5*540+K5*1080)/B5</f>
        <v>119.52631578947368</v>
      </c>
    </row>
    <row r="6" spans="1:13" s="1" customFormat="1" ht="18" customHeight="1">
      <c r="A6" s="34" t="s">
        <v>19</v>
      </c>
      <c r="B6" s="712">
        <f>SUM(C6+E6+G6+I6+K6)</f>
        <v>167</v>
      </c>
      <c r="C6" s="712">
        <v>114</v>
      </c>
      <c r="D6" s="78">
        <f aca="true" t="shared" si="0" ref="D6:D13">C6/B6*100</f>
        <v>68.26347305389223</v>
      </c>
      <c r="E6" s="186">
        <v>23</v>
      </c>
      <c r="F6" s="78">
        <f aca="true" t="shared" si="1" ref="F6:F13">E6/B6*100</f>
        <v>13.77245508982036</v>
      </c>
      <c r="G6" s="186">
        <v>18</v>
      </c>
      <c r="H6" s="78">
        <f aca="true" t="shared" si="2" ref="H6:H13">G6/B6*100</f>
        <v>10.778443113772456</v>
      </c>
      <c r="I6" s="186">
        <v>11</v>
      </c>
      <c r="J6" s="78">
        <f aca="true" t="shared" si="3" ref="J6:J13">I6/B6*100</f>
        <v>6.58682634730539</v>
      </c>
      <c r="K6" s="186">
        <v>1</v>
      </c>
      <c r="L6" s="78">
        <f aca="true" t="shared" si="4" ref="L6:L13">K6/B6*100</f>
        <v>0.5988023952095809</v>
      </c>
      <c r="M6" s="187">
        <f aca="true" t="shared" si="5" ref="M6:M13">(C6*60+E6*135+G6*270+I6*540+K6*1080)/B6</f>
        <v>130.688622754491</v>
      </c>
    </row>
    <row r="7" spans="1:13" s="1" customFormat="1" ht="18" customHeight="1">
      <c r="A7" s="34" t="s">
        <v>20</v>
      </c>
      <c r="B7" s="712">
        <f aca="true" t="shared" si="6" ref="B7:B12">SUM(C7+E7+G7+I7+K7)</f>
        <v>202</v>
      </c>
      <c r="C7" s="712">
        <v>151</v>
      </c>
      <c r="D7" s="78">
        <f t="shared" si="0"/>
        <v>74.75247524752476</v>
      </c>
      <c r="E7" s="186">
        <v>30</v>
      </c>
      <c r="F7" s="78">
        <f t="shared" si="1"/>
        <v>14.85148514851485</v>
      </c>
      <c r="G7" s="186">
        <v>10</v>
      </c>
      <c r="H7" s="78">
        <f t="shared" si="2"/>
        <v>4.9504950495049505</v>
      </c>
      <c r="I7" s="186">
        <v>10</v>
      </c>
      <c r="J7" s="78">
        <f t="shared" si="3"/>
        <v>4.9504950495049505</v>
      </c>
      <c r="K7" s="186">
        <v>1</v>
      </c>
      <c r="L7" s="78">
        <f t="shared" si="4"/>
        <v>0.49504950495049505</v>
      </c>
      <c r="M7" s="187">
        <f t="shared" si="5"/>
        <v>110.34653465346534</v>
      </c>
    </row>
    <row r="8" spans="1:13" s="1" customFormat="1" ht="18" customHeight="1">
      <c r="A8" s="34" t="s">
        <v>21</v>
      </c>
      <c r="B8" s="712">
        <f t="shared" si="6"/>
        <v>250</v>
      </c>
      <c r="C8" s="712">
        <v>169</v>
      </c>
      <c r="D8" s="78">
        <f t="shared" si="0"/>
        <v>67.60000000000001</v>
      </c>
      <c r="E8" s="186">
        <v>38</v>
      </c>
      <c r="F8" s="78">
        <f t="shared" si="1"/>
        <v>15.2</v>
      </c>
      <c r="G8" s="186">
        <v>31</v>
      </c>
      <c r="H8" s="78">
        <f t="shared" si="2"/>
        <v>12.4</v>
      </c>
      <c r="I8" s="186">
        <v>11</v>
      </c>
      <c r="J8" s="78">
        <f t="shared" si="3"/>
        <v>4.3999999999999995</v>
      </c>
      <c r="K8" s="186">
        <v>1</v>
      </c>
      <c r="L8" s="78">
        <f t="shared" si="4"/>
        <v>0.4</v>
      </c>
      <c r="M8" s="187">
        <f t="shared" si="5"/>
        <v>122.64</v>
      </c>
    </row>
    <row r="9" spans="1:13" s="1" customFormat="1" ht="18" customHeight="1">
      <c r="A9" s="34" t="s">
        <v>22</v>
      </c>
      <c r="B9" s="712">
        <f t="shared" si="6"/>
        <v>240</v>
      </c>
      <c r="C9" s="712">
        <v>200</v>
      </c>
      <c r="D9" s="78">
        <f t="shared" si="0"/>
        <v>83.33333333333334</v>
      </c>
      <c r="E9" s="186">
        <v>11</v>
      </c>
      <c r="F9" s="78">
        <f t="shared" si="1"/>
        <v>4.583333333333333</v>
      </c>
      <c r="G9" s="186">
        <v>25</v>
      </c>
      <c r="H9" s="78">
        <f t="shared" si="2"/>
        <v>10.416666666666668</v>
      </c>
      <c r="I9" s="186">
        <v>3</v>
      </c>
      <c r="J9" s="78">
        <f t="shared" si="3"/>
        <v>1.25</v>
      </c>
      <c r="K9" s="186">
        <v>1</v>
      </c>
      <c r="L9" s="78">
        <f t="shared" si="4"/>
        <v>0.4166666666666667</v>
      </c>
      <c r="M9" s="187">
        <f t="shared" si="5"/>
        <v>95.5625</v>
      </c>
    </row>
    <row r="10" spans="1:13" s="1" customFormat="1" ht="18" customHeight="1">
      <c r="A10" s="34" t="s">
        <v>23</v>
      </c>
      <c r="B10" s="712">
        <f t="shared" si="6"/>
        <v>262</v>
      </c>
      <c r="C10" s="712">
        <v>176</v>
      </c>
      <c r="D10" s="78">
        <f t="shared" si="0"/>
        <v>67.17557251908397</v>
      </c>
      <c r="E10" s="186">
        <v>43</v>
      </c>
      <c r="F10" s="78">
        <f t="shared" si="1"/>
        <v>16.412213740458014</v>
      </c>
      <c r="G10" s="186">
        <v>36</v>
      </c>
      <c r="H10" s="78">
        <f t="shared" si="2"/>
        <v>13.740458015267176</v>
      </c>
      <c r="I10" s="186">
        <v>7</v>
      </c>
      <c r="J10" s="78">
        <f t="shared" si="3"/>
        <v>2.6717557251908395</v>
      </c>
      <c r="K10" s="186">
        <v>0</v>
      </c>
      <c r="L10" s="78">
        <f t="shared" si="4"/>
        <v>0</v>
      </c>
      <c r="M10" s="187">
        <f t="shared" si="5"/>
        <v>113.9885496183206</v>
      </c>
    </row>
    <row r="11" spans="1:13" s="1" customFormat="1" ht="18" customHeight="1">
      <c r="A11" s="34" t="s">
        <v>12</v>
      </c>
      <c r="B11" s="712">
        <f t="shared" si="6"/>
        <v>217</v>
      </c>
      <c r="C11" s="712">
        <v>148</v>
      </c>
      <c r="D11" s="78">
        <f t="shared" si="0"/>
        <v>68.20276497695853</v>
      </c>
      <c r="E11" s="186">
        <v>28</v>
      </c>
      <c r="F11" s="78">
        <f t="shared" si="1"/>
        <v>12.903225806451612</v>
      </c>
      <c r="G11" s="186">
        <v>27</v>
      </c>
      <c r="H11" s="78">
        <f t="shared" si="2"/>
        <v>12.442396313364055</v>
      </c>
      <c r="I11" s="186">
        <v>14</v>
      </c>
      <c r="J11" s="78">
        <f t="shared" si="3"/>
        <v>6.451612903225806</v>
      </c>
      <c r="K11" s="186">
        <v>0</v>
      </c>
      <c r="L11" s="78">
        <f t="shared" si="4"/>
        <v>0</v>
      </c>
      <c r="M11" s="187">
        <f t="shared" si="5"/>
        <v>126.7741935483871</v>
      </c>
    </row>
    <row r="12" spans="1:13" s="1" customFormat="1" ht="18" customHeight="1" thickBot="1">
      <c r="A12" s="110" t="s">
        <v>13</v>
      </c>
      <c r="B12" s="715">
        <f t="shared" si="6"/>
        <v>349</v>
      </c>
      <c r="C12" s="713">
        <v>270</v>
      </c>
      <c r="D12" s="85">
        <f t="shared" si="0"/>
        <v>77.36389684813754</v>
      </c>
      <c r="E12" s="716">
        <v>48</v>
      </c>
      <c r="F12" s="85">
        <f t="shared" si="1"/>
        <v>13.753581661891118</v>
      </c>
      <c r="G12" s="716">
        <v>26</v>
      </c>
      <c r="H12" s="85">
        <f t="shared" si="2"/>
        <v>7.4498567335243555</v>
      </c>
      <c r="I12" s="716">
        <v>5</v>
      </c>
      <c r="J12" s="85">
        <f t="shared" si="3"/>
        <v>1.4326647564469914</v>
      </c>
      <c r="K12" s="716">
        <v>0</v>
      </c>
      <c r="L12" s="85">
        <f t="shared" si="4"/>
        <v>0</v>
      </c>
      <c r="M12" s="188">
        <f t="shared" si="5"/>
        <v>92.83667621776505</v>
      </c>
    </row>
    <row r="13" spans="1:13" s="1" customFormat="1" ht="19.5" customHeight="1" thickBot="1" thickTop="1">
      <c r="A13" s="163" t="s">
        <v>14</v>
      </c>
      <c r="B13" s="724">
        <f>SUM(B5:B12)</f>
        <v>1972</v>
      </c>
      <c r="C13" s="718">
        <f>SUM(C5:C12)</f>
        <v>1429</v>
      </c>
      <c r="D13" s="374">
        <f t="shared" si="0"/>
        <v>72.46450304259635</v>
      </c>
      <c r="E13" s="718">
        <f>SUM(E5:E12)</f>
        <v>262</v>
      </c>
      <c r="F13" s="374">
        <f t="shared" si="1"/>
        <v>13.28600405679513</v>
      </c>
      <c r="G13" s="718">
        <f>SUM(G5:G12)</f>
        <v>204</v>
      </c>
      <c r="H13" s="374">
        <f t="shared" si="2"/>
        <v>10.344827586206897</v>
      </c>
      <c r="I13" s="718">
        <f>SUM(I5:I12)</f>
        <v>70</v>
      </c>
      <c r="J13" s="374">
        <f t="shared" si="3"/>
        <v>3.5496957403651117</v>
      </c>
      <c r="K13" s="718">
        <f>SUM(K5:K12)</f>
        <v>7</v>
      </c>
      <c r="L13" s="374">
        <f t="shared" si="4"/>
        <v>0.35496957403651114</v>
      </c>
      <c r="M13" s="190">
        <f t="shared" si="5"/>
        <v>112.34787018255578</v>
      </c>
    </row>
    <row r="14" spans="1:13" s="1" customFormat="1" ht="18" customHeight="1" thickTop="1">
      <c r="A14" s="949" t="s">
        <v>188</v>
      </c>
      <c r="B14" s="949"/>
      <c r="C14" s="949"/>
      <c r="D14" s="949"/>
      <c r="E14" s="949"/>
      <c r="F14" s="950"/>
      <c r="G14" s="949"/>
      <c r="H14" s="950"/>
      <c r="I14" s="949"/>
      <c r="J14" s="950"/>
      <c r="K14" s="949"/>
      <c r="L14" s="949"/>
      <c r="M14" s="949"/>
    </row>
    <row r="15" spans="1:13" s="1" customFormat="1" ht="3.75" customHeight="1" thickBot="1">
      <c r="A15" s="800"/>
      <c r="B15" s="800"/>
      <c r="C15" s="800"/>
      <c r="D15" s="800"/>
      <c r="E15" s="800"/>
      <c r="F15" s="800"/>
      <c r="G15" s="800"/>
      <c r="H15" s="800"/>
      <c r="I15" s="800"/>
      <c r="J15" s="800"/>
      <c r="K15" s="800"/>
      <c r="L15" s="800"/>
      <c r="M15" s="800"/>
    </row>
    <row r="16" spans="1:13" s="1" customFormat="1" ht="30" customHeight="1" thickTop="1">
      <c r="A16" s="776" t="s">
        <v>3</v>
      </c>
      <c r="B16" s="779" t="s">
        <v>62</v>
      </c>
      <c r="C16" s="782" t="s">
        <v>63</v>
      </c>
      <c r="D16" s="782"/>
      <c r="E16" s="782" t="s">
        <v>64</v>
      </c>
      <c r="F16" s="782"/>
      <c r="G16" s="782" t="s">
        <v>65</v>
      </c>
      <c r="H16" s="782"/>
      <c r="I16" s="782" t="s">
        <v>66</v>
      </c>
      <c r="J16" s="782"/>
      <c r="K16" s="782" t="s">
        <v>67</v>
      </c>
      <c r="L16" s="782"/>
      <c r="M16" s="783" t="s">
        <v>68</v>
      </c>
    </row>
    <row r="17" spans="1:13" s="1" customFormat="1" ht="18" customHeight="1" thickBot="1">
      <c r="A17" s="778"/>
      <c r="B17" s="789"/>
      <c r="C17" s="7" t="s">
        <v>43</v>
      </c>
      <c r="D17" s="7" t="s">
        <v>44</v>
      </c>
      <c r="E17" s="7" t="s">
        <v>43</v>
      </c>
      <c r="F17" s="7" t="s">
        <v>44</v>
      </c>
      <c r="G17" s="7" t="s">
        <v>43</v>
      </c>
      <c r="H17" s="7" t="s">
        <v>44</v>
      </c>
      <c r="I17" s="7" t="s">
        <v>43</v>
      </c>
      <c r="J17" s="7" t="s">
        <v>44</v>
      </c>
      <c r="K17" s="7" t="s">
        <v>43</v>
      </c>
      <c r="L17" s="7" t="s">
        <v>44</v>
      </c>
      <c r="M17" s="951"/>
    </row>
    <row r="18" spans="1:13" s="1" customFormat="1" ht="18" customHeight="1" thickTop="1">
      <c r="A18" s="163" t="s">
        <v>18</v>
      </c>
      <c r="B18" s="9">
        <f>SUM(C18+E18+G18+I18+K18)</f>
        <v>2</v>
      </c>
      <c r="C18" s="10">
        <v>0</v>
      </c>
      <c r="D18" s="113">
        <f>C18/B18*100</f>
        <v>0</v>
      </c>
      <c r="E18" s="10">
        <v>0</v>
      </c>
      <c r="F18" s="113">
        <f>E18/B18*100</f>
        <v>0</v>
      </c>
      <c r="G18" s="10">
        <v>0</v>
      </c>
      <c r="H18" s="113">
        <f>G18/B18*100</f>
        <v>0</v>
      </c>
      <c r="I18" s="10">
        <v>0</v>
      </c>
      <c r="J18" s="113">
        <f>I18/B18*100</f>
        <v>0</v>
      </c>
      <c r="K18" s="10">
        <v>2</v>
      </c>
      <c r="L18" s="113">
        <f>K18/B18*100</f>
        <v>100</v>
      </c>
      <c r="M18" s="723">
        <f>(C18*60+E18*135+G18*270+I18*540+K18*1080)/B18</f>
        <v>1080</v>
      </c>
    </row>
    <row r="19" spans="1:13" s="1" customFormat="1" ht="18" customHeight="1">
      <c r="A19" s="34" t="s">
        <v>19</v>
      </c>
      <c r="B19" s="11">
        <f aca="true" t="shared" si="7" ref="B19:B27">SUM(C19+E19+G19+I19+K19)</f>
        <v>5</v>
      </c>
      <c r="C19" s="185">
        <v>1</v>
      </c>
      <c r="D19" s="78">
        <f aca="true" t="shared" si="8" ref="D19:D27">C19/B19*100</f>
        <v>20</v>
      </c>
      <c r="E19" s="186">
        <v>0</v>
      </c>
      <c r="F19" s="78">
        <f aca="true" t="shared" si="9" ref="F19:F27">E19/B19*100</f>
        <v>0</v>
      </c>
      <c r="G19" s="186">
        <v>0</v>
      </c>
      <c r="H19" s="78">
        <f aca="true" t="shared" si="10" ref="H19:H27">G19/B19*100</f>
        <v>0</v>
      </c>
      <c r="I19" s="185">
        <v>3</v>
      </c>
      <c r="J19" s="78">
        <f aca="true" t="shared" si="11" ref="J19:J27">I19/B19*100</f>
        <v>60</v>
      </c>
      <c r="K19" s="186">
        <v>1</v>
      </c>
      <c r="L19" s="78">
        <f aca="true" t="shared" si="12" ref="L19:L27">K19/B19*100</f>
        <v>20</v>
      </c>
      <c r="M19" s="332">
        <f aca="true" t="shared" si="13" ref="M19:M27">(C19*60+E19*135+G19*270+I19*540+K19*1080)/B19</f>
        <v>552</v>
      </c>
    </row>
    <row r="20" spans="1:13" s="1" customFormat="1" ht="18" customHeight="1">
      <c r="A20" s="34" t="s">
        <v>20</v>
      </c>
      <c r="B20" s="11">
        <f t="shared" si="7"/>
        <v>3</v>
      </c>
      <c r="C20" s="185">
        <v>0</v>
      </c>
      <c r="D20" s="78">
        <f t="shared" si="8"/>
        <v>0</v>
      </c>
      <c r="E20" s="186">
        <v>1</v>
      </c>
      <c r="F20" s="78">
        <f t="shared" si="9"/>
        <v>33.33333333333333</v>
      </c>
      <c r="G20" s="186">
        <v>0</v>
      </c>
      <c r="H20" s="78">
        <f t="shared" si="10"/>
        <v>0</v>
      </c>
      <c r="I20" s="185">
        <v>2</v>
      </c>
      <c r="J20" s="78">
        <f t="shared" si="11"/>
        <v>66.66666666666666</v>
      </c>
      <c r="K20" s="186">
        <v>0</v>
      </c>
      <c r="L20" s="78">
        <f t="shared" si="12"/>
        <v>0</v>
      </c>
      <c r="M20" s="332">
        <f t="shared" si="13"/>
        <v>405</v>
      </c>
    </row>
    <row r="21" spans="1:13" s="1" customFormat="1" ht="18" customHeight="1">
      <c r="A21" s="34" t="s">
        <v>21</v>
      </c>
      <c r="B21" s="11">
        <f t="shared" si="7"/>
        <v>4</v>
      </c>
      <c r="C21" s="185">
        <v>0</v>
      </c>
      <c r="D21" s="78">
        <f t="shared" si="8"/>
        <v>0</v>
      </c>
      <c r="E21" s="185">
        <v>0</v>
      </c>
      <c r="F21" s="78">
        <f t="shared" si="9"/>
        <v>0</v>
      </c>
      <c r="G21" s="185">
        <v>4</v>
      </c>
      <c r="H21" s="78">
        <f t="shared" si="10"/>
        <v>100</v>
      </c>
      <c r="I21" s="186">
        <v>0</v>
      </c>
      <c r="J21" s="78">
        <f t="shared" si="11"/>
        <v>0</v>
      </c>
      <c r="K21" s="186">
        <v>0</v>
      </c>
      <c r="L21" s="78">
        <f t="shared" si="12"/>
        <v>0</v>
      </c>
      <c r="M21" s="332">
        <f t="shared" si="13"/>
        <v>270</v>
      </c>
    </row>
    <row r="22" spans="1:13" s="1" customFormat="1" ht="18" customHeight="1">
      <c r="A22" s="34" t="s">
        <v>22</v>
      </c>
      <c r="B22" s="11">
        <f t="shared" si="7"/>
        <v>3</v>
      </c>
      <c r="C22" s="185">
        <v>0</v>
      </c>
      <c r="D22" s="78">
        <f t="shared" si="8"/>
        <v>0</v>
      </c>
      <c r="E22" s="186">
        <v>0</v>
      </c>
      <c r="F22" s="78">
        <f t="shared" si="9"/>
        <v>0</v>
      </c>
      <c r="G22" s="186">
        <v>1</v>
      </c>
      <c r="H22" s="78">
        <f t="shared" si="10"/>
        <v>33.33333333333333</v>
      </c>
      <c r="I22" s="186">
        <v>1</v>
      </c>
      <c r="J22" s="78">
        <f t="shared" si="11"/>
        <v>33.33333333333333</v>
      </c>
      <c r="K22" s="186">
        <v>1</v>
      </c>
      <c r="L22" s="78">
        <f t="shared" si="12"/>
        <v>33.33333333333333</v>
      </c>
      <c r="M22" s="332">
        <f t="shared" si="13"/>
        <v>630</v>
      </c>
    </row>
    <row r="23" spans="1:13" s="1" customFormat="1" ht="18" customHeight="1">
      <c r="A23" s="34" t="s">
        <v>23</v>
      </c>
      <c r="B23" s="11">
        <f t="shared" si="7"/>
        <v>0</v>
      </c>
      <c r="C23" s="186">
        <v>0</v>
      </c>
      <c r="D23" s="78" t="s">
        <v>54</v>
      </c>
      <c r="E23" s="186">
        <v>0</v>
      </c>
      <c r="F23" s="78" t="s">
        <v>54</v>
      </c>
      <c r="G23" s="186">
        <v>0</v>
      </c>
      <c r="H23" s="78" t="s">
        <v>54</v>
      </c>
      <c r="I23" s="186">
        <v>0</v>
      </c>
      <c r="J23" s="78" t="s">
        <v>54</v>
      </c>
      <c r="K23" s="186">
        <v>0</v>
      </c>
      <c r="L23" s="78" t="s">
        <v>54</v>
      </c>
      <c r="M23" s="332" t="s">
        <v>54</v>
      </c>
    </row>
    <row r="24" spans="1:13" s="1" customFormat="1" ht="18" customHeight="1">
      <c r="A24" s="34" t="s">
        <v>12</v>
      </c>
      <c r="B24" s="11">
        <f t="shared" si="7"/>
        <v>2</v>
      </c>
      <c r="C24" s="185">
        <v>2</v>
      </c>
      <c r="D24" s="78">
        <f t="shared" si="8"/>
        <v>100</v>
      </c>
      <c r="E24" s="185">
        <v>0</v>
      </c>
      <c r="F24" s="78">
        <f t="shared" si="9"/>
        <v>0</v>
      </c>
      <c r="G24" s="185">
        <v>0</v>
      </c>
      <c r="H24" s="78">
        <f t="shared" si="10"/>
        <v>0</v>
      </c>
      <c r="I24" s="185">
        <v>0</v>
      </c>
      <c r="J24" s="78">
        <f t="shared" si="11"/>
        <v>0</v>
      </c>
      <c r="K24" s="186">
        <v>0</v>
      </c>
      <c r="L24" s="78">
        <f t="shared" si="12"/>
        <v>0</v>
      </c>
      <c r="M24" s="332">
        <f t="shared" si="13"/>
        <v>60</v>
      </c>
    </row>
    <row r="25" spans="1:13" s="1" customFormat="1" ht="18" customHeight="1">
      <c r="A25" s="34" t="s">
        <v>13</v>
      </c>
      <c r="B25" s="11">
        <f t="shared" si="7"/>
        <v>3</v>
      </c>
      <c r="C25" s="186">
        <v>0</v>
      </c>
      <c r="D25" s="78">
        <f t="shared" si="8"/>
        <v>0</v>
      </c>
      <c r="E25" s="185">
        <v>1</v>
      </c>
      <c r="F25" s="78">
        <f t="shared" si="9"/>
        <v>33.33333333333333</v>
      </c>
      <c r="G25" s="185">
        <v>2</v>
      </c>
      <c r="H25" s="78">
        <f t="shared" si="10"/>
        <v>66.66666666666666</v>
      </c>
      <c r="I25" s="185">
        <v>0</v>
      </c>
      <c r="J25" s="78">
        <f t="shared" si="11"/>
        <v>0</v>
      </c>
      <c r="K25" s="185">
        <v>0</v>
      </c>
      <c r="L25" s="78">
        <f t="shared" si="12"/>
        <v>0</v>
      </c>
      <c r="M25" s="332">
        <f t="shared" si="13"/>
        <v>225</v>
      </c>
    </row>
    <row r="26" spans="1:13" s="1" customFormat="1" ht="18" customHeight="1" thickBot="1">
      <c r="A26" s="206" t="s">
        <v>211</v>
      </c>
      <c r="B26" s="75">
        <f t="shared" si="7"/>
        <v>7</v>
      </c>
      <c r="C26" s="196">
        <v>0</v>
      </c>
      <c r="D26" s="96">
        <f t="shared" si="8"/>
        <v>0</v>
      </c>
      <c r="E26" s="197">
        <v>3</v>
      </c>
      <c r="F26" s="113">
        <f t="shared" si="9"/>
        <v>42.857142857142854</v>
      </c>
      <c r="G26" s="197">
        <v>0</v>
      </c>
      <c r="H26" s="85">
        <f t="shared" si="10"/>
        <v>0</v>
      </c>
      <c r="I26" s="197">
        <v>1</v>
      </c>
      <c r="J26" s="85">
        <f t="shared" si="11"/>
        <v>14.285714285714285</v>
      </c>
      <c r="K26" s="197">
        <v>3</v>
      </c>
      <c r="L26" s="85">
        <f t="shared" si="12"/>
        <v>42.857142857142854</v>
      </c>
      <c r="M26" s="723">
        <f t="shared" si="13"/>
        <v>597.8571428571429</v>
      </c>
    </row>
    <row r="27" spans="1:15" s="1" customFormat="1" ht="19.5" customHeight="1" thickBot="1" thickTop="1">
      <c r="A27" s="43" t="s">
        <v>14</v>
      </c>
      <c r="B27" s="717">
        <f t="shared" si="7"/>
        <v>29</v>
      </c>
      <c r="C27" s="60">
        <f>SUM(C18:C26)</f>
        <v>3</v>
      </c>
      <c r="D27" s="81">
        <f t="shared" si="8"/>
        <v>10.344827586206897</v>
      </c>
      <c r="E27" s="60">
        <f>SUM(E18:E26)</f>
        <v>5</v>
      </c>
      <c r="F27" s="81">
        <f t="shared" si="9"/>
        <v>17.24137931034483</v>
      </c>
      <c r="G27" s="60">
        <f>SUM(G18:G26)</f>
        <v>7</v>
      </c>
      <c r="H27" s="81">
        <f t="shared" si="10"/>
        <v>24.137931034482758</v>
      </c>
      <c r="I27" s="60">
        <f>SUM(I18:I26)</f>
        <v>7</v>
      </c>
      <c r="J27" s="81">
        <f t="shared" si="11"/>
        <v>24.137931034482758</v>
      </c>
      <c r="K27" s="60">
        <f>SUM(K18:K26)</f>
        <v>7</v>
      </c>
      <c r="L27" s="81">
        <f t="shared" si="12"/>
        <v>24.137931034482758</v>
      </c>
      <c r="M27" s="189">
        <f t="shared" si="13"/>
        <v>485.6896551724138</v>
      </c>
      <c r="N27" s="357"/>
      <c r="O27" s="72"/>
    </row>
    <row r="28" spans="2:14" ht="13.5" thickTop="1">
      <c r="B28" s="133"/>
      <c r="D28" s="133"/>
      <c r="F28" s="133"/>
      <c r="H28" s="133"/>
      <c r="J28" s="133"/>
      <c r="M28" s="3"/>
      <c r="N28" s="3"/>
    </row>
    <row r="29" ht="12.75">
      <c r="A29" s="207"/>
    </row>
    <row r="30" ht="12.75">
      <c r="A30" s="208"/>
    </row>
    <row r="31" ht="12.75">
      <c r="A31" s="208"/>
    </row>
    <row r="32" ht="12.75">
      <c r="A32" s="208"/>
    </row>
  </sheetData>
  <sheetProtection/>
  <mergeCells count="20">
    <mergeCell ref="C16:D16"/>
    <mergeCell ref="A16:A17"/>
    <mergeCell ref="A15:M15"/>
    <mergeCell ref="I16:J16"/>
    <mergeCell ref="A1:M1"/>
    <mergeCell ref="C3:D3"/>
    <mergeCell ref="E3:F3"/>
    <mergeCell ref="A3:A4"/>
    <mergeCell ref="G3:H3"/>
    <mergeCell ref="K3:L3"/>
    <mergeCell ref="A14:M14"/>
    <mergeCell ref="A2:M2"/>
    <mergeCell ref="M3:M4"/>
    <mergeCell ref="B16:B17"/>
    <mergeCell ref="M16:M17"/>
    <mergeCell ref="K16:L16"/>
    <mergeCell ref="I3:J3"/>
    <mergeCell ref="E16:F16"/>
    <mergeCell ref="B3:B4"/>
    <mergeCell ref="G16:H16"/>
  </mergeCells>
  <printOptions horizontalCentered="1"/>
  <pageMargins left="0.7874015748031497" right="0.7874015748031497" top="0.7874015748031497" bottom="0.7874015748031497" header="0.31496062992125984" footer="0.31496062992125984"/>
  <pageSetup fitToHeight="1" fitToWidth="1" horizontalDpi="600" verticalDpi="600" orientation="landscape" paperSize="9" r:id="rId1"/>
  <ignoredErrors>
    <ignoredError sqref="D13 F13 H13 J13 D27 F27 H27 J27" formula="1"/>
  </ignoredErrors>
</worksheet>
</file>

<file path=xl/worksheets/sheet51.xml><?xml version="1.0" encoding="utf-8"?>
<worksheet xmlns="http://schemas.openxmlformats.org/spreadsheetml/2006/main" xmlns:r="http://schemas.openxmlformats.org/officeDocument/2006/relationships">
  <sheetPr>
    <pageSetUpPr fitToPage="1"/>
  </sheetPr>
  <dimension ref="A1:M32"/>
  <sheetViews>
    <sheetView zoomScaleSheetLayoutView="100" zoomScalePageLayoutView="0" workbookViewId="0" topLeftCell="A1">
      <selection activeCell="R26" sqref="R26"/>
    </sheetView>
  </sheetViews>
  <sheetFormatPr defaultColWidth="9.140625" defaultRowHeight="12.75"/>
  <cols>
    <col min="1" max="1" width="10.421875" style="0" bestFit="1" customWidth="1"/>
    <col min="2" max="2" width="9.8515625" style="0" customWidth="1"/>
    <col min="3" max="13" width="9.28125" style="0" customWidth="1"/>
  </cols>
  <sheetData>
    <row r="1" spans="1:13" ht="18" customHeight="1">
      <c r="A1" s="952" t="s">
        <v>186</v>
      </c>
      <c r="B1" s="952"/>
      <c r="C1" s="952"/>
      <c r="D1" s="952"/>
      <c r="E1" s="952"/>
      <c r="F1" s="952"/>
      <c r="G1" s="952"/>
      <c r="H1" s="952"/>
      <c r="I1" s="952"/>
      <c r="J1" s="952"/>
      <c r="K1" s="952"/>
      <c r="L1" s="952"/>
      <c r="M1" s="952"/>
    </row>
    <row r="2" spans="1:13" s="1" customFormat="1" ht="3.75" customHeight="1" thickBot="1">
      <c r="A2" s="799"/>
      <c r="B2" s="799"/>
      <c r="C2" s="799"/>
      <c r="D2" s="799"/>
      <c r="E2" s="799"/>
      <c r="F2" s="799"/>
      <c r="G2" s="799"/>
      <c r="H2" s="799"/>
      <c r="I2" s="799"/>
      <c r="J2" s="799"/>
      <c r="K2" s="799"/>
      <c r="L2" s="799"/>
      <c r="M2" s="799"/>
    </row>
    <row r="3" spans="1:13" s="1" customFormat="1" ht="30" customHeight="1" thickTop="1">
      <c r="A3" s="776" t="s">
        <v>3</v>
      </c>
      <c r="B3" s="779" t="s">
        <v>62</v>
      </c>
      <c r="C3" s="782" t="s">
        <v>63</v>
      </c>
      <c r="D3" s="782"/>
      <c r="E3" s="782" t="s">
        <v>64</v>
      </c>
      <c r="F3" s="782"/>
      <c r="G3" s="842" t="s">
        <v>69</v>
      </c>
      <c r="H3" s="779"/>
      <c r="I3" s="782" t="s">
        <v>66</v>
      </c>
      <c r="J3" s="782"/>
      <c r="K3" s="782" t="s">
        <v>67</v>
      </c>
      <c r="L3" s="782"/>
      <c r="M3" s="783" t="s">
        <v>68</v>
      </c>
    </row>
    <row r="4" spans="1:13" s="72" customFormat="1" ht="18" customHeight="1" thickBot="1">
      <c r="A4" s="778"/>
      <c r="B4" s="789"/>
      <c r="C4" s="7" t="s">
        <v>43</v>
      </c>
      <c r="D4" s="7" t="s">
        <v>44</v>
      </c>
      <c r="E4" s="7" t="s">
        <v>43</v>
      </c>
      <c r="F4" s="7" t="s">
        <v>44</v>
      </c>
      <c r="G4" s="7" t="s">
        <v>43</v>
      </c>
      <c r="H4" s="7" t="s">
        <v>44</v>
      </c>
      <c r="I4" s="7" t="s">
        <v>43</v>
      </c>
      <c r="J4" s="7" t="s">
        <v>44</v>
      </c>
      <c r="K4" s="7" t="s">
        <v>43</v>
      </c>
      <c r="L4" s="7" t="s">
        <v>44</v>
      </c>
      <c r="M4" s="951"/>
    </row>
    <row r="5" spans="1:13" s="1" customFormat="1" ht="18" customHeight="1" thickTop="1">
      <c r="A5" s="33" t="s">
        <v>18</v>
      </c>
      <c r="B5" s="712">
        <f>SUM(C5+E5+G5+I5+K5)</f>
        <v>305</v>
      </c>
      <c r="C5" s="712">
        <v>123</v>
      </c>
      <c r="D5" s="74">
        <f>C5/B5*100</f>
        <v>40.32786885245901</v>
      </c>
      <c r="E5" s="715">
        <v>132</v>
      </c>
      <c r="F5" s="74">
        <f>E5/B5*100</f>
        <v>43.278688524590166</v>
      </c>
      <c r="G5" s="715">
        <v>38</v>
      </c>
      <c r="H5" s="74">
        <f>G5/B5*100</f>
        <v>12.459016393442624</v>
      </c>
      <c r="I5" s="715">
        <v>11</v>
      </c>
      <c r="J5" s="74">
        <f>I5/B5*100</f>
        <v>3.606557377049181</v>
      </c>
      <c r="K5" s="715">
        <v>1</v>
      </c>
      <c r="L5" s="78">
        <f>K5/B5*100</f>
        <v>0.32786885245901637</v>
      </c>
      <c r="M5" s="187">
        <f>(C5*60+E5*135+G5*270+I5*540+K5*1080)/B5</f>
        <v>139.27868852459017</v>
      </c>
    </row>
    <row r="6" spans="1:13" s="1" customFormat="1" ht="18" customHeight="1">
      <c r="A6" s="34" t="s">
        <v>19</v>
      </c>
      <c r="B6" s="712">
        <f aca="true" t="shared" si="0" ref="B6:B12">SUM(C6+E6+G6+I6+K6)</f>
        <v>181</v>
      </c>
      <c r="C6" s="719">
        <v>77</v>
      </c>
      <c r="D6" s="78">
        <f aca="true" t="shared" si="1" ref="D6:D13">C6/B6*100</f>
        <v>42.5414364640884</v>
      </c>
      <c r="E6" s="712">
        <v>89</v>
      </c>
      <c r="F6" s="78">
        <f aca="true" t="shared" si="2" ref="F6:F13">E6/B6*100</f>
        <v>49.171270718232044</v>
      </c>
      <c r="G6" s="712">
        <v>13</v>
      </c>
      <c r="H6" s="78">
        <f aca="true" t="shared" si="3" ref="H6:H13">G6/B6*100</f>
        <v>7.18232044198895</v>
      </c>
      <c r="I6" s="712">
        <v>2</v>
      </c>
      <c r="J6" s="78">
        <f aca="true" t="shared" si="4" ref="J6:J13">I6/B6*100</f>
        <v>1.1049723756906076</v>
      </c>
      <c r="K6" s="712">
        <v>0</v>
      </c>
      <c r="L6" s="508">
        <f aca="true" t="shared" si="5" ref="L6:L13">K6/B6*100</f>
        <v>0</v>
      </c>
      <c r="M6" s="187">
        <f aca="true" t="shared" si="6" ref="M6:M13">(C6*60+E6*135+G6*270+I6*540+K6*1080)/B6</f>
        <v>117.26519337016575</v>
      </c>
    </row>
    <row r="7" spans="1:13" s="1" customFormat="1" ht="18" customHeight="1">
      <c r="A7" s="34" t="s">
        <v>20</v>
      </c>
      <c r="B7" s="712">
        <f t="shared" si="0"/>
        <v>189</v>
      </c>
      <c r="C7" s="719">
        <v>88</v>
      </c>
      <c r="D7" s="78">
        <f t="shared" si="1"/>
        <v>46.56084656084656</v>
      </c>
      <c r="E7" s="712">
        <v>91</v>
      </c>
      <c r="F7" s="78">
        <f t="shared" si="2"/>
        <v>48.148148148148145</v>
      </c>
      <c r="G7" s="712">
        <v>5</v>
      </c>
      <c r="H7" s="78">
        <f t="shared" si="3"/>
        <v>2.6455026455026456</v>
      </c>
      <c r="I7" s="712">
        <v>4</v>
      </c>
      <c r="J7" s="78">
        <f t="shared" si="4"/>
        <v>2.1164021164021163</v>
      </c>
      <c r="K7" s="712">
        <v>1</v>
      </c>
      <c r="L7" s="508">
        <f t="shared" si="5"/>
        <v>0.5291005291005291</v>
      </c>
      <c r="M7" s="187">
        <f t="shared" si="6"/>
        <v>117.22222222222223</v>
      </c>
    </row>
    <row r="8" spans="1:13" s="1" customFormat="1" ht="18" customHeight="1">
      <c r="A8" s="34" t="s">
        <v>21</v>
      </c>
      <c r="B8" s="712">
        <f t="shared" si="0"/>
        <v>243</v>
      </c>
      <c r="C8" s="719">
        <v>88</v>
      </c>
      <c r="D8" s="78">
        <f t="shared" si="1"/>
        <v>36.21399176954733</v>
      </c>
      <c r="E8" s="712">
        <v>130</v>
      </c>
      <c r="F8" s="78">
        <f t="shared" si="2"/>
        <v>53.49794238683128</v>
      </c>
      <c r="G8" s="712">
        <v>18</v>
      </c>
      <c r="H8" s="78">
        <f t="shared" si="3"/>
        <v>7.4074074074074066</v>
      </c>
      <c r="I8" s="712">
        <v>5</v>
      </c>
      <c r="J8" s="78">
        <f t="shared" si="4"/>
        <v>2.05761316872428</v>
      </c>
      <c r="K8" s="712">
        <v>2</v>
      </c>
      <c r="L8" s="508">
        <f t="shared" si="5"/>
        <v>0.823045267489712</v>
      </c>
      <c r="M8" s="187">
        <f t="shared" si="6"/>
        <v>133.9506172839506</v>
      </c>
    </row>
    <row r="9" spans="1:13" s="1" customFormat="1" ht="18" customHeight="1">
      <c r="A9" s="34" t="s">
        <v>22</v>
      </c>
      <c r="B9" s="712">
        <f t="shared" si="0"/>
        <v>236</v>
      </c>
      <c r="C9" s="719">
        <v>96</v>
      </c>
      <c r="D9" s="78">
        <f t="shared" si="1"/>
        <v>40.67796610169492</v>
      </c>
      <c r="E9" s="712">
        <v>105</v>
      </c>
      <c r="F9" s="78">
        <f t="shared" si="2"/>
        <v>44.49152542372881</v>
      </c>
      <c r="G9" s="712">
        <v>31</v>
      </c>
      <c r="H9" s="78">
        <f t="shared" si="3"/>
        <v>13.135593220338984</v>
      </c>
      <c r="I9" s="712">
        <v>4</v>
      </c>
      <c r="J9" s="78">
        <f t="shared" si="4"/>
        <v>1.694915254237288</v>
      </c>
      <c r="K9" s="712">
        <v>0</v>
      </c>
      <c r="L9" s="508">
        <f t="shared" si="5"/>
        <v>0</v>
      </c>
      <c r="M9" s="187">
        <f t="shared" si="6"/>
        <v>129.08898305084745</v>
      </c>
    </row>
    <row r="10" spans="1:13" s="1" customFormat="1" ht="18" customHeight="1">
      <c r="A10" s="34" t="s">
        <v>23</v>
      </c>
      <c r="B10" s="712">
        <f t="shared" si="0"/>
        <v>274</v>
      </c>
      <c r="C10" s="719">
        <v>108</v>
      </c>
      <c r="D10" s="78">
        <f t="shared" si="1"/>
        <v>39.416058394160586</v>
      </c>
      <c r="E10" s="712">
        <v>147</v>
      </c>
      <c r="F10" s="78">
        <f t="shared" si="2"/>
        <v>53.64963503649635</v>
      </c>
      <c r="G10" s="712">
        <v>10</v>
      </c>
      <c r="H10" s="78">
        <f t="shared" si="3"/>
        <v>3.64963503649635</v>
      </c>
      <c r="I10" s="712">
        <v>9</v>
      </c>
      <c r="J10" s="78">
        <f t="shared" si="4"/>
        <v>3.2846715328467155</v>
      </c>
      <c r="K10" s="712">
        <v>0</v>
      </c>
      <c r="L10" s="508">
        <f t="shared" si="5"/>
        <v>0</v>
      </c>
      <c r="M10" s="187">
        <f t="shared" si="6"/>
        <v>123.66788321167883</v>
      </c>
    </row>
    <row r="11" spans="1:13" s="1" customFormat="1" ht="18" customHeight="1">
      <c r="A11" s="34" t="s">
        <v>12</v>
      </c>
      <c r="B11" s="712">
        <f t="shared" si="0"/>
        <v>245</v>
      </c>
      <c r="C11" s="719">
        <v>95</v>
      </c>
      <c r="D11" s="78">
        <f t="shared" si="1"/>
        <v>38.775510204081634</v>
      </c>
      <c r="E11" s="712">
        <v>136</v>
      </c>
      <c r="F11" s="78">
        <f t="shared" si="2"/>
        <v>55.51020408163265</v>
      </c>
      <c r="G11" s="712">
        <v>10</v>
      </c>
      <c r="H11" s="78">
        <f t="shared" si="3"/>
        <v>4.081632653061225</v>
      </c>
      <c r="I11" s="712">
        <v>4</v>
      </c>
      <c r="J11" s="78">
        <f t="shared" si="4"/>
        <v>1.6326530612244898</v>
      </c>
      <c r="K11" s="712">
        <v>0</v>
      </c>
      <c r="L11" s="508">
        <f t="shared" si="5"/>
        <v>0</v>
      </c>
      <c r="M11" s="187">
        <f t="shared" si="6"/>
        <v>118.04081632653062</v>
      </c>
    </row>
    <row r="12" spans="1:13" s="1" customFormat="1" ht="18" customHeight="1" thickBot="1">
      <c r="A12" s="35" t="s">
        <v>13</v>
      </c>
      <c r="B12" s="715">
        <f t="shared" si="0"/>
        <v>345</v>
      </c>
      <c r="C12" s="713">
        <v>185</v>
      </c>
      <c r="D12" s="85">
        <f t="shared" si="1"/>
        <v>53.62318840579711</v>
      </c>
      <c r="E12" s="720">
        <v>146</v>
      </c>
      <c r="F12" s="85">
        <f t="shared" si="2"/>
        <v>42.31884057971014</v>
      </c>
      <c r="G12" s="721">
        <v>11</v>
      </c>
      <c r="H12" s="85">
        <f t="shared" si="3"/>
        <v>3.1884057971014492</v>
      </c>
      <c r="I12" s="720">
        <v>1</v>
      </c>
      <c r="J12" s="113">
        <f t="shared" si="4"/>
        <v>0.2898550724637681</v>
      </c>
      <c r="K12" s="720">
        <v>2</v>
      </c>
      <c r="L12" s="95">
        <f t="shared" si="5"/>
        <v>0.5797101449275363</v>
      </c>
      <c r="M12" s="188">
        <f t="shared" si="6"/>
        <v>105.73913043478261</v>
      </c>
    </row>
    <row r="13" spans="1:13" s="1" customFormat="1" ht="19.5" customHeight="1" thickBot="1" thickTop="1">
      <c r="A13" s="163" t="s">
        <v>14</v>
      </c>
      <c r="B13" s="722">
        <f>SUM(B5:B12)</f>
        <v>2018</v>
      </c>
      <c r="C13" s="714">
        <f>SUM(C5:C12)</f>
        <v>860</v>
      </c>
      <c r="D13" s="374">
        <f t="shared" si="1"/>
        <v>42.616451932606545</v>
      </c>
      <c r="E13" s="718">
        <f>SUM(E5:E12)</f>
        <v>976</v>
      </c>
      <c r="F13" s="374">
        <f t="shared" si="2"/>
        <v>48.364717542120914</v>
      </c>
      <c r="G13" s="714">
        <f>SUM(G5:G12)</f>
        <v>136</v>
      </c>
      <c r="H13" s="374">
        <f t="shared" si="3"/>
        <v>6.739345887016849</v>
      </c>
      <c r="I13" s="718">
        <f>SUM(I5:I12)</f>
        <v>40</v>
      </c>
      <c r="J13" s="374">
        <f t="shared" si="4"/>
        <v>1.9821605550049552</v>
      </c>
      <c r="K13" s="718">
        <f>SUM(K5:K12)</f>
        <v>6</v>
      </c>
      <c r="L13" s="81">
        <f t="shared" si="5"/>
        <v>0.29732408325074333</v>
      </c>
      <c r="M13" s="189">
        <f t="shared" si="6"/>
        <v>122.97324083250743</v>
      </c>
    </row>
    <row r="14" spans="1:13" s="1" customFormat="1" ht="18" customHeight="1" thickTop="1">
      <c r="A14" s="949" t="s">
        <v>187</v>
      </c>
      <c r="B14" s="949"/>
      <c r="C14" s="949"/>
      <c r="D14" s="949"/>
      <c r="E14" s="949"/>
      <c r="F14" s="950"/>
      <c r="G14" s="949"/>
      <c r="H14" s="950"/>
      <c r="I14" s="949"/>
      <c r="J14" s="950"/>
      <c r="K14" s="949"/>
      <c r="L14" s="949"/>
      <c r="M14" s="949"/>
    </row>
    <row r="15" spans="1:13" s="1" customFormat="1" ht="3.75" customHeight="1" thickBot="1">
      <c r="A15" s="799"/>
      <c r="B15" s="799"/>
      <c r="C15" s="799"/>
      <c r="D15" s="799"/>
      <c r="E15" s="799"/>
      <c r="F15" s="799"/>
      <c r="G15" s="799"/>
      <c r="H15" s="799"/>
      <c r="I15" s="799"/>
      <c r="J15" s="799"/>
      <c r="K15" s="799"/>
      <c r="L15" s="799"/>
      <c r="M15" s="799"/>
    </row>
    <row r="16" spans="1:13" s="1" customFormat="1" ht="30" customHeight="1" thickTop="1">
      <c r="A16" s="776" t="s">
        <v>3</v>
      </c>
      <c r="B16" s="779" t="s">
        <v>62</v>
      </c>
      <c r="C16" s="782" t="s">
        <v>63</v>
      </c>
      <c r="D16" s="782"/>
      <c r="E16" s="782" t="s">
        <v>64</v>
      </c>
      <c r="F16" s="782"/>
      <c r="G16" s="842" t="s">
        <v>69</v>
      </c>
      <c r="H16" s="779"/>
      <c r="I16" s="782" t="s">
        <v>66</v>
      </c>
      <c r="J16" s="782"/>
      <c r="K16" s="782" t="s">
        <v>67</v>
      </c>
      <c r="L16" s="782"/>
      <c r="M16" s="783" t="s">
        <v>68</v>
      </c>
    </row>
    <row r="17" spans="1:13" s="72" customFormat="1" ht="18" customHeight="1" thickBot="1">
      <c r="A17" s="778"/>
      <c r="B17" s="789"/>
      <c r="C17" s="7" t="s">
        <v>43</v>
      </c>
      <c r="D17" s="7" t="s">
        <v>44</v>
      </c>
      <c r="E17" s="7" t="s">
        <v>43</v>
      </c>
      <c r="F17" s="7" t="s">
        <v>44</v>
      </c>
      <c r="G17" s="7" t="s">
        <v>43</v>
      </c>
      <c r="H17" s="7" t="s">
        <v>44</v>
      </c>
      <c r="I17" s="7" t="s">
        <v>43</v>
      </c>
      <c r="J17" s="7" t="s">
        <v>44</v>
      </c>
      <c r="K17" s="7" t="s">
        <v>43</v>
      </c>
      <c r="L17" s="7" t="s">
        <v>44</v>
      </c>
      <c r="M17" s="951"/>
    </row>
    <row r="18" spans="1:13" s="72" customFormat="1" ht="18" customHeight="1" thickTop="1">
      <c r="A18" s="34" t="s">
        <v>18</v>
      </c>
      <c r="B18" s="12">
        <f>SUM(C18+E18+G18+I18+K18)</f>
        <v>7</v>
      </c>
      <c r="C18" s="68">
        <v>0</v>
      </c>
      <c r="D18" s="95">
        <f>C18/B18*100</f>
        <v>0</v>
      </c>
      <c r="E18" s="68">
        <v>0</v>
      </c>
      <c r="F18" s="95">
        <f>E18/B18*100</f>
        <v>0</v>
      </c>
      <c r="G18" s="68">
        <v>1</v>
      </c>
      <c r="H18" s="95">
        <f>G18/B18*100</f>
        <v>14.285714285714285</v>
      </c>
      <c r="I18" s="68">
        <v>6</v>
      </c>
      <c r="J18" s="95">
        <f>I18/B18*100</f>
        <v>85.71428571428571</v>
      </c>
      <c r="K18" s="68">
        <v>0</v>
      </c>
      <c r="L18" s="95">
        <f>K18/B18*100</f>
        <v>0</v>
      </c>
      <c r="M18" s="187">
        <f>(C18*60+E18*135+G18*270+I18*540+K18*1080)/B18</f>
        <v>501.42857142857144</v>
      </c>
    </row>
    <row r="19" spans="1:13" s="1" customFormat="1" ht="18" customHeight="1">
      <c r="A19" s="34" t="s">
        <v>19</v>
      </c>
      <c r="B19" s="12">
        <f aca="true" t="shared" si="7" ref="B19:B26">SUM(C19+E19+G19+I19+K19)</f>
        <v>8</v>
      </c>
      <c r="C19" s="186">
        <v>2</v>
      </c>
      <c r="D19" s="95">
        <f aca="true" t="shared" si="8" ref="D19:D27">C19/B19*100</f>
        <v>25</v>
      </c>
      <c r="E19" s="185">
        <v>4</v>
      </c>
      <c r="F19" s="95">
        <f aca="true" t="shared" si="9" ref="F19:F27">E19/B19*100</f>
        <v>50</v>
      </c>
      <c r="G19" s="186">
        <v>2</v>
      </c>
      <c r="H19" s="95">
        <f aca="true" t="shared" si="10" ref="H19:H27">G19/B19*100</f>
        <v>25</v>
      </c>
      <c r="I19" s="186">
        <v>0</v>
      </c>
      <c r="J19" s="95">
        <f aca="true" t="shared" si="11" ref="J19:J27">I19/B19*100</f>
        <v>0</v>
      </c>
      <c r="K19" s="186">
        <v>0</v>
      </c>
      <c r="L19" s="95">
        <f aca="true" t="shared" si="12" ref="L19:L27">K19/B19*100</f>
        <v>0</v>
      </c>
      <c r="M19" s="332">
        <f aca="true" t="shared" si="13" ref="M19:M27">(C19*60+E19*135+G19*270+I19*540+K19*1080)/B19</f>
        <v>150</v>
      </c>
    </row>
    <row r="20" spans="1:13" s="1" customFormat="1" ht="18" customHeight="1">
      <c r="A20" s="34" t="s">
        <v>20</v>
      </c>
      <c r="B20" s="12">
        <f t="shared" si="7"/>
        <v>3</v>
      </c>
      <c r="C20" s="186">
        <v>0</v>
      </c>
      <c r="D20" s="95">
        <f t="shared" si="8"/>
        <v>0</v>
      </c>
      <c r="E20" s="185">
        <v>1</v>
      </c>
      <c r="F20" s="95">
        <f t="shared" si="9"/>
        <v>33.33333333333333</v>
      </c>
      <c r="G20" s="186">
        <v>0</v>
      </c>
      <c r="H20" s="95">
        <f t="shared" si="10"/>
        <v>0</v>
      </c>
      <c r="I20" s="186">
        <v>1</v>
      </c>
      <c r="J20" s="95">
        <f t="shared" si="11"/>
        <v>33.33333333333333</v>
      </c>
      <c r="K20" s="186">
        <v>1</v>
      </c>
      <c r="L20" s="95">
        <f t="shared" si="12"/>
        <v>33.33333333333333</v>
      </c>
      <c r="M20" s="332">
        <f t="shared" si="13"/>
        <v>585</v>
      </c>
    </row>
    <row r="21" spans="1:13" s="1" customFormat="1" ht="18" customHeight="1">
      <c r="A21" s="34" t="s">
        <v>21</v>
      </c>
      <c r="B21" s="12">
        <f t="shared" si="7"/>
        <v>9</v>
      </c>
      <c r="C21" s="186">
        <v>0</v>
      </c>
      <c r="D21" s="95">
        <f t="shared" si="8"/>
        <v>0</v>
      </c>
      <c r="E21" s="186">
        <v>2</v>
      </c>
      <c r="F21" s="95">
        <f t="shared" si="9"/>
        <v>22.22222222222222</v>
      </c>
      <c r="G21" s="186">
        <v>1</v>
      </c>
      <c r="H21" s="95">
        <f t="shared" si="10"/>
        <v>11.11111111111111</v>
      </c>
      <c r="I21" s="186">
        <v>4</v>
      </c>
      <c r="J21" s="95">
        <f t="shared" si="11"/>
        <v>44.44444444444444</v>
      </c>
      <c r="K21" s="185">
        <v>2</v>
      </c>
      <c r="L21" s="95">
        <f t="shared" si="12"/>
        <v>22.22222222222222</v>
      </c>
      <c r="M21" s="332">
        <f t="shared" si="13"/>
        <v>540</v>
      </c>
    </row>
    <row r="22" spans="1:13" s="1" customFormat="1" ht="18" customHeight="1">
      <c r="A22" s="34" t="s">
        <v>22</v>
      </c>
      <c r="B22" s="12">
        <f t="shared" si="7"/>
        <v>4</v>
      </c>
      <c r="C22" s="186">
        <v>0</v>
      </c>
      <c r="D22" s="95">
        <f t="shared" si="8"/>
        <v>0</v>
      </c>
      <c r="E22" s="186">
        <v>0</v>
      </c>
      <c r="F22" s="95">
        <f t="shared" si="9"/>
        <v>0</v>
      </c>
      <c r="G22" s="186">
        <v>1</v>
      </c>
      <c r="H22" s="95">
        <f t="shared" si="10"/>
        <v>25</v>
      </c>
      <c r="I22" s="185">
        <v>3</v>
      </c>
      <c r="J22" s="95">
        <f t="shared" si="11"/>
        <v>75</v>
      </c>
      <c r="K22" s="186">
        <v>0</v>
      </c>
      <c r="L22" s="95">
        <f t="shared" si="12"/>
        <v>0</v>
      </c>
      <c r="M22" s="332">
        <f t="shared" si="13"/>
        <v>472.5</v>
      </c>
    </row>
    <row r="23" spans="1:13" s="1" customFormat="1" ht="18" customHeight="1">
      <c r="A23" s="34" t="s">
        <v>23</v>
      </c>
      <c r="B23" s="12">
        <f t="shared" si="7"/>
        <v>0</v>
      </c>
      <c r="C23" s="186">
        <v>0</v>
      </c>
      <c r="D23" s="95" t="s">
        <v>54</v>
      </c>
      <c r="E23" s="186">
        <v>0</v>
      </c>
      <c r="F23" s="95" t="s">
        <v>54</v>
      </c>
      <c r="G23" s="186">
        <v>0</v>
      </c>
      <c r="H23" s="95" t="s">
        <v>54</v>
      </c>
      <c r="I23" s="186">
        <v>0</v>
      </c>
      <c r="J23" s="95" t="s">
        <v>54</v>
      </c>
      <c r="K23" s="185">
        <v>0</v>
      </c>
      <c r="L23" s="95" t="s">
        <v>54</v>
      </c>
      <c r="M23" s="326" t="s">
        <v>54</v>
      </c>
    </row>
    <row r="24" spans="1:13" s="1" customFormat="1" ht="18" customHeight="1">
      <c r="A24" s="34" t="s">
        <v>12</v>
      </c>
      <c r="B24" s="12">
        <f t="shared" si="7"/>
        <v>0</v>
      </c>
      <c r="C24" s="186">
        <v>0</v>
      </c>
      <c r="D24" s="95" t="s">
        <v>54</v>
      </c>
      <c r="E24" s="186">
        <v>0</v>
      </c>
      <c r="F24" s="95" t="s">
        <v>54</v>
      </c>
      <c r="G24" s="185">
        <v>0</v>
      </c>
      <c r="H24" s="95" t="s">
        <v>54</v>
      </c>
      <c r="I24" s="185">
        <v>0</v>
      </c>
      <c r="J24" s="95" t="s">
        <v>54</v>
      </c>
      <c r="K24" s="185">
        <v>0</v>
      </c>
      <c r="L24" s="95" t="s">
        <v>54</v>
      </c>
      <c r="M24" s="326" t="s">
        <v>54</v>
      </c>
    </row>
    <row r="25" spans="1:13" s="1" customFormat="1" ht="18" customHeight="1">
      <c r="A25" s="34" t="s">
        <v>13</v>
      </c>
      <c r="B25" s="12">
        <f t="shared" si="7"/>
        <v>3</v>
      </c>
      <c r="C25" s="186">
        <v>0</v>
      </c>
      <c r="D25" s="95">
        <f t="shared" si="8"/>
        <v>0</v>
      </c>
      <c r="E25" s="185">
        <v>0</v>
      </c>
      <c r="F25" s="95">
        <f t="shared" si="9"/>
        <v>0</v>
      </c>
      <c r="G25" s="185">
        <v>1</v>
      </c>
      <c r="H25" s="95">
        <f t="shared" si="10"/>
        <v>33.33333333333333</v>
      </c>
      <c r="I25" s="186">
        <v>0</v>
      </c>
      <c r="J25" s="95">
        <f t="shared" si="11"/>
        <v>0</v>
      </c>
      <c r="K25" s="185">
        <v>2</v>
      </c>
      <c r="L25" s="95">
        <f t="shared" si="12"/>
        <v>66.66666666666666</v>
      </c>
      <c r="M25" s="332">
        <f t="shared" si="13"/>
        <v>810</v>
      </c>
    </row>
    <row r="26" spans="1:13" s="1" customFormat="1" ht="18" customHeight="1" thickBot="1">
      <c r="A26" s="206" t="s">
        <v>211</v>
      </c>
      <c r="B26" s="12">
        <f t="shared" si="7"/>
        <v>23</v>
      </c>
      <c r="C26" s="196">
        <v>4</v>
      </c>
      <c r="D26" s="95">
        <f t="shared" si="8"/>
        <v>17.391304347826086</v>
      </c>
      <c r="E26" s="197">
        <v>3</v>
      </c>
      <c r="F26" s="95">
        <f t="shared" si="9"/>
        <v>13.043478260869565</v>
      </c>
      <c r="G26" s="197">
        <v>11</v>
      </c>
      <c r="H26" s="95">
        <f t="shared" si="10"/>
        <v>47.82608695652174</v>
      </c>
      <c r="I26" s="196">
        <v>3</v>
      </c>
      <c r="J26" s="95">
        <f t="shared" si="11"/>
        <v>13.043478260869565</v>
      </c>
      <c r="K26" s="197">
        <v>2</v>
      </c>
      <c r="L26" s="95">
        <f t="shared" si="12"/>
        <v>8.695652173913043</v>
      </c>
      <c r="M26" s="725">
        <f t="shared" si="13"/>
        <v>321.5217391304348</v>
      </c>
    </row>
    <row r="27" spans="1:13" s="1" customFormat="1" ht="19.5" customHeight="1" thickBot="1" thickTop="1">
      <c r="A27" s="43" t="s">
        <v>14</v>
      </c>
      <c r="B27" s="60">
        <f>SUM(B18:B26)</f>
        <v>57</v>
      </c>
      <c r="C27" s="60">
        <f>SUM(C18:C26)</f>
        <v>6</v>
      </c>
      <c r="D27" s="81">
        <f t="shared" si="8"/>
        <v>10.526315789473683</v>
      </c>
      <c r="E27" s="60">
        <f>SUM(E18:E26)</f>
        <v>10</v>
      </c>
      <c r="F27" s="81">
        <f t="shared" si="9"/>
        <v>17.543859649122805</v>
      </c>
      <c r="G27" s="60">
        <f>SUM(G18:G26)</f>
        <v>17</v>
      </c>
      <c r="H27" s="81">
        <f t="shared" si="10"/>
        <v>29.82456140350877</v>
      </c>
      <c r="I27" s="60">
        <f>SUM(I18:I26)</f>
        <v>17</v>
      </c>
      <c r="J27" s="81">
        <f t="shared" si="11"/>
        <v>29.82456140350877</v>
      </c>
      <c r="K27" s="60">
        <f>SUM(K18:K26)</f>
        <v>7</v>
      </c>
      <c r="L27" s="81">
        <f t="shared" si="12"/>
        <v>12.280701754385964</v>
      </c>
      <c r="M27" s="189">
        <f t="shared" si="13"/>
        <v>404.2105263157895</v>
      </c>
    </row>
    <row r="28" spans="4:13" ht="13.5" thickTop="1">
      <c r="D28" s="133"/>
      <c r="F28" s="133"/>
      <c r="H28" s="133"/>
      <c r="J28" s="133"/>
      <c r="M28" s="133"/>
    </row>
    <row r="29" ht="12.75">
      <c r="A29" s="207"/>
    </row>
    <row r="30" ht="12.75">
      <c r="A30" s="208"/>
    </row>
    <row r="31" ht="12.75">
      <c r="A31" s="208"/>
    </row>
    <row r="32" ht="12.75">
      <c r="A32" s="208"/>
    </row>
  </sheetData>
  <sheetProtection/>
  <mergeCells count="20">
    <mergeCell ref="C16:D16"/>
    <mergeCell ref="I3:J3"/>
    <mergeCell ref="I16:J16"/>
    <mergeCell ref="M3:M4"/>
    <mergeCell ref="A16:A17"/>
    <mergeCell ref="G3:H3"/>
    <mergeCell ref="K16:L16"/>
    <mergeCell ref="A15:M15"/>
    <mergeCell ref="E3:F3"/>
    <mergeCell ref="G16:H16"/>
    <mergeCell ref="K3:L3"/>
    <mergeCell ref="M16:M17"/>
    <mergeCell ref="B3:B4"/>
    <mergeCell ref="B16:B17"/>
    <mergeCell ref="E16:F16"/>
    <mergeCell ref="A1:M1"/>
    <mergeCell ref="A14:M14"/>
    <mergeCell ref="A2:M2"/>
    <mergeCell ref="A3:A4"/>
    <mergeCell ref="C3:D3"/>
  </mergeCells>
  <printOptions horizontalCentered="1"/>
  <pageMargins left="0.7874015748031497" right="0.7874015748031497" top="0.7874015748031497" bottom="0.7874015748031497" header="0.31496062992125984" footer="0.31496062992125984"/>
  <pageSetup fitToHeight="1" fitToWidth="1" horizontalDpi="600" verticalDpi="600" orientation="landscape" paperSize="9" r:id="rId1"/>
  <ignoredErrors>
    <ignoredError sqref="D13 F13 H13 J13 F27 D27 H27 J27" formula="1"/>
  </ignoredErrors>
</worksheet>
</file>

<file path=xl/worksheets/sheet6.xml><?xml version="1.0" encoding="utf-8"?>
<worksheet xmlns="http://schemas.openxmlformats.org/spreadsheetml/2006/main" xmlns:r="http://schemas.openxmlformats.org/officeDocument/2006/relationships">
  <dimension ref="A1:N30"/>
  <sheetViews>
    <sheetView zoomScalePageLayoutView="0" workbookViewId="0" topLeftCell="A1">
      <selection activeCell="R1" sqref="R1"/>
    </sheetView>
  </sheetViews>
  <sheetFormatPr defaultColWidth="9.140625" defaultRowHeight="12.75"/>
  <cols>
    <col min="1" max="1" width="11.00390625" style="0" customWidth="1"/>
    <col min="2" max="2" width="9.28125" style="0" customWidth="1"/>
    <col min="3" max="14" width="8.28125" style="0" customWidth="1"/>
  </cols>
  <sheetData>
    <row r="1" spans="1:14" ht="15.75" customHeight="1">
      <c r="A1" s="788" t="s">
        <v>0</v>
      </c>
      <c r="B1" s="788"/>
      <c r="C1" s="788"/>
      <c r="D1" s="788"/>
      <c r="E1" s="788"/>
      <c r="F1" s="788"/>
      <c r="G1" s="788"/>
      <c r="H1" s="788"/>
      <c r="I1" s="788"/>
      <c r="J1" s="788"/>
      <c r="K1" s="788"/>
      <c r="L1" s="788"/>
      <c r="M1" s="788"/>
      <c r="N1" s="788"/>
    </row>
    <row r="2" spans="1:14" ht="15.75" customHeight="1">
      <c r="A2" s="788" t="s">
        <v>1</v>
      </c>
      <c r="B2" s="788"/>
      <c r="C2" s="788"/>
      <c r="D2" s="788"/>
      <c r="E2" s="788"/>
      <c r="F2" s="788"/>
      <c r="G2" s="788"/>
      <c r="H2" s="788"/>
      <c r="I2" s="788"/>
      <c r="J2" s="788"/>
      <c r="K2" s="788"/>
      <c r="L2" s="788"/>
      <c r="M2" s="788"/>
      <c r="N2" s="788"/>
    </row>
    <row r="3" spans="1:14" ht="15.75" customHeight="1" thickBot="1">
      <c r="A3" s="788"/>
      <c r="B3" s="788"/>
      <c r="C3" s="788"/>
      <c r="D3" s="788"/>
      <c r="E3" s="788"/>
      <c r="F3" s="788"/>
      <c r="G3" s="788"/>
      <c r="H3" s="788"/>
      <c r="I3" s="788"/>
      <c r="J3" s="788"/>
      <c r="K3" s="788"/>
      <c r="L3" s="788"/>
      <c r="M3" s="788"/>
      <c r="N3" s="788"/>
    </row>
    <row r="4" spans="1:14" ht="15.75" customHeight="1" thickTop="1">
      <c r="A4" s="776" t="s">
        <v>3</v>
      </c>
      <c r="B4" s="779" t="s">
        <v>4</v>
      </c>
      <c r="C4" s="782" t="s">
        <v>5</v>
      </c>
      <c r="D4" s="782"/>
      <c r="E4" s="782"/>
      <c r="F4" s="782"/>
      <c r="G4" s="782"/>
      <c r="H4" s="782"/>
      <c r="I4" s="782"/>
      <c r="J4" s="782"/>
      <c r="K4" s="782"/>
      <c r="L4" s="782"/>
      <c r="M4" s="782"/>
      <c r="N4" s="783"/>
    </row>
    <row r="5" spans="1:14" ht="15.75" customHeight="1">
      <c r="A5" s="777"/>
      <c r="B5" s="780"/>
      <c r="C5" s="784" t="s">
        <v>6</v>
      </c>
      <c r="D5" s="784"/>
      <c r="E5" s="784"/>
      <c r="F5" s="784"/>
      <c r="G5" s="784"/>
      <c r="H5" s="784"/>
      <c r="I5" s="784" t="s">
        <v>7</v>
      </c>
      <c r="J5" s="784"/>
      <c r="K5" s="784"/>
      <c r="L5" s="784"/>
      <c r="M5" s="784"/>
      <c r="N5" s="785"/>
    </row>
    <row r="6" spans="1:14" ht="15.75" customHeight="1">
      <c r="A6" s="777"/>
      <c r="B6" s="780"/>
      <c r="C6" s="784" t="s">
        <v>8</v>
      </c>
      <c r="D6" s="784"/>
      <c r="E6" s="784" t="s">
        <v>216</v>
      </c>
      <c r="F6" s="784"/>
      <c r="G6" s="784" t="s">
        <v>9</v>
      </c>
      <c r="H6" s="784"/>
      <c r="I6" s="784" t="s">
        <v>8</v>
      </c>
      <c r="J6" s="784"/>
      <c r="K6" s="784" t="s">
        <v>216</v>
      </c>
      <c r="L6" s="784"/>
      <c r="M6" s="784" t="s">
        <v>9</v>
      </c>
      <c r="N6" s="785"/>
    </row>
    <row r="7" spans="1:14" ht="15.75" customHeight="1" thickBot="1">
      <c r="A7" s="778"/>
      <c r="B7" s="789"/>
      <c r="C7" s="7" t="s">
        <v>10</v>
      </c>
      <c r="D7" s="7" t="s">
        <v>11</v>
      </c>
      <c r="E7" s="7" t="s">
        <v>10</v>
      </c>
      <c r="F7" s="7" t="s">
        <v>11</v>
      </c>
      <c r="G7" s="7" t="s">
        <v>10</v>
      </c>
      <c r="H7" s="7" t="s">
        <v>11</v>
      </c>
      <c r="I7" s="7" t="s">
        <v>10</v>
      </c>
      <c r="J7" s="7" t="s">
        <v>11</v>
      </c>
      <c r="K7" s="7" t="s">
        <v>10</v>
      </c>
      <c r="L7" s="7" t="s">
        <v>11</v>
      </c>
      <c r="M7" s="7" t="s">
        <v>10</v>
      </c>
      <c r="N7" s="8" t="s">
        <v>11</v>
      </c>
    </row>
    <row r="8" spans="1:14" ht="15.75" customHeight="1" thickTop="1">
      <c r="A8" s="787" t="s">
        <v>18</v>
      </c>
      <c r="B8" s="301">
        <v>2006</v>
      </c>
      <c r="C8" s="343">
        <v>1</v>
      </c>
      <c r="D8" s="343">
        <v>2</v>
      </c>
      <c r="E8" s="343">
        <v>32</v>
      </c>
      <c r="F8" s="343">
        <v>89</v>
      </c>
      <c r="G8" s="343">
        <v>80</v>
      </c>
      <c r="H8" s="343">
        <v>186</v>
      </c>
      <c r="I8" s="343">
        <v>480</v>
      </c>
      <c r="J8" s="343">
        <v>550</v>
      </c>
      <c r="K8" s="343">
        <v>548</v>
      </c>
      <c r="L8" s="343">
        <v>629</v>
      </c>
      <c r="M8" s="343">
        <v>59</v>
      </c>
      <c r="N8" s="344">
        <v>65</v>
      </c>
    </row>
    <row r="9" spans="1:14" ht="15.75" customHeight="1">
      <c r="A9" s="771"/>
      <c r="B9" s="16">
        <v>2007</v>
      </c>
      <c r="C9" s="65">
        <v>0</v>
      </c>
      <c r="D9" s="65">
        <v>0</v>
      </c>
      <c r="E9" s="65">
        <v>21</v>
      </c>
      <c r="F9" s="65">
        <v>35</v>
      </c>
      <c r="G9" s="65">
        <v>59</v>
      </c>
      <c r="H9" s="65">
        <v>151</v>
      </c>
      <c r="I9" s="65">
        <v>482</v>
      </c>
      <c r="J9" s="65">
        <v>538</v>
      </c>
      <c r="K9" s="65">
        <v>464</v>
      </c>
      <c r="L9" s="65">
        <v>507</v>
      </c>
      <c r="M9" s="65">
        <v>77</v>
      </c>
      <c r="N9" s="325">
        <v>96</v>
      </c>
    </row>
    <row r="10" spans="1:14" ht="15.75" customHeight="1">
      <c r="A10" s="771"/>
      <c r="B10" s="16">
        <v>2008</v>
      </c>
      <c r="C10" s="65">
        <v>1</v>
      </c>
      <c r="D10" s="65">
        <v>19</v>
      </c>
      <c r="E10" s="65">
        <v>14</v>
      </c>
      <c r="F10" s="65">
        <v>18</v>
      </c>
      <c r="G10" s="65">
        <v>46</v>
      </c>
      <c r="H10" s="65">
        <v>152</v>
      </c>
      <c r="I10" s="65">
        <v>541</v>
      </c>
      <c r="J10" s="65">
        <v>616</v>
      </c>
      <c r="K10" s="65">
        <v>519</v>
      </c>
      <c r="L10" s="65">
        <v>599</v>
      </c>
      <c r="M10" s="65">
        <v>99</v>
      </c>
      <c r="N10" s="325">
        <v>113</v>
      </c>
    </row>
    <row r="11" spans="1:14" ht="15.75" customHeight="1">
      <c r="A11" s="771"/>
      <c r="B11" s="16">
        <v>2009</v>
      </c>
      <c r="C11" s="65">
        <v>0</v>
      </c>
      <c r="D11" s="65">
        <v>0</v>
      </c>
      <c r="E11" s="65">
        <v>13</v>
      </c>
      <c r="F11" s="65">
        <v>49</v>
      </c>
      <c r="G11" s="65">
        <v>33</v>
      </c>
      <c r="H11" s="65">
        <v>103</v>
      </c>
      <c r="I11" s="65">
        <v>685</v>
      </c>
      <c r="J11" s="65">
        <v>758</v>
      </c>
      <c r="K11" s="65">
        <v>622</v>
      </c>
      <c r="L11" s="65">
        <v>686</v>
      </c>
      <c r="M11" s="65">
        <v>162</v>
      </c>
      <c r="N11" s="325">
        <v>185</v>
      </c>
    </row>
    <row r="12" spans="1:14" ht="15.75" customHeight="1">
      <c r="A12" s="771"/>
      <c r="B12" s="98">
        <v>2010</v>
      </c>
      <c r="C12" s="317">
        <v>0</v>
      </c>
      <c r="D12" s="317">
        <v>0</v>
      </c>
      <c r="E12" s="317">
        <v>4</v>
      </c>
      <c r="F12" s="317">
        <v>13</v>
      </c>
      <c r="G12" s="317">
        <v>29</v>
      </c>
      <c r="H12" s="317">
        <v>90</v>
      </c>
      <c r="I12" s="317">
        <v>651</v>
      </c>
      <c r="J12" s="317">
        <v>713</v>
      </c>
      <c r="K12" s="317">
        <v>711</v>
      </c>
      <c r="L12" s="317">
        <v>786</v>
      </c>
      <c r="M12" s="317">
        <v>102</v>
      </c>
      <c r="N12" s="333">
        <v>112</v>
      </c>
    </row>
    <row r="13" spans="1:14" ht="15.75" customHeight="1">
      <c r="A13" s="771" t="s">
        <v>19</v>
      </c>
      <c r="B13" s="24">
        <v>2006</v>
      </c>
      <c r="C13" s="317">
        <v>0</v>
      </c>
      <c r="D13" s="317">
        <v>0</v>
      </c>
      <c r="E13" s="317">
        <v>9</v>
      </c>
      <c r="F13" s="317">
        <v>18</v>
      </c>
      <c r="G13" s="317">
        <v>70</v>
      </c>
      <c r="H13" s="317">
        <v>135</v>
      </c>
      <c r="I13" s="317">
        <v>452</v>
      </c>
      <c r="J13" s="317">
        <v>512</v>
      </c>
      <c r="K13" s="317">
        <v>433</v>
      </c>
      <c r="L13" s="317">
        <v>493</v>
      </c>
      <c r="M13" s="317">
        <v>143</v>
      </c>
      <c r="N13" s="333">
        <v>161</v>
      </c>
    </row>
    <row r="14" spans="1:14" ht="15.75" customHeight="1">
      <c r="A14" s="771"/>
      <c r="B14" s="16">
        <v>2007</v>
      </c>
      <c r="C14" s="65">
        <v>0</v>
      </c>
      <c r="D14" s="65">
        <v>0</v>
      </c>
      <c r="E14" s="65">
        <v>4</v>
      </c>
      <c r="F14" s="65">
        <v>11</v>
      </c>
      <c r="G14" s="65">
        <v>66</v>
      </c>
      <c r="H14" s="65">
        <v>124</v>
      </c>
      <c r="I14" s="65">
        <v>464</v>
      </c>
      <c r="J14" s="65">
        <v>569</v>
      </c>
      <c r="K14" s="65">
        <v>466</v>
      </c>
      <c r="L14" s="65">
        <v>551</v>
      </c>
      <c r="M14" s="65">
        <v>141</v>
      </c>
      <c r="N14" s="325">
        <v>179</v>
      </c>
    </row>
    <row r="15" spans="1:14" ht="15.75" customHeight="1">
      <c r="A15" s="771"/>
      <c r="B15" s="16">
        <v>2008</v>
      </c>
      <c r="C15" s="65">
        <v>1</v>
      </c>
      <c r="D15" s="65">
        <v>1</v>
      </c>
      <c r="E15" s="65">
        <v>18</v>
      </c>
      <c r="F15" s="65">
        <v>21</v>
      </c>
      <c r="G15" s="65">
        <v>49</v>
      </c>
      <c r="H15" s="65">
        <v>104</v>
      </c>
      <c r="I15" s="65">
        <v>428</v>
      </c>
      <c r="J15" s="65">
        <v>494</v>
      </c>
      <c r="K15" s="65">
        <v>443</v>
      </c>
      <c r="L15" s="65">
        <v>531</v>
      </c>
      <c r="M15" s="65">
        <v>126</v>
      </c>
      <c r="N15" s="325">
        <v>142</v>
      </c>
    </row>
    <row r="16" spans="1:14" ht="15.75" customHeight="1">
      <c r="A16" s="771"/>
      <c r="B16" s="16">
        <v>2009</v>
      </c>
      <c r="C16" s="65">
        <v>0</v>
      </c>
      <c r="D16" s="65">
        <v>0</v>
      </c>
      <c r="E16" s="65">
        <v>9</v>
      </c>
      <c r="F16" s="65">
        <v>13</v>
      </c>
      <c r="G16" s="65">
        <v>40</v>
      </c>
      <c r="H16" s="65">
        <v>91</v>
      </c>
      <c r="I16" s="65">
        <v>478</v>
      </c>
      <c r="J16" s="65">
        <v>560</v>
      </c>
      <c r="K16" s="65">
        <v>439</v>
      </c>
      <c r="L16" s="65">
        <v>500</v>
      </c>
      <c r="M16" s="65">
        <v>165</v>
      </c>
      <c r="N16" s="325">
        <v>202</v>
      </c>
    </row>
    <row r="17" spans="1:14" ht="15.75" customHeight="1">
      <c r="A17" s="771"/>
      <c r="B17" s="98">
        <v>2010</v>
      </c>
      <c r="C17" s="317">
        <v>0</v>
      </c>
      <c r="D17" s="317">
        <v>0</v>
      </c>
      <c r="E17" s="317">
        <v>8</v>
      </c>
      <c r="F17" s="317">
        <v>10</v>
      </c>
      <c r="G17" s="317">
        <v>32</v>
      </c>
      <c r="H17" s="317">
        <v>81</v>
      </c>
      <c r="I17" s="317">
        <v>452</v>
      </c>
      <c r="J17" s="317">
        <v>520</v>
      </c>
      <c r="K17" s="317">
        <v>413</v>
      </c>
      <c r="L17" s="317">
        <v>478</v>
      </c>
      <c r="M17" s="317">
        <v>204</v>
      </c>
      <c r="N17" s="333">
        <v>244</v>
      </c>
    </row>
    <row r="18" spans="1:14" ht="15.75" customHeight="1">
      <c r="A18" s="771" t="s">
        <v>20</v>
      </c>
      <c r="B18" s="24">
        <v>2006</v>
      </c>
      <c r="C18" s="317">
        <v>1</v>
      </c>
      <c r="D18" s="317">
        <v>2</v>
      </c>
      <c r="E18" s="317">
        <v>16</v>
      </c>
      <c r="F18" s="317">
        <v>28</v>
      </c>
      <c r="G18" s="317">
        <v>23</v>
      </c>
      <c r="H18" s="317">
        <v>40</v>
      </c>
      <c r="I18" s="317">
        <v>287</v>
      </c>
      <c r="J18" s="317">
        <v>322</v>
      </c>
      <c r="K18" s="317">
        <v>391</v>
      </c>
      <c r="L18" s="317">
        <v>436</v>
      </c>
      <c r="M18" s="317">
        <v>311</v>
      </c>
      <c r="N18" s="333">
        <v>355</v>
      </c>
    </row>
    <row r="19" spans="1:14" ht="15.75" customHeight="1">
      <c r="A19" s="771"/>
      <c r="B19" s="16">
        <v>2007</v>
      </c>
      <c r="C19" s="198">
        <v>0</v>
      </c>
      <c r="D19" s="198">
        <v>0</v>
      </c>
      <c r="E19" s="198">
        <v>7</v>
      </c>
      <c r="F19" s="198">
        <v>12</v>
      </c>
      <c r="G19" s="198">
        <v>16</v>
      </c>
      <c r="H19" s="198">
        <v>28</v>
      </c>
      <c r="I19" s="198">
        <v>288</v>
      </c>
      <c r="J19" s="198">
        <v>332</v>
      </c>
      <c r="K19" s="198">
        <v>383</v>
      </c>
      <c r="L19" s="198">
        <v>436</v>
      </c>
      <c r="M19" s="198">
        <v>216</v>
      </c>
      <c r="N19" s="199">
        <v>251</v>
      </c>
    </row>
    <row r="20" spans="1:14" ht="15.75" customHeight="1">
      <c r="A20" s="771"/>
      <c r="B20" s="313">
        <v>2008</v>
      </c>
      <c r="C20" s="65">
        <v>1</v>
      </c>
      <c r="D20" s="65">
        <v>2</v>
      </c>
      <c r="E20" s="65">
        <v>5</v>
      </c>
      <c r="F20" s="65">
        <v>11</v>
      </c>
      <c r="G20" s="65">
        <v>12</v>
      </c>
      <c r="H20" s="65">
        <v>19</v>
      </c>
      <c r="I20" s="65">
        <v>292</v>
      </c>
      <c r="J20" s="65">
        <v>334</v>
      </c>
      <c r="K20" s="65">
        <v>301</v>
      </c>
      <c r="L20" s="65">
        <v>348</v>
      </c>
      <c r="M20" s="65">
        <v>207</v>
      </c>
      <c r="N20" s="325">
        <v>237</v>
      </c>
    </row>
    <row r="21" spans="1:14" ht="15.75" customHeight="1">
      <c r="A21" s="767"/>
      <c r="B21" s="16">
        <v>2009</v>
      </c>
      <c r="C21" s="65">
        <v>0</v>
      </c>
      <c r="D21" s="65">
        <v>0</v>
      </c>
      <c r="E21" s="65">
        <v>3</v>
      </c>
      <c r="F21" s="65">
        <v>5</v>
      </c>
      <c r="G21" s="65">
        <v>9</v>
      </c>
      <c r="H21" s="65">
        <v>14</v>
      </c>
      <c r="I21" s="65">
        <v>384</v>
      </c>
      <c r="J21" s="65">
        <v>420</v>
      </c>
      <c r="K21" s="65">
        <v>449</v>
      </c>
      <c r="L21" s="65">
        <v>496</v>
      </c>
      <c r="M21" s="65">
        <v>164</v>
      </c>
      <c r="N21" s="325">
        <v>185</v>
      </c>
    </row>
    <row r="22" spans="1:14" ht="15.75" customHeight="1" thickBot="1">
      <c r="A22" s="772"/>
      <c r="B22" s="17">
        <v>2010</v>
      </c>
      <c r="C22" s="203">
        <v>0</v>
      </c>
      <c r="D22" s="203">
        <v>0</v>
      </c>
      <c r="E22" s="203">
        <v>5</v>
      </c>
      <c r="F22" s="203">
        <v>8</v>
      </c>
      <c r="G22" s="203">
        <v>4</v>
      </c>
      <c r="H22" s="203">
        <v>6</v>
      </c>
      <c r="I22" s="203">
        <v>457</v>
      </c>
      <c r="J22" s="203">
        <v>502</v>
      </c>
      <c r="K22" s="203">
        <v>464</v>
      </c>
      <c r="L22" s="203">
        <v>505</v>
      </c>
      <c r="M22" s="203">
        <v>157</v>
      </c>
      <c r="N22" s="204">
        <v>182</v>
      </c>
    </row>
    <row r="23" spans="1:14" ht="15.75" customHeight="1" thickTop="1">
      <c r="A23" s="787" t="s">
        <v>14</v>
      </c>
      <c r="B23" s="26">
        <v>2006</v>
      </c>
      <c r="C23" s="345">
        <v>169</v>
      </c>
      <c r="D23" s="345">
        <v>235</v>
      </c>
      <c r="E23" s="345">
        <v>258</v>
      </c>
      <c r="F23" s="345">
        <v>422</v>
      </c>
      <c r="G23" s="345">
        <v>550</v>
      </c>
      <c r="H23" s="345">
        <v>1219</v>
      </c>
      <c r="I23" s="345">
        <v>4054</v>
      </c>
      <c r="J23" s="345">
        <v>4744</v>
      </c>
      <c r="K23" s="345">
        <v>4236</v>
      </c>
      <c r="L23" s="345">
        <v>4938</v>
      </c>
      <c r="M23" s="345">
        <v>1060</v>
      </c>
      <c r="N23" s="346">
        <v>1248</v>
      </c>
    </row>
    <row r="24" spans="1:14" ht="15.75" customHeight="1">
      <c r="A24" s="771"/>
      <c r="B24" s="31">
        <v>2007</v>
      </c>
      <c r="C24" s="347">
        <v>155</v>
      </c>
      <c r="D24" s="347">
        <v>262</v>
      </c>
      <c r="E24" s="347">
        <v>265</v>
      </c>
      <c r="F24" s="347">
        <v>437</v>
      </c>
      <c r="G24" s="347">
        <v>439</v>
      </c>
      <c r="H24" s="347">
        <v>1040</v>
      </c>
      <c r="I24" s="347">
        <v>3532</v>
      </c>
      <c r="J24" s="347">
        <v>4111</v>
      </c>
      <c r="K24" s="347">
        <v>3723</v>
      </c>
      <c r="L24" s="347">
        <v>4307</v>
      </c>
      <c r="M24" s="347">
        <v>870</v>
      </c>
      <c r="N24" s="348">
        <v>1055</v>
      </c>
    </row>
    <row r="25" spans="1:14" ht="15.75" customHeight="1">
      <c r="A25" s="771"/>
      <c r="B25" s="31">
        <v>2008</v>
      </c>
      <c r="C25" s="347">
        <v>148</v>
      </c>
      <c r="D25" s="347">
        <v>300</v>
      </c>
      <c r="E25" s="347">
        <v>210</v>
      </c>
      <c r="F25" s="347">
        <v>377</v>
      </c>
      <c r="G25" s="347">
        <v>379</v>
      </c>
      <c r="H25" s="347">
        <v>978</v>
      </c>
      <c r="I25" s="347">
        <v>3697</v>
      </c>
      <c r="J25" s="347">
        <v>4280</v>
      </c>
      <c r="K25" s="347">
        <v>3689</v>
      </c>
      <c r="L25" s="347">
        <v>4266</v>
      </c>
      <c r="M25" s="347">
        <v>878</v>
      </c>
      <c r="N25" s="348">
        <v>1069</v>
      </c>
    </row>
    <row r="26" spans="1:14" ht="15.75" customHeight="1">
      <c r="A26" s="767"/>
      <c r="B26" s="202">
        <v>2009</v>
      </c>
      <c r="C26" s="347">
        <v>186</v>
      </c>
      <c r="D26" s="347">
        <v>242</v>
      </c>
      <c r="E26" s="347">
        <v>241</v>
      </c>
      <c r="F26" s="347">
        <v>373</v>
      </c>
      <c r="G26" s="347">
        <v>324</v>
      </c>
      <c r="H26" s="347">
        <v>847</v>
      </c>
      <c r="I26" s="347">
        <v>4067</v>
      </c>
      <c r="J26" s="347">
        <v>4641</v>
      </c>
      <c r="K26" s="347">
        <v>4039</v>
      </c>
      <c r="L26" s="347">
        <v>4636</v>
      </c>
      <c r="M26" s="347">
        <v>928</v>
      </c>
      <c r="N26" s="348">
        <v>1098</v>
      </c>
    </row>
    <row r="27" spans="1:14" ht="15.75" customHeight="1" thickBot="1">
      <c r="A27" s="772"/>
      <c r="B27" s="25">
        <v>2010</v>
      </c>
      <c r="C27" s="414">
        <v>199</v>
      </c>
      <c r="D27" s="414">
        <v>257</v>
      </c>
      <c r="E27" s="414">
        <v>279</v>
      </c>
      <c r="F27" s="414">
        <v>463</v>
      </c>
      <c r="G27" s="414">
        <v>244</v>
      </c>
      <c r="H27" s="414">
        <v>642</v>
      </c>
      <c r="I27" s="414">
        <v>3999</v>
      </c>
      <c r="J27" s="414">
        <v>4632</v>
      </c>
      <c r="K27" s="414">
        <v>4011</v>
      </c>
      <c r="L27" s="414">
        <v>4603</v>
      </c>
      <c r="M27" s="414">
        <v>916</v>
      </c>
      <c r="N27" s="669">
        <v>1126</v>
      </c>
    </row>
    <row r="28" ht="15.75" customHeight="1" thickTop="1">
      <c r="A28" s="18"/>
    </row>
    <row r="29" spans="1:14" ht="15.75" customHeight="1">
      <c r="A29" s="28"/>
      <c r="B29" s="773" t="s">
        <v>390</v>
      </c>
      <c r="C29" s="773"/>
      <c r="D29" s="773"/>
      <c r="E29" s="773"/>
      <c r="F29" s="27"/>
      <c r="G29" s="27"/>
      <c r="H29" s="27"/>
      <c r="I29" s="27"/>
      <c r="J29" s="27"/>
      <c r="K29" s="27"/>
      <c r="L29" s="27"/>
      <c r="M29" s="27"/>
      <c r="N29" s="28"/>
    </row>
    <row r="30" spans="1:14" ht="15.75" customHeight="1">
      <c r="A30" s="28"/>
      <c r="B30" s="953" t="s">
        <v>391</v>
      </c>
      <c r="C30" s="773"/>
      <c r="D30" s="773"/>
      <c r="E30" s="773"/>
      <c r="F30" s="29"/>
      <c r="G30" s="29"/>
      <c r="H30" s="29"/>
      <c r="I30" s="29"/>
      <c r="J30" s="29"/>
      <c r="K30" s="29"/>
      <c r="L30" s="29"/>
      <c r="M30" s="29"/>
      <c r="N30" s="28"/>
    </row>
  </sheetData>
  <sheetProtection/>
  <mergeCells count="20">
    <mergeCell ref="A18:A22"/>
    <mergeCell ref="A23:A27"/>
    <mergeCell ref="B29:E29"/>
    <mergeCell ref="B30:E30"/>
    <mergeCell ref="K6:L6"/>
    <mergeCell ref="M6:N6"/>
    <mergeCell ref="G6:H6"/>
    <mergeCell ref="I6:J6"/>
    <mergeCell ref="A8:A12"/>
    <mergeCell ref="A13:A17"/>
    <mergeCell ref="A1:N1"/>
    <mergeCell ref="A2:N2"/>
    <mergeCell ref="A3:N3"/>
    <mergeCell ref="A4:A7"/>
    <mergeCell ref="B4:B7"/>
    <mergeCell ref="C4:N4"/>
    <mergeCell ref="C5:H5"/>
    <mergeCell ref="I5:N5"/>
    <mergeCell ref="C6:D6"/>
    <mergeCell ref="E6:F6"/>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N30"/>
  <sheetViews>
    <sheetView zoomScalePageLayoutView="0" workbookViewId="0" topLeftCell="A1">
      <selection activeCell="Q30" sqref="Q30"/>
    </sheetView>
  </sheetViews>
  <sheetFormatPr defaultColWidth="9.140625" defaultRowHeight="12.75"/>
  <cols>
    <col min="1" max="1" width="11.00390625" style="0" customWidth="1"/>
    <col min="2" max="2" width="9.28125" style="0" customWidth="1"/>
    <col min="3" max="14" width="8.28125" style="0" customWidth="1"/>
  </cols>
  <sheetData>
    <row r="1" spans="1:14" ht="15.75" customHeight="1">
      <c r="A1" s="788" t="s">
        <v>0</v>
      </c>
      <c r="B1" s="788"/>
      <c r="C1" s="788"/>
      <c r="D1" s="788"/>
      <c r="E1" s="788"/>
      <c r="F1" s="788"/>
      <c r="G1" s="788"/>
      <c r="H1" s="788"/>
      <c r="I1" s="788"/>
      <c r="J1" s="788"/>
      <c r="K1" s="788"/>
      <c r="L1" s="788"/>
      <c r="M1" s="788"/>
      <c r="N1" s="788"/>
    </row>
    <row r="2" spans="1:14" ht="15.75" customHeight="1">
      <c r="A2" s="788" t="s">
        <v>1</v>
      </c>
      <c r="B2" s="788"/>
      <c r="C2" s="788"/>
      <c r="D2" s="788"/>
      <c r="E2" s="788"/>
      <c r="F2" s="788"/>
      <c r="G2" s="788"/>
      <c r="H2" s="788"/>
      <c r="I2" s="788"/>
      <c r="J2" s="788"/>
      <c r="K2" s="788"/>
      <c r="L2" s="788"/>
      <c r="M2" s="788"/>
      <c r="N2" s="788"/>
    </row>
    <row r="3" spans="1:14" ht="15.75" customHeight="1" thickBot="1">
      <c r="A3" s="790"/>
      <c r="B3" s="790"/>
      <c r="C3" s="790"/>
      <c r="D3" s="790"/>
      <c r="E3" s="790"/>
      <c r="F3" s="790"/>
      <c r="G3" s="790"/>
      <c r="H3" s="790"/>
      <c r="I3" s="790"/>
      <c r="J3" s="790"/>
      <c r="K3" s="790"/>
      <c r="L3" s="790"/>
      <c r="M3" s="790"/>
      <c r="N3" s="790"/>
    </row>
    <row r="4" spans="1:14" ht="15.75" customHeight="1" thickTop="1">
      <c r="A4" s="776" t="s">
        <v>3</v>
      </c>
      <c r="B4" s="779" t="s">
        <v>4</v>
      </c>
      <c r="C4" s="782" t="s">
        <v>5</v>
      </c>
      <c r="D4" s="782"/>
      <c r="E4" s="782"/>
      <c r="F4" s="782"/>
      <c r="G4" s="782"/>
      <c r="H4" s="782"/>
      <c r="I4" s="782"/>
      <c r="J4" s="782"/>
      <c r="K4" s="782"/>
      <c r="L4" s="782"/>
      <c r="M4" s="782"/>
      <c r="N4" s="783"/>
    </row>
    <row r="5" spans="1:14" ht="15.75" customHeight="1">
      <c r="A5" s="777"/>
      <c r="B5" s="780"/>
      <c r="C5" s="784" t="s">
        <v>6</v>
      </c>
      <c r="D5" s="784"/>
      <c r="E5" s="784"/>
      <c r="F5" s="784"/>
      <c r="G5" s="784"/>
      <c r="H5" s="784"/>
      <c r="I5" s="784" t="s">
        <v>7</v>
      </c>
      <c r="J5" s="784"/>
      <c r="K5" s="784"/>
      <c r="L5" s="784"/>
      <c r="M5" s="784"/>
      <c r="N5" s="785"/>
    </row>
    <row r="6" spans="1:14" ht="15.75" customHeight="1">
      <c r="A6" s="777"/>
      <c r="B6" s="780"/>
      <c r="C6" s="784" t="s">
        <v>8</v>
      </c>
      <c r="D6" s="784"/>
      <c r="E6" s="784" t="s">
        <v>216</v>
      </c>
      <c r="F6" s="784"/>
      <c r="G6" s="784" t="s">
        <v>9</v>
      </c>
      <c r="H6" s="784"/>
      <c r="I6" s="784" t="s">
        <v>8</v>
      </c>
      <c r="J6" s="784"/>
      <c r="K6" s="784" t="s">
        <v>216</v>
      </c>
      <c r="L6" s="784"/>
      <c r="M6" s="784" t="s">
        <v>9</v>
      </c>
      <c r="N6" s="785"/>
    </row>
    <row r="7" spans="1:14" ht="15.75" customHeight="1" thickBot="1">
      <c r="A7" s="778"/>
      <c r="B7" s="781"/>
      <c r="C7" s="68" t="s">
        <v>10</v>
      </c>
      <c r="D7" s="68" t="s">
        <v>11</v>
      </c>
      <c r="E7" s="68" t="s">
        <v>10</v>
      </c>
      <c r="F7" s="68" t="s">
        <v>11</v>
      </c>
      <c r="G7" s="68" t="s">
        <v>10</v>
      </c>
      <c r="H7" s="68" t="s">
        <v>11</v>
      </c>
      <c r="I7" s="68" t="s">
        <v>10</v>
      </c>
      <c r="J7" s="68" t="s">
        <v>11</v>
      </c>
      <c r="K7" s="68" t="s">
        <v>10</v>
      </c>
      <c r="L7" s="68" t="s">
        <v>11</v>
      </c>
      <c r="M7" s="68" t="s">
        <v>10</v>
      </c>
      <c r="N7" s="69" t="s">
        <v>11</v>
      </c>
    </row>
    <row r="8" spans="1:14" ht="15.75" customHeight="1" thickTop="1">
      <c r="A8" s="787" t="s">
        <v>21</v>
      </c>
      <c r="B8" s="301">
        <v>2006</v>
      </c>
      <c r="C8" s="343">
        <v>2</v>
      </c>
      <c r="D8" s="343">
        <v>2</v>
      </c>
      <c r="E8" s="343">
        <v>24</v>
      </c>
      <c r="F8" s="343">
        <v>32</v>
      </c>
      <c r="G8" s="343">
        <v>73</v>
      </c>
      <c r="H8" s="343">
        <v>192</v>
      </c>
      <c r="I8" s="343">
        <v>479</v>
      </c>
      <c r="J8" s="343">
        <v>546</v>
      </c>
      <c r="K8" s="343">
        <v>487</v>
      </c>
      <c r="L8" s="343">
        <v>558</v>
      </c>
      <c r="M8" s="343">
        <v>86</v>
      </c>
      <c r="N8" s="344">
        <v>108</v>
      </c>
    </row>
    <row r="9" spans="1:14" ht="15.75" customHeight="1">
      <c r="A9" s="771"/>
      <c r="B9" s="16">
        <v>2007</v>
      </c>
      <c r="C9" s="65">
        <v>1</v>
      </c>
      <c r="D9" s="65">
        <v>1</v>
      </c>
      <c r="E9" s="65">
        <v>20</v>
      </c>
      <c r="F9" s="65">
        <v>42</v>
      </c>
      <c r="G9" s="65">
        <v>53</v>
      </c>
      <c r="H9" s="65">
        <v>147</v>
      </c>
      <c r="I9" s="65">
        <v>383</v>
      </c>
      <c r="J9" s="65">
        <v>437</v>
      </c>
      <c r="K9" s="65">
        <v>401</v>
      </c>
      <c r="L9" s="65">
        <v>470</v>
      </c>
      <c r="M9" s="65">
        <v>69</v>
      </c>
      <c r="N9" s="325">
        <v>78</v>
      </c>
    </row>
    <row r="10" spans="1:14" ht="15.75" customHeight="1">
      <c r="A10" s="771"/>
      <c r="B10" s="16">
        <v>2008</v>
      </c>
      <c r="C10" s="65">
        <v>1</v>
      </c>
      <c r="D10" s="65">
        <v>2</v>
      </c>
      <c r="E10" s="65">
        <v>13</v>
      </c>
      <c r="F10" s="65">
        <v>20</v>
      </c>
      <c r="G10" s="65">
        <v>41</v>
      </c>
      <c r="H10" s="65">
        <v>129</v>
      </c>
      <c r="I10" s="65">
        <v>405</v>
      </c>
      <c r="J10" s="65">
        <v>431</v>
      </c>
      <c r="K10" s="65">
        <v>406</v>
      </c>
      <c r="L10" s="65">
        <v>434</v>
      </c>
      <c r="M10" s="65">
        <v>68</v>
      </c>
      <c r="N10" s="325">
        <v>75</v>
      </c>
    </row>
    <row r="11" spans="1:14" ht="15.75" customHeight="1">
      <c r="A11" s="771"/>
      <c r="B11" s="16">
        <v>2009</v>
      </c>
      <c r="C11" s="65">
        <v>1</v>
      </c>
      <c r="D11" s="65">
        <v>1</v>
      </c>
      <c r="E11" s="65">
        <v>9</v>
      </c>
      <c r="F11" s="65">
        <v>15</v>
      </c>
      <c r="G11" s="65">
        <v>33</v>
      </c>
      <c r="H11" s="65">
        <v>115</v>
      </c>
      <c r="I11" s="65">
        <v>429</v>
      </c>
      <c r="J11" s="65">
        <v>471</v>
      </c>
      <c r="K11" s="65">
        <v>447</v>
      </c>
      <c r="L11" s="65">
        <v>490</v>
      </c>
      <c r="M11" s="65">
        <v>50</v>
      </c>
      <c r="N11" s="325">
        <v>56</v>
      </c>
    </row>
    <row r="12" spans="1:14" ht="15.75" customHeight="1">
      <c r="A12" s="771"/>
      <c r="B12" s="98">
        <v>2010</v>
      </c>
      <c r="C12" s="317">
        <v>0</v>
      </c>
      <c r="D12" s="317">
        <v>0</v>
      </c>
      <c r="E12" s="317">
        <v>12</v>
      </c>
      <c r="F12" s="317">
        <v>29</v>
      </c>
      <c r="G12" s="317">
        <v>21</v>
      </c>
      <c r="H12" s="317">
        <v>87</v>
      </c>
      <c r="I12" s="317">
        <v>473</v>
      </c>
      <c r="J12" s="317">
        <v>544</v>
      </c>
      <c r="K12" s="317">
        <v>450</v>
      </c>
      <c r="L12" s="317">
        <v>506</v>
      </c>
      <c r="M12" s="317">
        <v>73</v>
      </c>
      <c r="N12" s="333">
        <v>93</v>
      </c>
    </row>
    <row r="13" spans="1:14" ht="15.75" customHeight="1">
      <c r="A13" s="771" t="s">
        <v>22</v>
      </c>
      <c r="B13" s="24">
        <v>2006</v>
      </c>
      <c r="C13" s="317">
        <v>3</v>
      </c>
      <c r="D13" s="317">
        <v>11</v>
      </c>
      <c r="E13" s="317">
        <v>14</v>
      </c>
      <c r="F13" s="317">
        <v>26</v>
      </c>
      <c r="G13" s="317">
        <v>50</v>
      </c>
      <c r="H13" s="317">
        <v>154</v>
      </c>
      <c r="I13" s="317">
        <v>580</v>
      </c>
      <c r="J13" s="317">
        <v>696</v>
      </c>
      <c r="K13" s="317">
        <v>622</v>
      </c>
      <c r="L13" s="317">
        <v>730</v>
      </c>
      <c r="M13" s="317">
        <v>98</v>
      </c>
      <c r="N13" s="333">
        <v>122</v>
      </c>
    </row>
    <row r="14" spans="1:14" ht="15.75" customHeight="1">
      <c r="A14" s="771"/>
      <c r="B14" s="16">
        <v>2007</v>
      </c>
      <c r="C14" s="65">
        <v>3</v>
      </c>
      <c r="D14" s="65">
        <v>5</v>
      </c>
      <c r="E14" s="65">
        <v>12</v>
      </c>
      <c r="F14" s="65">
        <v>33</v>
      </c>
      <c r="G14" s="65">
        <v>41</v>
      </c>
      <c r="H14" s="65">
        <v>126</v>
      </c>
      <c r="I14" s="65">
        <v>445</v>
      </c>
      <c r="J14" s="65">
        <v>521</v>
      </c>
      <c r="K14" s="65">
        <v>468</v>
      </c>
      <c r="L14" s="65">
        <v>553</v>
      </c>
      <c r="M14" s="65">
        <v>75</v>
      </c>
      <c r="N14" s="325">
        <v>90</v>
      </c>
    </row>
    <row r="15" spans="1:14" ht="15.75" customHeight="1">
      <c r="A15" s="771"/>
      <c r="B15" s="16">
        <v>2008</v>
      </c>
      <c r="C15" s="65">
        <v>0</v>
      </c>
      <c r="D15" s="65">
        <v>0</v>
      </c>
      <c r="E15" s="65">
        <v>7</v>
      </c>
      <c r="F15" s="65">
        <v>12</v>
      </c>
      <c r="G15" s="65">
        <v>34</v>
      </c>
      <c r="H15" s="65">
        <v>114</v>
      </c>
      <c r="I15" s="65">
        <v>398</v>
      </c>
      <c r="J15" s="65">
        <v>460</v>
      </c>
      <c r="K15" s="65">
        <v>390</v>
      </c>
      <c r="L15" s="65">
        <v>452</v>
      </c>
      <c r="M15" s="65">
        <v>83</v>
      </c>
      <c r="N15" s="325">
        <v>98</v>
      </c>
    </row>
    <row r="16" spans="1:14" ht="15.75" customHeight="1">
      <c r="A16" s="771"/>
      <c r="B16" s="16">
        <v>2009</v>
      </c>
      <c r="C16" s="65">
        <v>1</v>
      </c>
      <c r="D16" s="65">
        <v>1</v>
      </c>
      <c r="E16" s="65">
        <v>9</v>
      </c>
      <c r="F16" s="65">
        <v>19</v>
      </c>
      <c r="G16" s="65">
        <v>26</v>
      </c>
      <c r="H16" s="65">
        <v>96</v>
      </c>
      <c r="I16" s="65">
        <v>474</v>
      </c>
      <c r="J16" s="65">
        <v>536</v>
      </c>
      <c r="K16" s="65">
        <v>463</v>
      </c>
      <c r="L16" s="65">
        <v>529</v>
      </c>
      <c r="M16" s="65">
        <v>94</v>
      </c>
      <c r="N16" s="325">
        <v>105</v>
      </c>
    </row>
    <row r="17" spans="1:14" ht="15.75" customHeight="1">
      <c r="A17" s="771"/>
      <c r="B17" s="98">
        <v>2010</v>
      </c>
      <c r="C17" s="317">
        <v>2</v>
      </c>
      <c r="D17" s="317">
        <v>2</v>
      </c>
      <c r="E17" s="317">
        <v>5</v>
      </c>
      <c r="F17" s="317">
        <v>21</v>
      </c>
      <c r="G17" s="317">
        <v>23</v>
      </c>
      <c r="H17" s="317">
        <v>77</v>
      </c>
      <c r="I17" s="317">
        <v>427</v>
      </c>
      <c r="J17" s="317">
        <v>489</v>
      </c>
      <c r="K17" s="317">
        <v>456</v>
      </c>
      <c r="L17" s="317">
        <v>518</v>
      </c>
      <c r="M17" s="317">
        <v>65</v>
      </c>
      <c r="N17" s="333">
        <v>76</v>
      </c>
    </row>
    <row r="18" spans="1:14" ht="15.75" customHeight="1">
      <c r="A18" s="771" t="s">
        <v>23</v>
      </c>
      <c r="B18" s="24">
        <v>2006</v>
      </c>
      <c r="C18" s="317">
        <v>3</v>
      </c>
      <c r="D18" s="317">
        <v>4</v>
      </c>
      <c r="E18" s="317">
        <v>18</v>
      </c>
      <c r="F18" s="317">
        <v>31</v>
      </c>
      <c r="G18" s="317">
        <v>56</v>
      </c>
      <c r="H18" s="317">
        <v>119</v>
      </c>
      <c r="I18" s="317">
        <v>568</v>
      </c>
      <c r="J18" s="317">
        <v>643</v>
      </c>
      <c r="K18" s="317">
        <v>548</v>
      </c>
      <c r="L18" s="317">
        <v>621</v>
      </c>
      <c r="M18" s="317">
        <v>112</v>
      </c>
      <c r="N18" s="333">
        <v>121</v>
      </c>
    </row>
    <row r="19" spans="1:14" ht="15.75" customHeight="1">
      <c r="A19" s="771"/>
      <c r="B19" s="16">
        <v>2007</v>
      </c>
      <c r="C19" s="198">
        <v>0</v>
      </c>
      <c r="D19" s="198">
        <v>0</v>
      </c>
      <c r="E19" s="198">
        <v>17</v>
      </c>
      <c r="F19" s="198">
        <v>36</v>
      </c>
      <c r="G19" s="198">
        <v>39</v>
      </c>
      <c r="H19" s="198">
        <v>83</v>
      </c>
      <c r="I19" s="198">
        <v>452</v>
      </c>
      <c r="J19" s="198">
        <v>514</v>
      </c>
      <c r="K19" s="198">
        <v>500</v>
      </c>
      <c r="L19" s="198">
        <v>563</v>
      </c>
      <c r="M19" s="198">
        <v>64</v>
      </c>
      <c r="N19" s="199">
        <v>72</v>
      </c>
    </row>
    <row r="20" spans="1:14" ht="15.75" customHeight="1">
      <c r="A20" s="771"/>
      <c r="B20" s="313">
        <v>2008</v>
      </c>
      <c r="C20" s="65">
        <v>2</v>
      </c>
      <c r="D20" s="65">
        <v>5</v>
      </c>
      <c r="E20" s="65">
        <v>10</v>
      </c>
      <c r="F20" s="65">
        <v>18</v>
      </c>
      <c r="G20" s="65">
        <v>31</v>
      </c>
      <c r="H20" s="65">
        <v>70</v>
      </c>
      <c r="I20" s="65">
        <v>558</v>
      </c>
      <c r="J20" s="65">
        <v>638</v>
      </c>
      <c r="K20" s="65">
        <v>545</v>
      </c>
      <c r="L20" s="65">
        <v>605</v>
      </c>
      <c r="M20" s="65">
        <v>77</v>
      </c>
      <c r="N20" s="325">
        <v>105</v>
      </c>
    </row>
    <row r="21" spans="1:14" ht="15.75" customHeight="1">
      <c r="A21" s="767"/>
      <c r="B21" s="313">
        <v>2009</v>
      </c>
      <c r="C21" s="65">
        <v>1</v>
      </c>
      <c r="D21" s="65">
        <v>4</v>
      </c>
      <c r="E21" s="65">
        <v>12</v>
      </c>
      <c r="F21" s="65">
        <v>32</v>
      </c>
      <c r="G21" s="65">
        <v>20</v>
      </c>
      <c r="H21" s="65">
        <v>42</v>
      </c>
      <c r="I21" s="65">
        <v>580</v>
      </c>
      <c r="J21" s="65">
        <v>683</v>
      </c>
      <c r="K21" s="65">
        <v>581</v>
      </c>
      <c r="L21" s="65">
        <v>690</v>
      </c>
      <c r="M21" s="65">
        <v>76</v>
      </c>
      <c r="N21" s="325">
        <v>98</v>
      </c>
    </row>
    <row r="22" spans="1:14" ht="15.75" customHeight="1" thickBot="1">
      <c r="A22" s="772"/>
      <c r="B22" s="17">
        <v>2010</v>
      </c>
      <c r="C22" s="203">
        <v>0</v>
      </c>
      <c r="D22" s="203">
        <v>0</v>
      </c>
      <c r="E22" s="203">
        <v>3</v>
      </c>
      <c r="F22" s="203">
        <v>3</v>
      </c>
      <c r="G22" s="203">
        <v>17</v>
      </c>
      <c r="H22" s="203">
        <v>39</v>
      </c>
      <c r="I22" s="203">
        <v>567</v>
      </c>
      <c r="J22" s="203">
        <v>688</v>
      </c>
      <c r="K22" s="203">
        <v>529</v>
      </c>
      <c r="L22" s="203">
        <v>623</v>
      </c>
      <c r="M22" s="203">
        <v>114</v>
      </c>
      <c r="N22" s="204">
        <v>163</v>
      </c>
    </row>
    <row r="23" spans="1:14" ht="15.75" customHeight="1" thickTop="1">
      <c r="A23" s="787" t="s">
        <v>14</v>
      </c>
      <c r="B23" s="26">
        <v>2006</v>
      </c>
      <c r="C23" s="345">
        <v>169</v>
      </c>
      <c r="D23" s="345">
        <v>235</v>
      </c>
      <c r="E23" s="345">
        <v>258</v>
      </c>
      <c r="F23" s="345">
        <v>422</v>
      </c>
      <c r="G23" s="345">
        <v>550</v>
      </c>
      <c r="H23" s="345">
        <v>1219</v>
      </c>
      <c r="I23" s="345">
        <v>4054</v>
      </c>
      <c r="J23" s="345">
        <v>4744</v>
      </c>
      <c r="K23" s="345">
        <v>4236</v>
      </c>
      <c r="L23" s="345">
        <v>4938</v>
      </c>
      <c r="M23" s="345">
        <v>1060</v>
      </c>
      <c r="N23" s="346">
        <v>1248</v>
      </c>
    </row>
    <row r="24" spans="1:14" ht="15.75" customHeight="1">
      <c r="A24" s="771"/>
      <c r="B24" s="31">
        <v>2007</v>
      </c>
      <c r="C24" s="241">
        <v>155</v>
      </c>
      <c r="D24" s="241">
        <v>262</v>
      </c>
      <c r="E24" s="241">
        <v>265</v>
      </c>
      <c r="F24" s="241">
        <v>437</v>
      </c>
      <c r="G24" s="241">
        <v>439</v>
      </c>
      <c r="H24" s="241">
        <v>1040</v>
      </c>
      <c r="I24" s="241">
        <v>3532</v>
      </c>
      <c r="J24" s="241">
        <v>4111</v>
      </c>
      <c r="K24" s="241">
        <v>3723</v>
      </c>
      <c r="L24" s="241">
        <v>4307</v>
      </c>
      <c r="M24" s="241">
        <v>870</v>
      </c>
      <c r="N24" s="326">
        <v>1055</v>
      </c>
    </row>
    <row r="25" spans="1:14" ht="15.75" customHeight="1">
      <c r="A25" s="771"/>
      <c r="B25" s="31">
        <v>2008</v>
      </c>
      <c r="C25" s="241">
        <v>148</v>
      </c>
      <c r="D25" s="241">
        <v>300</v>
      </c>
      <c r="E25" s="241">
        <v>210</v>
      </c>
      <c r="F25" s="241">
        <v>377</v>
      </c>
      <c r="G25" s="241">
        <v>379</v>
      </c>
      <c r="H25" s="241">
        <v>978</v>
      </c>
      <c r="I25" s="241">
        <v>3697</v>
      </c>
      <c r="J25" s="241">
        <v>4280</v>
      </c>
      <c r="K25" s="241">
        <v>3689</v>
      </c>
      <c r="L25" s="241">
        <v>4266</v>
      </c>
      <c r="M25" s="241">
        <v>878</v>
      </c>
      <c r="N25" s="326">
        <v>1069</v>
      </c>
    </row>
    <row r="26" spans="1:14" ht="15.75" customHeight="1">
      <c r="A26" s="767"/>
      <c r="B26" s="202">
        <v>2009</v>
      </c>
      <c r="C26" s="241">
        <v>186</v>
      </c>
      <c r="D26" s="241">
        <v>242</v>
      </c>
      <c r="E26" s="241">
        <v>241</v>
      </c>
      <c r="F26" s="241">
        <v>373</v>
      </c>
      <c r="G26" s="241">
        <v>324</v>
      </c>
      <c r="H26" s="241">
        <v>847</v>
      </c>
      <c r="I26" s="241">
        <v>4067</v>
      </c>
      <c r="J26" s="241">
        <v>4641</v>
      </c>
      <c r="K26" s="241">
        <v>4039</v>
      </c>
      <c r="L26" s="241">
        <v>4636</v>
      </c>
      <c r="M26" s="241">
        <v>928</v>
      </c>
      <c r="N26" s="326">
        <v>1098</v>
      </c>
    </row>
    <row r="27" spans="1:14" ht="15.75" customHeight="1" thickBot="1">
      <c r="A27" s="772"/>
      <c r="B27" s="25">
        <v>2010</v>
      </c>
      <c r="C27" s="414">
        <v>199</v>
      </c>
      <c r="D27" s="414">
        <v>257</v>
      </c>
      <c r="E27" s="414">
        <v>279</v>
      </c>
      <c r="F27" s="414">
        <v>463</v>
      </c>
      <c r="G27" s="414">
        <v>244</v>
      </c>
      <c r="H27" s="414">
        <v>642</v>
      </c>
      <c r="I27" s="414">
        <v>3999</v>
      </c>
      <c r="J27" s="414">
        <v>4632</v>
      </c>
      <c r="K27" s="414">
        <v>4011</v>
      </c>
      <c r="L27" s="414">
        <v>4603</v>
      </c>
      <c r="M27" s="414">
        <v>916</v>
      </c>
      <c r="N27" s="669">
        <v>1126</v>
      </c>
    </row>
    <row r="28" spans="6:14" ht="15.75" customHeight="1" thickTop="1">
      <c r="F28" s="20"/>
      <c r="G28" s="20"/>
      <c r="H28" s="20"/>
      <c r="I28" s="20"/>
      <c r="J28" s="20"/>
      <c r="K28" s="20"/>
      <c r="L28" s="20"/>
      <c r="M28" s="20"/>
      <c r="N28" s="20"/>
    </row>
    <row r="29" spans="2:14" ht="15.75" customHeight="1">
      <c r="B29" s="953" t="s">
        <v>393</v>
      </c>
      <c r="C29" s="953"/>
      <c r="D29" s="953"/>
      <c r="E29" s="953"/>
      <c r="F29" s="20"/>
      <c r="G29" s="19"/>
      <c r="H29" s="19"/>
      <c r="I29" s="19"/>
      <c r="J29" s="19"/>
      <c r="K29" s="19"/>
      <c r="L29" s="19"/>
      <c r="M29" s="19"/>
      <c r="N29" s="19"/>
    </row>
    <row r="30" spans="2:8" ht="15.75" customHeight="1">
      <c r="B30" s="953" t="s">
        <v>394</v>
      </c>
      <c r="C30" s="953"/>
      <c r="D30" s="953"/>
      <c r="E30" s="953"/>
      <c r="F30" s="19"/>
      <c r="G30" s="2"/>
      <c r="H30" s="2"/>
    </row>
  </sheetData>
  <sheetProtection/>
  <mergeCells count="20">
    <mergeCell ref="A18:A22"/>
    <mergeCell ref="A23:A27"/>
    <mergeCell ref="B29:E29"/>
    <mergeCell ref="B30:E30"/>
    <mergeCell ref="K6:L6"/>
    <mergeCell ref="M6:N6"/>
    <mergeCell ref="G6:H6"/>
    <mergeCell ref="I6:J6"/>
    <mergeCell ref="A8:A12"/>
    <mergeCell ref="A13:A17"/>
    <mergeCell ref="A1:N1"/>
    <mergeCell ref="A2:N2"/>
    <mergeCell ref="A3:N3"/>
    <mergeCell ref="A4:A7"/>
    <mergeCell ref="B4:B7"/>
    <mergeCell ref="C4:N4"/>
    <mergeCell ref="C5:H5"/>
    <mergeCell ref="I5:N5"/>
    <mergeCell ref="C6:D6"/>
    <mergeCell ref="E6:F6"/>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N30"/>
  <sheetViews>
    <sheetView zoomScalePageLayoutView="0" workbookViewId="0" topLeftCell="A1">
      <selection activeCell="Q31" sqref="Q31"/>
    </sheetView>
  </sheetViews>
  <sheetFormatPr defaultColWidth="9.140625" defaultRowHeight="12.75"/>
  <cols>
    <col min="1" max="1" width="11.00390625" style="0" customWidth="1"/>
    <col min="2" max="2" width="9.28125" style="0" customWidth="1"/>
    <col min="3" max="14" width="8.28125" style="0" customWidth="1"/>
  </cols>
  <sheetData>
    <row r="1" spans="1:14" ht="15.75" customHeight="1">
      <c r="A1" s="788" t="s">
        <v>0</v>
      </c>
      <c r="B1" s="788"/>
      <c r="C1" s="788"/>
      <c r="D1" s="788"/>
      <c r="E1" s="788"/>
      <c r="F1" s="788"/>
      <c r="G1" s="788"/>
      <c r="H1" s="788"/>
      <c r="I1" s="788"/>
      <c r="J1" s="788"/>
      <c r="K1" s="788"/>
      <c r="L1" s="788"/>
      <c r="M1" s="788"/>
      <c r="N1" s="788"/>
    </row>
    <row r="2" spans="1:14" ht="15.75" customHeight="1">
      <c r="A2" s="788" t="s">
        <v>1</v>
      </c>
      <c r="B2" s="788"/>
      <c r="C2" s="788"/>
      <c r="D2" s="788"/>
      <c r="E2" s="788"/>
      <c r="F2" s="788"/>
      <c r="G2" s="788"/>
      <c r="H2" s="788"/>
      <c r="I2" s="788"/>
      <c r="J2" s="788"/>
      <c r="K2" s="788"/>
      <c r="L2" s="788"/>
      <c r="M2" s="788"/>
      <c r="N2" s="788"/>
    </row>
    <row r="3" spans="1:14" ht="15.75" customHeight="1" thickBot="1">
      <c r="A3" s="788"/>
      <c r="B3" s="788"/>
      <c r="C3" s="788"/>
      <c r="D3" s="788"/>
      <c r="E3" s="788"/>
      <c r="F3" s="788"/>
      <c r="G3" s="788"/>
      <c r="H3" s="788"/>
      <c r="I3" s="788"/>
      <c r="J3" s="788"/>
      <c r="K3" s="788"/>
      <c r="L3" s="788"/>
      <c r="M3" s="788"/>
      <c r="N3" s="788"/>
    </row>
    <row r="4" spans="1:14" ht="15.75" customHeight="1" thickTop="1">
      <c r="A4" s="776" t="s">
        <v>3</v>
      </c>
      <c r="B4" s="779" t="s">
        <v>4</v>
      </c>
      <c r="C4" s="782" t="s">
        <v>5</v>
      </c>
      <c r="D4" s="782"/>
      <c r="E4" s="782"/>
      <c r="F4" s="782"/>
      <c r="G4" s="782"/>
      <c r="H4" s="782"/>
      <c r="I4" s="782"/>
      <c r="J4" s="782"/>
      <c r="K4" s="782"/>
      <c r="L4" s="782"/>
      <c r="M4" s="782"/>
      <c r="N4" s="783"/>
    </row>
    <row r="5" spans="1:14" ht="15.75" customHeight="1">
      <c r="A5" s="777"/>
      <c r="B5" s="780"/>
      <c r="C5" s="784" t="s">
        <v>6</v>
      </c>
      <c r="D5" s="784"/>
      <c r="E5" s="784"/>
      <c r="F5" s="784"/>
      <c r="G5" s="784"/>
      <c r="H5" s="784"/>
      <c r="I5" s="784" t="s">
        <v>7</v>
      </c>
      <c r="J5" s="784"/>
      <c r="K5" s="784"/>
      <c r="L5" s="784"/>
      <c r="M5" s="784"/>
      <c r="N5" s="785"/>
    </row>
    <row r="6" spans="1:14" ht="15.75" customHeight="1">
      <c r="A6" s="777"/>
      <c r="B6" s="780"/>
      <c r="C6" s="784" t="s">
        <v>8</v>
      </c>
      <c r="D6" s="784"/>
      <c r="E6" s="784" t="s">
        <v>216</v>
      </c>
      <c r="F6" s="784"/>
      <c r="G6" s="784" t="s">
        <v>9</v>
      </c>
      <c r="H6" s="784"/>
      <c r="I6" s="784" t="s">
        <v>8</v>
      </c>
      <c r="J6" s="784"/>
      <c r="K6" s="784" t="s">
        <v>216</v>
      </c>
      <c r="L6" s="784"/>
      <c r="M6" s="784" t="s">
        <v>9</v>
      </c>
      <c r="N6" s="785"/>
    </row>
    <row r="7" spans="1:14" ht="15.75" customHeight="1" thickBot="1">
      <c r="A7" s="778"/>
      <c r="B7" s="781"/>
      <c r="C7" s="68" t="s">
        <v>10</v>
      </c>
      <c r="D7" s="68" t="s">
        <v>11</v>
      </c>
      <c r="E7" s="68" t="s">
        <v>10</v>
      </c>
      <c r="F7" s="68" t="s">
        <v>11</v>
      </c>
      <c r="G7" s="68" t="s">
        <v>10</v>
      </c>
      <c r="H7" s="68" t="s">
        <v>11</v>
      </c>
      <c r="I7" s="68" t="s">
        <v>10</v>
      </c>
      <c r="J7" s="68" t="s">
        <v>11</v>
      </c>
      <c r="K7" s="68" t="s">
        <v>10</v>
      </c>
      <c r="L7" s="68" t="s">
        <v>11</v>
      </c>
      <c r="M7" s="68" t="s">
        <v>10</v>
      </c>
      <c r="N7" s="69" t="s">
        <v>11</v>
      </c>
    </row>
    <row r="8" spans="1:14" ht="15.75" customHeight="1" thickTop="1">
      <c r="A8" s="776" t="s">
        <v>12</v>
      </c>
      <c r="B8" s="312">
        <v>2006</v>
      </c>
      <c r="C8" s="338">
        <v>2</v>
      </c>
      <c r="D8" s="338">
        <v>2</v>
      </c>
      <c r="E8" s="338">
        <v>12</v>
      </c>
      <c r="F8" s="338">
        <v>18</v>
      </c>
      <c r="G8" s="338">
        <v>17</v>
      </c>
      <c r="H8" s="338">
        <v>39</v>
      </c>
      <c r="I8" s="338">
        <v>599</v>
      </c>
      <c r="J8" s="338">
        <v>750</v>
      </c>
      <c r="K8" s="338">
        <v>570</v>
      </c>
      <c r="L8" s="338">
        <v>717</v>
      </c>
      <c r="M8" s="338">
        <v>151</v>
      </c>
      <c r="N8" s="339">
        <v>191</v>
      </c>
    </row>
    <row r="9" spans="1:14" ht="15.75" customHeight="1">
      <c r="A9" s="777"/>
      <c r="B9" s="16">
        <v>2007</v>
      </c>
      <c r="C9" s="65">
        <v>0</v>
      </c>
      <c r="D9" s="65">
        <v>0</v>
      </c>
      <c r="E9" s="65">
        <v>5</v>
      </c>
      <c r="F9" s="65">
        <v>7</v>
      </c>
      <c r="G9" s="65">
        <v>12</v>
      </c>
      <c r="H9" s="65">
        <v>32</v>
      </c>
      <c r="I9" s="65">
        <v>518</v>
      </c>
      <c r="J9" s="65">
        <v>612</v>
      </c>
      <c r="K9" s="65">
        <v>536</v>
      </c>
      <c r="L9" s="65">
        <v>633</v>
      </c>
      <c r="M9" s="65">
        <v>133</v>
      </c>
      <c r="N9" s="325">
        <v>170</v>
      </c>
    </row>
    <row r="10" spans="1:14" ht="15.75" customHeight="1">
      <c r="A10" s="777"/>
      <c r="B10" s="16">
        <v>2008</v>
      </c>
      <c r="C10" s="65">
        <v>2</v>
      </c>
      <c r="D10" s="65">
        <v>4</v>
      </c>
      <c r="E10" s="65">
        <v>2</v>
      </c>
      <c r="F10" s="65">
        <v>8</v>
      </c>
      <c r="G10" s="65">
        <v>12</v>
      </c>
      <c r="H10" s="65">
        <v>28</v>
      </c>
      <c r="I10" s="65">
        <v>521</v>
      </c>
      <c r="J10" s="65">
        <v>645</v>
      </c>
      <c r="K10" s="65">
        <v>525</v>
      </c>
      <c r="L10" s="65">
        <v>624</v>
      </c>
      <c r="M10" s="65">
        <v>129</v>
      </c>
      <c r="N10" s="325">
        <v>191</v>
      </c>
    </row>
    <row r="11" spans="1:14" ht="15.75" customHeight="1">
      <c r="A11" s="777"/>
      <c r="B11" s="16">
        <v>2009</v>
      </c>
      <c r="C11" s="65">
        <v>0</v>
      </c>
      <c r="D11" s="65">
        <v>0</v>
      </c>
      <c r="E11" s="65">
        <v>3</v>
      </c>
      <c r="F11" s="65">
        <v>6</v>
      </c>
      <c r="G11" s="65">
        <v>9</v>
      </c>
      <c r="H11" s="65">
        <v>22</v>
      </c>
      <c r="I11" s="65">
        <v>461</v>
      </c>
      <c r="J11" s="65">
        <v>522</v>
      </c>
      <c r="K11" s="65">
        <v>478</v>
      </c>
      <c r="L11" s="65">
        <v>576</v>
      </c>
      <c r="M11" s="65">
        <v>112</v>
      </c>
      <c r="N11" s="325">
        <v>137</v>
      </c>
    </row>
    <row r="12" spans="1:14" ht="15.75" customHeight="1">
      <c r="A12" s="777"/>
      <c r="B12" s="98">
        <v>2010</v>
      </c>
      <c r="C12" s="317">
        <v>0</v>
      </c>
      <c r="D12" s="317">
        <v>0</v>
      </c>
      <c r="E12" s="317">
        <v>2</v>
      </c>
      <c r="F12" s="317">
        <v>4</v>
      </c>
      <c r="G12" s="317">
        <v>7</v>
      </c>
      <c r="H12" s="317">
        <v>18</v>
      </c>
      <c r="I12" s="317">
        <v>461</v>
      </c>
      <c r="J12" s="317">
        <v>550</v>
      </c>
      <c r="K12" s="317">
        <v>472</v>
      </c>
      <c r="L12" s="317">
        <v>568</v>
      </c>
      <c r="M12" s="317">
        <v>101</v>
      </c>
      <c r="N12" s="333">
        <v>119</v>
      </c>
    </row>
    <row r="13" spans="1:14" ht="15.75" customHeight="1">
      <c r="A13" s="777" t="s">
        <v>13</v>
      </c>
      <c r="B13" s="16">
        <v>2006</v>
      </c>
      <c r="C13" s="340">
        <v>7</v>
      </c>
      <c r="D13" s="340">
        <v>8</v>
      </c>
      <c r="E13" s="340">
        <v>35</v>
      </c>
      <c r="F13" s="340">
        <v>56</v>
      </c>
      <c r="G13" s="340">
        <v>76</v>
      </c>
      <c r="H13" s="340">
        <v>159</v>
      </c>
      <c r="I13" s="340">
        <v>609</v>
      </c>
      <c r="J13" s="340">
        <v>725</v>
      </c>
      <c r="K13" s="340">
        <v>637</v>
      </c>
      <c r="L13" s="340">
        <v>754</v>
      </c>
      <c r="M13" s="340">
        <v>100</v>
      </c>
      <c r="N13" s="341">
        <v>125</v>
      </c>
    </row>
    <row r="14" spans="1:14" ht="15.75" customHeight="1">
      <c r="A14" s="777"/>
      <c r="B14" s="16">
        <v>2007</v>
      </c>
      <c r="C14" s="198">
        <v>1</v>
      </c>
      <c r="D14" s="198">
        <v>4</v>
      </c>
      <c r="E14" s="198">
        <v>18</v>
      </c>
      <c r="F14" s="198">
        <v>41</v>
      </c>
      <c r="G14" s="198">
        <v>59</v>
      </c>
      <c r="H14" s="198">
        <v>122</v>
      </c>
      <c r="I14" s="198">
        <v>500</v>
      </c>
      <c r="J14" s="198">
        <v>588</v>
      </c>
      <c r="K14" s="198">
        <v>505</v>
      </c>
      <c r="L14" s="198">
        <v>594</v>
      </c>
      <c r="M14" s="198">
        <v>95</v>
      </c>
      <c r="N14" s="199">
        <v>119</v>
      </c>
    </row>
    <row r="15" spans="1:14" ht="15.75" customHeight="1">
      <c r="A15" s="777"/>
      <c r="B15" s="16">
        <v>2008</v>
      </c>
      <c r="C15" s="65">
        <v>2</v>
      </c>
      <c r="D15" s="65">
        <v>7</v>
      </c>
      <c r="E15" s="65">
        <v>14</v>
      </c>
      <c r="F15" s="65">
        <v>35</v>
      </c>
      <c r="G15" s="65">
        <v>47</v>
      </c>
      <c r="H15" s="65">
        <v>94</v>
      </c>
      <c r="I15" s="65">
        <v>554</v>
      </c>
      <c r="J15" s="65">
        <v>662</v>
      </c>
      <c r="K15" s="65">
        <v>560</v>
      </c>
      <c r="L15" s="65">
        <v>673</v>
      </c>
      <c r="M15" s="65">
        <v>89</v>
      </c>
      <c r="N15" s="325">
        <v>108</v>
      </c>
    </row>
    <row r="16" spans="1:14" ht="15.75" customHeight="1">
      <c r="A16" s="777"/>
      <c r="B16" s="16">
        <v>2009</v>
      </c>
      <c r="C16" s="65">
        <v>1</v>
      </c>
      <c r="D16" s="65">
        <v>1</v>
      </c>
      <c r="E16" s="65">
        <v>13</v>
      </c>
      <c r="F16" s="65">
        <v>32</v>
      </c>
      <c r="G16" s="65">
        <v>35</v>
      </c>
      <c r="H16" s="65">
        <v>63</v>
      </c>
      <c r="I16" s="65">
        <v>576</v>
      </c>
      <c r="J16" s="65">
        <v>691</v>
      </c>
      <c r="K16" s="65">
        <v>560</v>
      </c>
      <c r="L16" s="65">
        <v>669</v>
      </c>
      <c r="M16" s="65">
        <v>105</v>
      </c>
      <c r="N16" s="325">
        <v>130</v>
      </c>
    </row>
    <row r="17" spans="1:14" ht="15.75" customHeight="1">
      <c r="A17" s="792"/>
      <c r="B17" s="98">
        <v>2010</v>
      </c>
      <c r="C17" s="317">
        <v>0</v>
      </c>
      <c r="D17" s="317">
        <v>0</v>
      </c>
      <c r="E17" s="317">
        <v>12</v>
      </c>
      <c r="F17" s="317">
        <v>24</v>
      </c>
      <c r="G17" s="317">
        <v>23</v>
      </c>
      <c r="H17" s="317">
        <v>39</v>
      </c>
      <c r="I17" s="317">
        <v>511</v>
      </c>
      <c r="J17" s="317">
        <v>626</v>
      </c>
      <c r="K17" s="317">
        <v>516</v>
      </c>
      <c r="L17" s="317">
        <v>619</v>
      </c>
      <c r="M17" s="317">
        <v>100</v>
      </c>
      <c r="N17" s="333">
        <v>137</v>
      </c>
    </row>
    <row r="18" spans="1:14" ht="15.75" customHeight="1">
      <c r="A18" s="777" t="s">
        <v>245</v>
      </c>
      <c r="B18" s="16">
        <v>2006</v>
      </c>
      <c r="C18" s="340">
        <v>150</v>
      </c>
      <c r="D18" s="340">
        <v>204</v>
      </c>
      <c r="E18" s="340">
        <v>98</v>
      </c>
      <c r="F18" s="340">
        <v>124</v>
      </c>
      <c r="G18" s="340">
        <v>105</v>
      </c>
      <c r="H18" s="340">
        <v>195</v>
      </c>
      <c r="I18" s="198" t="s">
        <v>184</v>
      </c>
      <c r="J18" s="198" t="s">
        <v>184</v>
      </c>
      <c r="K18" s="198" t="s">
        <v>184</v>
      </c>
      <c r="L18" s="198" t="s">
        <v>184</v>
      </c>
      <c r="M18" s="198" t="s">
        <v>184</v>
      </c>
      <c r="N18" s="199" t="s">
        <v>184</v>
      </c>
    </row>
    <row r="19" spans="1:14" ht="15.75" customHeight="1">
      <c r="A19" s="777"/>
      <c r="B19" s="16">
        <v>2007</v>
      </c>
      <c r="C19" s="198">
        <v>150</v>
      </c>
      <c r="D19" s="198">
        <v>252</v>
      </c>
      <c r="E19" s="198">
        <v>161</v>
      </c>
      <c r="F19" s="198">
        <v>220</v>
      </c>
      <c r="G19" s="198">
        <v>94</v>
      </c>
      <c r="H19" s="198">
        <v>227</v>
      </c>
      <c r="I19" s="198" t="s">
        <v>184</v>
      </c>
      <c r="J19" s="198" t="s">
        <v>184</v>
      </c>
      <c r="K19" s="198" t="s">
        <v>184</v>
      </c>
      <c r="L19" s="198" t="s">
        <v>184</v>
      </c>
      <c r="M19" s="198" t="s">
        <v>184</v>
      </c>
      <c r="N19" s="199" t="s">
        <v>184</v>
      </c>
    </row>
    <row r="20" spans="1:14" ht="15.75" customHeight="1">
      <c r="A20" s="777"/>
      <c r="B20" s="16">
        <v>2008</v>
      </c>
      <c r="C20" s="65">
        <v>138</v>
      </c>
      <c r="D20" s="65">
        <v>260</v>
      </c>
      <c r="E20" s="65">
        <v>127</v>
      </c>
      <c r="F20" s="65">
        <v>234</v>
      </c>
      <c r="G20" s="65">
        <v>107</v>
      </c>
      <c r="H20" s="65">
        <v>268</v>
      </c>
      <c r="I20" s="198" t="s">
        <v>184</v>
      </c>
      <c r="J20" s="198" t="s">
        <v>184</v>
      </c>
      <c r="K20" s="198" t="s">
        <v>184</v>
      </c>
      <c r="L20" s="198" t="s">
        <v>184</v>
      </c>
      <c r="M20" s="198" t="s">
        <v>184</v>
      </c>
      <c r="N20" s="199" t="s">
        <v>184</v>
      </c>
    </row>
    <row r="21" spans="1:14" ht="15.75" customHeight="1">
      <c r="A21" s="777"/>
      <c r="B21" s="313">
        <v>2009</v>
      </c>
      <c r="C21" s="65">
        <v>182</v>
      </c>
      <c r="D21" s="65">
        <v>235</v>
      </c>
      <c r="E21" s="65">
        <v>170</v>
      </c>
      <c r="F21" s="65">
        <v>202</v>
      </c>
      <c r="G21" s="65">
        <v>119</v>
      </c>
      <c r="H21" s="65">
        <v>301</v>
      </c>
      <c r="I21" s="198" t="s">
        <v>184</v>
      </c>
      <c r="J21" s="198" t="s">
        <v>184</v>
      </c>
      <c r="K21" s="198" t="s">
        <v>184</v>
      </c>
      <c r="L21" s="198" t="s">
        <v>184</v>
      </c>
      <c r="M21" s="198" t="s">
        <v>184</v>
      </c>
      <c r="N21" s="199" t="s">
        <v>184</v>
      </c>
    </row>
    <row r="22" spans="1:14" ht="15.75" customHeight="1" thickBot="1">
      <c r="A22" s="778"/>
      <c r="B22" s="17">
        <v>2010</v>
      </c>
      <c r="C22" s="203">
        <v>197</v>
      </c>
      <c r="D22" s="203">
        <v>255</v>
      </c>
      <c r="E22" s="203">
        <v>228</v>
      </c>
      <c r="F22" s="203">
        <v>351</v>
      </c>
      <c r="G22" s="203">
        <v>88</v>
      </c>
      <c r="H22" s="203">
        <v>205</v>
      </c>
      <c r="I22" s="203" t="s">
        <v>184</v>
      </c>
      <c r="J22" s="203" t="s">
        <v>184</v>
      </c>
      <c r="K22" s="203" t="s">
        <v>184</v>
      </c>
      <c r="L22" s="203" t="s">
        <v>184</v>
      </c>
      <c r="M22" s="203" t="s">
        <v>184</v>
      </c>
      <c r="N22" s="204" t="s">
        <v>184</v>
      </c>
    </row>
    <row r="23" spans="1:14" ht="15.75" customHeight="1" thickTop="1">
      <c r="A23" s="791" t="s">
        <v>14</v>
      </c>
      <c r="B23" s="26">
        <v>2006</v>
      </c>
      <c r="C23" s="334">
        <v>169</v>
      </c>
      <c r="D23" s="334">
        <v>235</v>
      </c>
      <c r="E23" s="334">
        <v>258</v>
      </c>
      <c r="F23" s="334">
        <v>422</v>
      </c>
      <c r="G23" s="334">
        <v>550</v>
      </c>
      <c r="H23" s="334">
        <v>1219</v>
      </c>
      <c r="I23" s="334">
        <v>4054</v>
      </c>
      <c r="J23" s="334">
        <v>4744</v>
      </c>
      <c r="K23" s="334">
        <v>4236</v>
      </c>
      <c r="L23" s="334">
        <v>4938</v>
      </c>
      <c r="M23" s="334">
        <v>1060</v>
      </c>
      <c r="N23" s="335">
        <v>1248</v>
      </c>
    </row>
    <row r="24" spans="1:14" ht="15.75" customHeight="1">
      <c r="A24" s="777"/>
      <c r="B24" s="15">
        <v>2007</v>
      </c>
      <c r="C24" s="241">
        <v>155</v>
      </c>
      <c r="D24" s="241">
        <v>262</v>
      </c>
      <c r="E24" s="241">
        <v>265</v>
      </c>
      <c r="F24" s="241">
        <v>437</v>
      </c>
      <c r="G24" s="241">
        <v>439</v>
      </c>
      <c r="H24" s="241">
        <v>1040</v>
      </c>
      <c r="I24" s="241">
        <v>3532</v>
      </c>
      <c r="J24" s="241">
        <v>4111</v>
      </c>
      <c r="K24" s="241">
        <v>3723</v>
      </c>
      <c r="L24" s="241">
        <v>4307</v>
      </c>
      <c r="M24" s="241">
        <v>870</v>
      </c>
      <c r="N24" s="326">
        <v>1055</v>
      </c>
    </row>
    <row r="25" spans="1:14" ht="15.75" customHeight="1">
      <c r="A25" s="777"/>
      <c r="B25" s="15">
        <v>2008</v>
      </c>
      <c r="C25" s="241">
        <v>148</v>
      </c>
      <c r="D25" s="241">
        <v>300</v>
      </c>
      <c r="E25" s="241">
        <v>210</v>
      </c>
      <c r="F25" s="241">
        <v>377</v>
      </c>
      <c r="G25" s="241">
        <v>379</v>
      </c>
      <c r="H25" s="243">
        <v>978</v>
      </c>
      <c r="I25" s="241">
        <v>3697</v>
      </c>
      <c r="J25" s="241">
        <v>4280</v>
      </c>
      <c r="K25" s="241">
        <v>3689</v>
      </c>
      <c r="L25" s="241">
        <v>4266</v>
      </c>
      <c r="M25" s="241">
        <v>878</v>
      </c>
      <c r="N25" s="326">
        <v>1069</v>
      </c>
    </row>
    <row r="26" spans="1:14" ht="15.75" customHeight="1">
      <c r="A26" s="777"/>
      <c r="B26" s="15">
        <v>2009</v>
      </c>
      <c r="C26" s="241">
        <v>186</v>
      </c>
      <c r="D26" s="241">
        <v>242</v>
      </c>
      <c r="E26" s="241">
        <v>241</v>
      </c>
      <c r="F26" s="241">
        <v>373</v>
      </c>
      <c r="G26" s="241">
        <v>324</v>
      </c>
      <c r="H26" s="243">
        <v>847</v>
      </c>
      <c r="I26" s="241">
        <v>4067</v>
      </c>
      <c r="J26" s="241">
        <v>4641</v>
      </c>
      <c r="K26" s="241">
        <v>4039</v>
      </c>
      <c r="L26" s="241">
        <v>4636</v>
      </c>
      <c r="M26" s="241">
        <v>928</v>
      </c>
      <c r="N26" s="326">
        <v>1098</v>
      </c>
    </row>
    <row r="27" spans="1:14" ht="15.75" customHeight="1" thickBot="1">
      <c r="A27" s="778"/>
      <c r="B27" s="137">
        <v>2010</v>
      </c>
      <c r="C27" s="414">
        <v>199</v>
      </c>
      <c r="D27" s="414">
        <v>257</v>
      </c>
      <c r="E27" s="414">
        <v>279</v>
      </c>
      <c r="F27" s="414">
        <v>463</v>
      </c>
      <c r="G27" s="414">
        <v>244</v>
      </c>
      <c r="H27" s="414">
        <v>642</v>
      </c>
      <c r="I27" s="414">
        <v>3999</v>
      </c>
      <c r="J27" s="414">
        <v>4632</v>
      </c>
      <c r="K27" s="414">
        <v>4011</v>
      </c>
      <c r="L27" s="414">
        <v>4603</v>
      </c>
      <c r="M27" s="414">
        <v>916</v>
      </c>
      <c r="N27" s="669">
        <v>1126</v>
      </c>
    </row>
    <row r="28" ht="15.75" customHeight="1" thickTop="1">
      <c r="A28" s="13"/>
    </row>
    <row r="29" spans="1:14" ht="15.75" customHeight="1">
      <c r="A29" s="6"/>
      <c r="B29" s="773" t="s">
        <v>390</v>
      </c>
      <c r="C29" s="773"/>
      <c r="D29" s="773"/>
      <c r="E29" s="773"/>
      <c r="F29" s="27"/>
      <c r="G29" s="27"/>
      <c r="H29" s="27"/>
      <c r="I29" s="27"/>
      <c r="J29" s="27"/>
      <c r="K29" s="27"/>
      <c r="L29" s="27"/>
      <c r="M29" s="27"/>
      <c r="N29" s="6"/>
    </row>
    <row r="30" spans="1:14" ht="15.75" customHeight="1">
      <c r="A30" s="6"/>
      <c r="B30" s="953" t="s">
        <v>394</v>
      </c>
      <c r="C30" s="953"/>
      <c r="D30" s="953"/>
      <c r="E30" s="953"/>
      <c r="F30" s="27"/>
      <c r="G30" s="27"/>
      <c r="H30" s="27"/>
      <c r="I30" s="27"/>
      <c r="J30" s="27"/>
      <c r="K30" s="27"/>
      <c r="L30" s="27"/>
      <c r="M30" s="27"/>
      <c r="N30" s="6"/>
    </row>
  </sheetData>
  <sheetProtection/>
  <mergeCells count="20">
    <mergeCell ref="A18:A22"/>
    <mergeCell ref="A23:A27"/>
    <mergeCell ref="B29:E29"/>
    <mergeCell ref="B30:E30"/>
    <mergeCell ref="K6:L6"/>
    <mergeCell ref="M6:N6"/>
    <mergeCell ref="G6:H6"/>
    <mergeCell ref="I6:J6"/>
    <mergeCell ref="A8:A12"/>
    <mergeCell ref="A13:A17"/>
    <mergeCell ref="A1:N1"/>
    <mergeCell ref="A2:N2"/>
    <mergeCell ref="A3:N3"/>
    <mergeCell ref="A4:A7"/>
    <mergeCell ref="B4:B7"/>
    <mergeCell ref="C4:N4"/>
    <mergeCell ref="C5:H5"/>
    <mergeCell ref="I5:N5"/>
    <mergeCell ref="C6:D6"/>
    <mergeCell ref="E6:F6"/>
  </mergeCells>
  <printOptions horizontalCentered="1"/>
  <pageMargins left="0.9055118110236221" right="0.9055118110236221" top="0.7874015748031497" bottom="0.7874015748031497"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6:P34"/>
  <sheetViews>
    <sheetView zoomScaleSheetLayoutView="100" zoomScalePageLayoutView="0" workbookViewId="0" topLeftCell="A1">
      <selection activeCell="B28" sqref="B28:D28"/>
    </sheetView>
  </sheetViews>
  <sheetFormatPr defaultColWidth="9.140625" defaultRowHeight="12.75"/>
  <cols>
    <col min="1" max="1" width="16.7109375" style="0" customWidth="1"/>
    <col min="2" max="16" width="7.28125" style="1" customWidth="1"/>
  </cols>
  <sheetData>
    <row r="6" spans="2:11" ht="12.75">
      <c r="B6" s="366"/>
      <c r="C6" s="366"/>
      <c r="D6" s="367"/>
      <c r="E6" s="357"/>
      <c r="F6" s="224"/>
      <c r="G6" s="357"/>
      <c r="H6" s="224"/>
      <c r="I6" s="357"/>
      <c r="J6" s="224"/>
      <c r="K6" s="357"/>
    </row>
    <row r="7" spans="2:11" ht="12.75">
      <c r="B7" s="366"/>
      <c r="C7" s="366"/>
      <c r="D7" s="367"/>
      <c r="E7" s="357"/>
      <c r="F7" s="224"/>
      <c r="G7" s="357"/>
      <c r="H7" s="224"/>
      <c r="I7" s="357"/>
      <c r="J7" s="224"/>
      <c r="K7" s="357"/>
    </row>
    <row r="8" spans="2:11" ht="12.75">
      <c r="B8" s="366"/>
      <c r="C8" s="366"/>
      <c r="D8" s="367"/>
      <c r="E8" s="357"/>
      <c r="F8" s="224"/>
      <c r="G8" s="357"/>
      <c r="H8" s="224"/>
      <c r="I8" s="357"/>
      <c r="J8" s="224"/>
      <c r="K8" s="357"/>
    </row>
    <row r="9" spans="2:11" ht="12.75">
      <c r="B9" s="366"/>
      <c r="C9" s="366"/>
      <c r="D9" s="367"/>
      <c r="E9" s="357"/>
      <c r="F9" s="224"/>
      <c r="G9" s="357"/>
      <c r="H9" s="224"/>
      <c r="I9" s="357"/>
      <c r="J9" s="224"/>
      <c r="K9" s="357"/>
    </row>
    <row r="10" spans="2:11" ht="12.75">
      <c r="B10" s="366"/>
      <c r="C10" s="366"/>
      <c r="D10" s="367"/>
      <c r="E10" s="357"/>
      <c r="F10" s="224"/>
      <c r="G10" s="357"/>
      <c r="H10" s="224"/>
      <c r="I10" s="357"/>
      <c r="J10" s="224"/>
      <c r="K10" s="357"/>
    </row>
    <row r="11" spans="2:11" ht="12.75">
      <c r="B11" s="366"/>
      <c r="C11" s="366"/>
      <c r="D11" s="367"/>
      <c r="E11" s="357"/>
      <c r="F11" s="224"/>
      <c r="G11" s="357"/>
      <c r="H11" s="224"/>
      <c r="I11" s="357"/>
      <c r="J11" s="224"/>
      <c r="K11" s="357"/>
    </row>
    <row r="12" spans="2:11" ht="12.75">
      <c r="B12" s="366"/>
      <c r="C12" s="366"/>
      <c r="D12" s="367"/>
      <c r="E12" s="357"/>
      <c r="F12" s="224"/>
      <c r="G12" s="357"/>
      <c r="H12" s="224"/>
      <c r="I12" s="357"/>
      <c r="J12" s="224"/>
      <c r="K12" s="357"/>
    </row>
    <row r="13" spans="2:11" ht="12.75">
      <c r="B13" s="366"/>
      <c r="C13" s="366"/>
      <c r="D13" s="367"/>
      <c r="E13" s="357"/>
      <c r="F13" s="224"/>
      <c r="G13" s="357"/>
      <c r="H13" s="224"/>
      <c r="I13" s="357"/>
      <c r="J13" s="224"/>
      <c r="K13" s="357"/>
    </row>
    <row r="14" spans="2:11" ht="12.75">
      <c r="B14" s="366"/>
      <c r="C14" s="366"/>
      <c r="D14" s="367"/>
      <c r="E14" s="357"/>
      <c r="F14" s="224"/>
      <c r="G14" s="357"/>
      <c r="H14" s="224"/>
      <c r="I14" s="358"/>
      <c r="J14" s="224"/>
      <c r="K14" s="358"/>
    </row>
    <row r="15" spans="2:11" ht="12.75">
      <c r="B15" s="366"/>
      <c r="C15" s="366"/>
      <c r="D15" s="367"/>
      <c r="E15" s="357"/>
      <c r="F15" s="229"/>
      <c r="G15" s="357"/>
      <c r="H15" s="229"/>
      <c r="I15" s="357"/>
      <c r="J15" s="229"/>
      <c r="K15" s="357"/>
    </row>
    <row r="26" ht="12.75">
      <c r="A26" s="205"/>
    </row>
    <row r="29" spans="1:16" ht="12.75">
      <c r="A29" s="793"/>
      <c r="B29" s="794"/>
      <c r="C29" s="794"/>
      <c r="D29" s="794"/>
      <c r="E29" s="794"/>
      <c r="F29" s="794"/>
      <c r="G29" s="794"/>
      <c r="H29" s="794"/>
      <c r="I29" s="794"/>
      <c r="J29" s="794"/>
      <c r="K29" s="794"/>
      <c r="L29" s="794"/>
      <c r="M29" s="794"/>
      <c r="N29" s="794"/>
      <c r="O29" s="794"/>
      <c r="P29" s="794"/>
    </row>
    <row r="30" spans="1:16" ht="13.5" thickBot="1">
      <c r="A30" s="356"/>
      <c r="B30" s="357"/>
      <c r="C30" s="357"/>
      <c r="D30" s="357"/>
      <c r="E30" s="357"/>
      <c r="F30" s="357"/>
      <c r="G30" s="357"/>
      <c r="H30" s="357"/>
      <c r="I30" s="357"/>
      <c r="J30" s="357"/>
      <c r="K30" s="357"/>
      <c r="L30" s="357"/>
      <c r="M30" s="357"/>
      <c r="N30" s="357"/>
      <c r="O30" s="357"/>
      <c r="P30" s="357"/>
    </row>
    <row r="31" spans="1:16" ht="19.5" customHeight="1" thickBot="1">
      <c r="A31" s="709" t="s">
        <v>4</v>
      </c>
      <c r="B31" s="705">
        <v>1996</v>
      </c>
      <c r="C31" s="705">
        <v>1997</v>
      </c>
      <c r="D31" s="705">
        <v>1998</v>
      </c>
      <c r="E31" s="705">
        <v>1999</v>
      </c>
      <c r="F31" s="705">
        <v>2000</v>
      </c>
      <c r="G31" s="705">
        <v>2001</v>
      </c>
      <c r="H31" s="705">
        <v>2002</v>
      </c>
      <c r="I31" s="705">
        <v>2003</v>
      </c>
      <c r="J31" s="705">
        <v>2004</v>
      </c>
      <c r="K31" s="705">
        <v>2005</v>
      </c>
      <c r="L31" s="705">
        <v>2006</v>
      </c>
      <c r="M31" s="705">
        <v>2007</v>
      </c>
      <c r="N31" s="705">
        <v>2008</v>
      </c>
      <c r="O31" s="705">
        <v>2009</v>
      </c>
      <c r="P31" s="705">
        <v>2010</v>
      </c>
    </row>
    <row r="32" spans="1:16" ht="15.75" customHeight="1" thickBot="1">
      <c r="A32" s="706" t="s">
        <v>24</v>
      </c>
      <c r="B32" s="707">
        <v>23.19</v>
      </c>
      <c r="C32" s="707">
        <v>20.97</v>
      </c>
      <c r="D32" s="707">
        <v>20.16</v>
      </c>
      <c r="E32" s="710">
        <v>20.8</v>
      </c>
      <c r="F32" s="707">
        <v>20.95</v>
      </c>
      <c r="G32" s="707">
        <v>22.56</v>
      </c>
      <c r="H32" s="707">
        <v>25.42</v>
      </c>
      <c r="I32" s="707">
        <v>30.53</v>
      </c>
      <c r="J32" s="707">
        <v>26.94</v>
      </c>
      <c r="K32" s="711">
        <f>K33+K34</f>
        <v>31.79</v>
      </c>
      <c r="L32" s="711">
        <v>26.34</v>
      </c>
      <c r="M32" s="711">
        <v>30.64</v>
      </c>
      <c r="N32" s="711">
        <v>31.99</v>
      </c>
      <c r="O32" s="710">
        <v>35.12</v>
      </c>
      <c r="P32" s="710">
        <v>34.9</v>
      </c>
    </row>
    <row r="33" spans="1:16" ht="15.75" customHeight="1" thickBot="1">
      <c r="A33" s="706" t="s">
        <v>25</v>
      </c>
      <c r="B33" s="710">
        <v>22.44</v>
      </c>
      <c r="C33" s="710">
        <v>20.06</v>
      </c>
      <c r="D33" s="710">
        <v>19.46</v>
      </c>
      <c r="E33" s="710">
        <v>20.34</v>
      </c>
      <c r="F33" s="710">
        <v>20.63</v>
      </c>
      <c r="G33" s="710">
        <v>22.3</v>
      </c>
      <c r="H33" s="710">
        <v>25.16</v>
      </c>
      <c r="I33" s="710">
        <v>30.28</v>
      </c>
      <c r="J33" s="710">
        <v>26.73</v>
      </c>
      <c r="K33" s="710">
        <v>31.5</v>
      </c>
      <c r="L33" s="710">
        <v>26.17</v>
      </c>
      <c r="M33" s="710">
        <v>30.48</v>
      </c>
      <c r="N33" s="711">
        <v>31.84</v>
      </c>
      <c r="O33" s="710">
        <v>34.929</v>
      </c>
      <c r="P33" s="710">
        <v>34.703</v>
      </c>
    </row>
    <row r="34" spans="1:16" ht="15.75" customHeight="1" thickBot="1">
      <c r="A34" s="706" t="s">
        <v>26</v>
      </c>
      <c r="B34" s="710">
        <v>0.75</v>
      </c>
      <c r="C34" s="710">
        <v>0.91</v>
      </c>
      <c r="D34" s="710">
        <v>0.7</v>
      </c>
      <c r="E34" s="710">
        <v>0.46</v>
      </c>
      <c r="F34" s="710">
        <v>0.32</v>
      </c>
      <c r="G34" s="710">
        <v>0.26</v>
      </c>
      <c r="H34" s="710">
        <v>0.26</v>
      </c>
      <c r="I34" s="710">
        <v>0.25</v>
      </c>
      <c r="J34" s="710">
        <v>0.21</v>
      </c>
      <c r="K34" s="710">
        <v>0.29</v>
      </c>
      <c r="L34" s="710">
        <v>0.17</v>
      </c>
      <c r="M34" s="710">
        <v>0.16</v>
      </c>
      <c r="N34" s="710">
        <v>0.15</v>
      </c>
      <c r="O34" s="710">
        <v>0.19</v>
      </c>
      <c r="P34" s="710">
        <v>0.2</v>
      </c>
    </row>
  </sheetData>
  <sheetProtection/>
  <mergeCells count="1">
    <mergeCell ref="A29:P29"/>
  </mergeCells>
  <printOptions horizontalCentered="1"/>
  <pageMargins left="0.9055118110236221" right="0.9055118110236221" top="0.7874015748031497" bottom="0.7874015748031497"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Bihun</dc:creator>
  <cp:keywords/>
  <dc:description/>
  <cp:lastModifiedBy>marian.varga</cp:lastModifiedBy>
  <cp:lastPrinted>2011-05-18T12:05:44Z</cp:lastPrinted>
  <dcterms:created xsi:type="dcterms:W3CDTF">2005-03-17T10:35:27Z</dcterms:created>
  <dcterms:modified xsi:type="dcterms:W3CDTF">2011-05-18T12:11:37Z</dcterms:modified>
  <cp:category/>
  <cp:version/>
  <cp:contentType/>
  <cp:contentStatus/>
</cp:coreProperties>
</file>