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 46.Rýchlosť konania" sheetId="1" r:id="rId1"/>
  </sheets>
  <definedNames>
    <definedName name="_xlnm.Print_Area" localSheetId="0">' 46.Rýchlosť konania'!$A$1:$O$32</definedName>
  </definedNames>
  <calcPr fullCalcOnLoad="1"/>
</workbook>
</file>

<file path=xl/sharedStrings.xml><?xml version="1.0" encoding="utf-8"?>
<sst xmlns="http://schemas.openxmlformats.org/spreadsheetml/2006/main" count="86" uniqueCount="33">
  <si>
    <t>PREHĽAD O RÝCHLOSTI KONANIA U OSÔB ODSÚDENÝCH OKRESNÝMI SÚDMI V ROKU 2008</t>
  </si>
  <si>
    <t>Kraj</t>
  </si>
  <si>
    <t>Počet odsúdených</t>
  </si>
  <si>
    <t>Od dôjdenia veci na súd do právoplatnosti rozhodnutia uplynulo</t>
  </si>
  <si>
    <t>Priemer    v mes.</t>
  </si>
  <si>
    <t>do 1 mesiaca</t>
  </si>
  <si>
    <t>od 1 do 3 mes.</t>
  </si>
  <si>
    <t>od 3 do 6 mes.</t>
  </si>
  <si>
    <t>od 6 do 9 mes.</t>
  </si>
  <si>
    <t>od 9 mes. do 1 r.</t>
  </si>
  <si>
    <t>viac ako 1 rok</t>
  </si>
  <si>
    <t xml:space="preserve">počet </t>
  </si>
  <si>
    <t>%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</si>
  <si>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</si>
  <si>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</si>
  <si>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</si>
  <si>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</si>
  <si>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</si>
  <si>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</si>
  <si>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</si>
  <si>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</si>
  <si>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</si>
  <si>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 xml:space="preserve">PREHĽAD O RÝCHLOSTI KONANIA U OSÔB ODSÚDENÝCH KRAJSKÝMI SÚDMI V ROKU 2008 </t>
  </si>
  <si>
    <t>od 1 do 2 rokov</t>
  </si>
  <si>
    <t>od 2 do 3 rokov</t>
  </si>
  <si>
    <t>od 3 do 4 rokov</t>
  </si>
  <si>
    <t>od 4 do 5 rokov</t>
  </si>
  <si>
    <t>od 5 do 6 rokov</t>
  </si>
  <si>
    <t>nad 6 rokov</t>
  </si>
  <si>
    <t>ŠP.SÚD</t>
  </si>
  <si>
    <t xml:space="preserve">od 1 do 3 mes. </t>
  </si>
  <si>
    <t xml:space="preserve">od 3 do 6 mes. </t>
  </si>
  <si>
    <t xml:space="preserve">od 6 do 9 mes.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</si>
</sst>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 indent="2"/>
    </xf>
    <xf numFmtId="3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 indent="2"/>
    </xf>
    <xf numFmtId="3" fontId="6" fillId="0" borderId="7" xfId="0" applyNumberFormat="1" applyFont="1" applyBorder="1" applyAlignment="1">
      <alignment horizontal="right" vertical="center" wrapText="1" indent="1"/>
    </xf>
    <xf numFmtId="4" fontId="6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 indent="2"/>
    </xf>
    <xf numFmtId="3" fontId="6" fillId="0" borderId="11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right" vertical="center" wrapText="1" indent="2"/>
    </xf>
    <xf numFmtId="3" fontId="4" fillId="0" borderId="19" xfId="0" applyNumberFormat="1" applyFont="1" applyBorder="1" applyAlignment="1">
      <alignment horizontal="right" vertical="center" wrapText="1" indent="1"/>
    </xf>
    <xf numFmtId="4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 indent="3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 indent="3"/>
    </xf>
    <xf numFmtId="3" fontId="6" fillId="0" borderId="7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right" vertical="center" wrapText="1" indent="3"/>
    </xf>
    <xf numFmtId="0" fontId="4" fillId="0" borderId="29" xfId="0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 wrapText="1" indent="3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1">
    <pageSetUpPr fitToPage="1"/>
  </sheetPr>
  <dimension ref="A1:P32"/>
  <sheetViews>
    <sheetView tabSelected="1" zoomScaleSheetLayoutView="100" workbookViewId="0" topLeftCell="A1">
      <selection activeCell="Q34" sqref="Q34"/>
    </sheetView>
  </sheetViews>
  <sheetFormatPr defaultColWidth="9.140625" defaultRowHeight="12.75"/>
  <cols>
    <col min="1" max="1" width="8.7109375" style="0" customWidth="1"/>
    <col min="2" max="2" width="12.140625" style="0" customWidth="1"/>
    <col min="3" max="3" width="8.28125" style="0" customWidth="1"/>
    <col min="4" max="4" width="7.7109375" style="0" customWidth="1"/>
    <col min="5" max="5" width="8.28125" style="0" customWidth="1"/>
    <col min="6" max="6" width="7.7109375" style="0" customWidth="1"/>
    <col min="7" max="7" width="8.28125" style="0" customWidth="1"/>
    <col min="8" max="8" width="7.7109375" style="0" customWidth="1"/>
    <col min="9" max="9" width="8.28125" style="0" customWidth="1"/>
    <col min="10" max="10" width="7.7109375" style="0" customWidth="1"/>
    <col min="11" max="11" width="8.28125" style="0" customWidth="1"/>
    <col min="12" max="12" width="7.7109375" style="0" customWidth="1"/>
    <col min="13" max="13" width="8.28125" style="0" customWidth="1"/>
    <col min="14" max="14" width="7.7109375" style="0" customWidth="1"/>
    <col min="15" max="15" width="8.28125" style="0" customWidth="1"/>
    <col min="16" max="16" width="10.57421875" style="0" bestFit="1" customWidth="1"/>
  </cols>
  <sheetData>
    <row r="1" spans="1:15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6" customFormat="1" ht="13.5" customHeight="1" thickTop="1">
      <c r="A2" s="2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4</v>
      </c>
    </row>
    <row r="3" spans="1:15" s="6" customFormat="1" ht="12.75">
      <c r="A3" s="7"/>
      <c r="B3" s="8"/>
      <c r="C3" s="9" t="s">
        <v>5</v>
      </c>
      <c r="D3" s="9"/>
      <c r="E3" s="9" t="s">
        <v>6</v>
      </c>
      <c r="F3" s="9"/>
      <c r="G3" s="9" t="s">
        <v>7</v>
      </c>
      <c r="H3" s="9"/>
      <c r="I3" s="9" t="s">
        <v>8</v>
      </c>
      <c r="J3" s="9"/>
      <c r="K3" s="9" t="s">
        <v>9</v>
      </c>
      <c r="L3" s="9"/>
      <c r="M3" s="9" t="s">
        <v>10</v>
      </c>
      <c r="N3" s="9"/>
      <c r="O3" s="10"/>
    </row>
    <row r="4" spans="1:15" s="6" customFormat="1" ht="13.5" thickBot="1">
      <c r="A4" s="11"/>
      <c r="B4" s="12"/>
      <c r="C4" s="13" t="s">
        <v>11</v>
      </c>
      <c r="D4" s="13" t="s">
        <v>12</v>
      </c>
      <c r="E4" s="13" t="s">
        <v>11</v>
      </c>
      <c r="F4" s="13" t="s">
        <v>12</v>
      </c>
      <c r="G4" s="13" t="s">
        <v>11</v>
      </c>
      <c r="H4" s="13" t="s">
        <v>12</v>
      </c>
      <c r="I4" s="13" t="s">
        <v>11</v>
      </c>
      <c r="J4" s="13" t="s">
        <v>12</v>
      </c>
      <c r="K4" s="13" t="s">
        <v>11</v>
      </c>
      <c r="L4" s="13" t="s">
        <v>12</v>
      </c>
      <c r="M4" s="13" t="s">
        <v>11</v>
      </c>
      <c r="N4" s="13" t="s">
        <v>12</v>
      </c>
      <c r="O4" s="14"/>
    </row>
    <row r="5" spans="1:16" s="6" customFormat="1" ht="16.5" customHeight="1" thickTop="1">
      <c r="A5" s="15" t="s">
        <v>13</v>
      </c>
      <c r="B5" s="16">
        <f aca="true" t="shared" si="0" ref="B5:B12">SUM(C5+E5+G5+I5+K5+M5)</f>
        <v>3657</v>
      </c>
      <c r="C5" s="17">
        <v>873</v>
      </c>
      <c r="D5" s="18">
        <f aca="true" t="shared" si="1" ref="D5:D13">C5/B5*100</f>
        <v>23.87202625102543</v>
      </c>
      <c r="E5" s="17">
        <v>1008</v>
      </c>
      <c r="F5" s="18">
        <f aca="true" t="shared" si="2" ref="F5:F13">E5/B5*100</f>
        <v>27.56357670221493</v>
      </c>
      <c r="G5" s="17">
        <v>628</v>
      </c>
      <c r="H5" s="18">
        <f aca="true" t="shared" si="3" ref="H5:H13">G5/B5*100</f>
        <v>17.17254580257041</v>
      </c>
      <c r="I5" s="17">
        <v>398</v>
      </c>
      <c r="J5" s="18">
        <f aca="true" t="shared" si="4" ref="J5:J13">I5/B5*100</f>
        <v>10.883237626469784</v>
      </c>
      <c r="K5" s="17">
        <v>273</v>
      </c>
      <c r="L5" s="18">
        <f aca="true" t="shared" si="5" ref="L5:L13">K5/B5*100</f>
        <v>7.465135356849877</v>
      </c>
      <c r="M5" s="17">
        <v>477</v>
      </c>
      <c r="N5" s="18">
        <f aca="true" t="shared" si="6" ref="N5:N13">M5/B5*100</f>
        <v>13.043478260869565</v>
      </c>
      <c r="O5" s="19">
        <f aca="true" t="shared" si="7" ref="O5:O13">(C5*30+E5*60+G5*135+I5*225+K5*315+M5*720)/B5/30</f>
        <v>6.293273174733388</v>
      </c>
      <c r="P5" s="20"/>
    </row>
    <row r="6" spans="1:16" s="6" customFormat="1" ht="16.5" customHeight="1">
      <c r="A6" s="21" t="s">
        <v>14</v>
      </c>
      <c r="B6" s="22">
        <f t="shared" si="0"/>
        <v>2799</v>
      </c>
      <c r="C6" s="23">
        <v>463</v>
      </c>
      <c r="D6" s="24">
        <f t="shared" si="1"/>
        <v>16.54162200785995</v>
      </c>
      <c r="E6" s="23">
        <v>1139</v>
      </c>
      <c r="F6" s="24">
        <f t="shared" si="2"/>
        <v>40.69310468024294</v>
      </c>
      <c r="G6" s="23">
        <v>468</v>
      </c>
      <c r="H6" s="24">
        <f t="shared" si="3"/>
        <v>16.720257234726688</v>
      </c>
      <c r="I6" s="23">
        <v>217</v>
      </c>
      <c r="J6" s="24">
        <f t="shared" si="4"/>
        <v>7.752768846016435</v>
      </c>
      <c r="K6" s="23">
        <v>119</v>
      </c>
      <c r="L6" s="24">
        <f t="shared" si="5"/>
        <v>4.251518399428368</v>
      </c>
      <c r="M6" s="23">
        <v>393</v>
      </c>
      <c r="N6" s="24">
        <f t="shared" si="6"/>
        <v>14.040728831725616</v>
      </c>
      <c r="O6" s="19">
        <f t="shared" si="7"/>
        <v>6.129331904251518</v>
      </c>
      <c r="P6" s="20"/>
    </row>
    <row r="7" spans="1:16" s="6" customFormat="1" ht="16.5" customHeight="1">
      <c r="A7" s="21" t="s">
        <v>15</v>
      </c>
      <c r="B7" s="22">
        <f t="shared" si="0"/>
        <v>2371</v>
      </c>
      <c r="C7" s="23">
        <v>384</v>
      </c>
      <c r="D7" s="24">
        <f t="shared" si="1"/>
        <v>16.195698017714044</v>
      </c>
      <c r="E7" s="23">
        <v>995</v>
      </c>
      <c r="F7" s="24">
        <f t="shared" si="2"/>
        <v>41.96541543652467</v>
      </c>
      <c r="G7" s="23">
        <v>384</v>
      </c>
      <c r="H7" s="24">
        <f t="shared" si="3"/>
        <v>16.195698017714044</v>
      </c>
      <c r="I7" s="23">
        <v>152</v>
      </c>
      <c r="J7" s="24">
        <f t="shared" si="4"/>
        <v>6.41079713201181</v>
      </c>
      <c r="K7" s="23">
        <v>72</v>
      </c>
      <c r="L7" s="24">
        <f t="shared" si="5"/>
        <v>3.036693378321383</v>
      </c>
      <c r="M7" s="23">
        <v>384</v>
      </c>
      <c r="N7" s="24">
        <f t="shared" si="6"/>
        <v>16.195698017714044</v>
      </c>
      <c r="O7" s="19">
        <f t="shared" si="7"/>
        <v>6.416701813580768</v>
      </c>
      <c r="P7" s="20"/>
    </row>
    <row r="8" spans="1:16" s="6" customFormat="1" ht="16.5" customHeight="1">
      <c r="A8" s="21" t="s">
        <v>16</v>
      </c>
      <c r="B8" s="22">
        <f t="shared" si="0"/>
        <v>3077</v>
      </c>
      <c r="C8" s="23">
        <v>793</v>
      </c>
      <c r="D8" s="24">
        <f t="shared" si="1"/>
        <v>25.77185570360741</v>
      </c>
      <c r="E8" s="23">
        <v>1082</v>
      </c>
      <c r="F8" s="24">
        <f t="shared" si="2"/>
        <v>35.16412089697757</v>
      </c>
      <c r="G8" s="23">
        <v>492</v>
      </c>
      <c r="H8" s="24">
        <f t="shared" si="3"/>
        <v>15.9896002599935</v>
      </c>
      <c r="I8" s="23">
        <v>232</v>
      </c>
      <c r="J8" s="24">
        <f t="shared" si="4"/>
        <v>7.539811504712382</v>
      </c>
      <c r="K8" s="23">
        <v>133</v>
      </c>
      <c r="L8" s="24">
        <f t="shared" si="5"/>
        <v>4.322391940201495</v>
      </c>
      <c r="M8" s="23">
        <v>345</v>
      </c>
      <c r="N8" s="24">
        <f t="shared" si="6"/>
        <v>11.212219694507636</v>
      </c>
      <c r="O8" s="19">
        <f t="shared" si="7"/>
        <v>5.390802729931751</v>
      </c>
      <c r="P8" s="20"/>
    </row>
    <row r="9" spans="1:16" s="6" customFormat="1" ht="16.5" customHeight="1">
      <c r="A9" s="21" t="s">
        <v>17</v>
      </c>
      <c r="B9" s="22">
        <f t="shared" si="0"/>
        <v>2932</v>
      </c>
      <c r="C9" s="23">
        <v>579</v>
      </c>
      <c r="D9" s="24">
        <f t="shared" si="1"/>
        <v>19.74761255115962</v>
      </c>
      <c r="E9" s="23">
        <v>1007</v>
      </c>
      <c r="F9" s="24">
        <f t="shared" si="2"/>
        <v>34.34515688949523</v>
      </c>
      <c r="G9" s="23">
        <v>441</v>
      </c>
      <c r="H9" s="24">
        <f t="shared" si="3"/>
        <v>15.040927694406548</v>
      </c>
      <c r="I9" s="23">
        <v>213</v>
      </c>
      <c r="J9" s="24">
        <f t="shared" si="4"/>
        <v>7.264665757162346</v>
      </c>
      <c r="K9" s="23">
        <v>120</v>
      </c>
      <c r="L9" s="24">
        <f t="shared" si="5"/>
        <v>4.092769440654844</v>
      </c>
      <c r="M9" s="23">
        <v>572</v>
      </c>
      <c r="N9" s="24">
        <f t="shared" si="6"/>
        <v>19.508867667121418</v>
      </c>
      <c r="O9" s="19">
        <f t="shared" si="7"/>
        <v>7.217939972714871</v>
      </c>
      <c r="P9" s="20"/>
    </row>
    <row r="10" spans="1:16" s="6" customFormat="1" ht="16.5" customHeight="1">
      <c r="A10" s="21" t="s">
        <v>18</v>
      </c>
      <c r="B10" s="22">
        <f t="shared" si="0"/>
        <v>4728</v>
      </c>
      <c r="C10" s="23">
        <v>1145</v>
      </c>
      <c r="D10" s="24">
        <f t="shared" si="1"/>
        <v>24.217428087986466</v>
      </c>
      <c r="E10" s="23">
        <v>1979</v>
      </c>
      <c r="F10" s="24">
        <f t="shared" si="2"/>
        <v>41.857021996615906</v>
      </c>
      <c r="G10" s="23">
        <v>717</v>
      </c>
      <c r="H10" s="24">
        <f t="shared" si="3"/>
        <v>15.164974619289339</v>
      </c>
      <c r="I10" s="23">
        <v>361</v>
      </c>
      <c r="J10" s="24">
        <f t="shared" si="4"/>
        <v>7.635363790186125</v>
      </c>
      <c r="K10" s="23">
        <v>175</v>
      </c>
      <c r="L10" s="24">
        <f t="shared" si="5"/>
        <v>3.7013536379018617</v>
      </c>
      <c r="M10" s="23">
        <v>351</v>
      </c>
      <c r="N10" s="24">
        <f t="shared" si="6"/>
        <v>7.4238578680203045</v>
      </c>
      <c r="O10" s="19">
        <f t="shared" si="7"/>
        <v>4.504758883248731</v>
      </c>
      <c r="P10" s="20"/>
    </row>
    <row r="11" spans="1:16" s="6" customFormat="1" ht="16.5" customHeight="1">
      <c r="A11" s="21" t="s">
        <v>19</v>
      </c>
      <c r="B11" s="22">
        <f t="shared" si="0"/>
        <v>4194</v>
      </c>
      <c r="C11" s="23">
        <v>1047</v>
      </c>
      <c r="D11" s="24">
        <f t="shared" si="1"/>
        <v>24.964234620886984</v>
      </c>
      <c r="E11" s="23">
        <v>1674</v>
      </c>
      <c r="F11" s="24">
        <f t="shared" si="2"/>
        <v>39.91416309012876</v>
      </c>
      <c r="G11" s="23">
        <v>642</v>
      </c>
      <c r="H11" s="24">
        <f t="shared" si="3"/>
        <v>15.30758226037196</v>
      </c>
      <c r="I11" s="23">
        <v>258</v>
      </c>
      <c r="J11" s="24">
        <f t="shared" si="4"/>
        <v>6.151645207439199</v>
      </c>
      <c r="K11" s="23">
        <v>124</v>
      </c>
      <c r="L11" s="24">
        <f t="shared" si="5"/>
        <v>2.956604673342871</v>
      </c>
      <c r="M11" s="23">
        <v>449</v>
      </c>
      <c r="N11" s="24">
        <f t="shared" si="6"/>
        <v>10.705770147830233</v>
      </c>
      <c r="O11" s="19">
        <f t="shared" si="7"/>
        <v>5.07796852646638</v>
      </c>
      <c r="P11" s="20"/>
    </row>
    <row r="12" spans="1:16" s="6" customFormat="1" ht="16.5" customHeight="1" thickBot="1">
      <c r="A12" s="25" t="s">
        <v>20</v>
      </c>
      <c r="B12" s="26">
        <f t="shared" si="0"/>
        <v>4741</v>
      </c>
      <c r="C12" s="27">
        <v>1256</v>
      </c>
      <c r="D12" s="28">
        <f t="shared" si="1"/>
        <v>26.492301202278</v>
      </c>
      <c r="E12" s="27">
        <v>1500</v>
      </c>
      <c r="F12" s="28">
        <f t="shared" si="2"/>
        <v>31.638894747943475</v>
      </c>
      <c r="G12" s="27">
        <v>807</v>
      </c>
      <c r="H12" s="28">
        <f t="shared" si="3"/>
        <v>17.021725374393586</v>
      </c>
      <c r="I12" s="27">
        <v>418</v>
      </c>
      <c r="J12" s="28">
        <f t="shared" si="4"/>
        <v>8.816705336426914</v>
      </c>
      <c r="K12" s="27">
        <v>218</v>
      </c>
      <c r="L12" s="28">
        <f t="shared" si="5"/>
        <v>4.598186036701118</v>
      </c>
      <c r="M12" s="27">
        <v>542</v>
      </c>
      <c r="N12" s="28">
        <f t="shared" si="6"/>
        <v>11.432187302256908</v>
      </c>
      <c r="O12" s="29">
        <f t="shared" si="7"/>
        <v>5.551465935456656</v>
      </c>
      <c r="P12" s="20"/>
    </row>
    <row r="13" spans="1:16" s="6" customFormat="1" ht="16.5" customHeight="1" thickBot="1" thickTop="1">
      <c r="A13" s="30" t="s">
        <v>21</v>
      </c>
      <c r="B13" s="31">
        <f>SUM(B5:B12)</f>
        <v>28499</v>
      </c>
      <c r="C13" s="32">
        <f>SUM(C5:C12)</f>
        <v>6540</v>
      </c>
      <c r="D13" s="33">
        <f t="shared" si="1"/>
        <v>22.948173620127022</v>
      </c>
      <c r="E13" s="32">
        <f>SUM(E5:E12)</f>
        <v>10384</v>
      </c>
      <c r="F13" s="33">
        <f t="shared" si="2"/>
        <v>36.43636618828731</v>
      </c>
      <c r="G13" s="32">
        <f>SUM(G5:G12)</f>
        <v>4579</v>
      </c>
      <c r="H13" s="33">
        <f t="shared" si="3"/>
        <v>16.06723042913786</v>
      </c>
      <c r="I13" s="32">
        <f>SUM(I5:I12)</f>
        <v>2249</v>
      </c>
      <c r="J13" s="33">
        <f t="shared" si="4"/>
        <v>7.891504965086495</v>
      </c>
      <c r="K13" s="32">
        <f>SUM(K5:K12)</f>
        <v>1234</v>
      </c>
      <c r="L13" s="33">
        <f t="shared" si="5"/>
        <v>4.329976490403173</v>
      </c>
      <c r="M13" s="32">
        <f>SUM(M5:M12)</f>
        <v>3513</v>
      </c>
      <c r="N13" s="33">
        <f t="shared" si="6"/>
        <v>12.32674830695814</v>
      </c>
      <c r="O13" s="34">
        <f t="shared" si="7"/>
        <v>5.6861644268219935</v>
      </c>
      <c r="P13" s="20"/>
    </row>
    <row r="14" spans="1:15" ht="12" customHeight="1" thickTop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 ht="16.5" customHeight="1" thickBot="1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customHeight="1" thickTop="1">
      <c r="A16" s="2" t="s">
        <v>1</v>
      </c>
      <c r="B16" s="3" t="s">
        <v>2</v>
      </c>
      <c r="C16" s="4" t="s">
        <v>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 t="s">
        <v>4</v>
      </c>
    </row>
    <row r="17" spans="1:15" ht="12.75">
      <c r="A17" s="7"/>
      <c r="B17" s="8"/>
      <c r="C17" s="9" t="s">
        <v>23</v>
      </c>
      <c r="D17" s="9"/>
      <c r="E17" s="9" t="s">
        <v>24</v>
      </c>
      <c r="F17" s="9"/>
      <c r="G17" s="9" t="s">
        <v>25</v>
      </c>
      <c r="H17" s="9"/>
      <c r="I17" s="9" t="s">
        <v>26</v>
      </c>
      <c r="J17" s="9"/>
      <c r="K17" s="9" t="s">
        <v>27</v>
      </c>
      <c r="L17" s="9"/>
      <c r="M17" s="9" t="s">
        <v>28</v>
      </c>
      <c r="N17" s="9"/>
      <c r="O17" s="10"/>
    </row>
    <row r="18" spans="1:15" ht="12.75" customHeight="1" thickBot="1">
      <c r="A18" s="11"/>
      <c r="B18" s="12"/>
      <c r="C18" s="13" t="s">
        <v>11</v>
      </c>
      <c r="D18" s="13" t="s">
        <v>12</v>
      </c>
      <c r="E18" s="13" t="s">
        <v>11</v>
      </c>
      <c r="F18" s="13" t="s">
        <v>12</v>
      </c>
      <c r="G18" s="13" t="s">
        <v>11</v>
      </c>
      <c r="H18" s="13" t="s">
        <v>12</v>
      </c>
      <c r="I18" s="13" t="s">
        <v>11</v>
      </c>
      <c r="J18" s="13" t="s">
        <v>12</v>
      </c>
      <c r="K18" s="13" t="s">
        <v>11</v>
      </c>
      <c r="L18" s="13" t="s">
        <v>12</v>
      </c>
      <c r="M18" s="13" t="s">
        <v>11</v>
      </c>
      <c r="N18" s="13" t="s">
        <v>12</v>
      </c>
      <c r="O18" s="37"/>
    </row>
    <row r="19" spans="1:16" ht="16.5" customHeight="1" thickTop="1">
      <c r="A19" s="15" t="s">
        <v>13</v>
      </c>
      <c r="B19" s="38">
        <v>9</v>
      </c>
      <c r="C19" s="39">
        <v>0</v>
      </c>
      <c r="D19" s="24">
        <f aca="true" t="shared" si="8" ref="D19:D27">C19/B19*100</f>
        <v>0</v>
      </c>
      <c r="E19" s="39">
        <v>1</v>
      </c>
      <c r="F19" s="24">
        <f aca="true" t="shared" si="9" ref="F19:F27">E19/B19*100</f>
        <v>11.11111111111111</v>
      </c>
      <c r="G19" s="39">
        <v>3</v>
      </c>
      <c r="H19" s="24">
        <f aca="true" t="shared" si="10" ref="H19:H27">G19/B19*100</f>
        <v>33.33333333333333</v>
      </c>
      <c r="I19" s="39">
        <v>3</v>
      </c>
      <c r="J19" s="18">
        <f aca="true" t="shared" si="11" ref="J19:J27">I19/B19*100</f>
        <v>33.33333333333333</v>
      </c>
      <c r="K19" s="40">
        <v>1</v>
      </c>
      <c r="L19" s="18">
        <f aca="true" t="shared" si="12" ref="L19:L27">K19/B19*100</f>
        <v>11.11111111111111</v>
      </c>
      <c r="M19" s="40">
        <v>1</v>
      </c>
      <c r="N19" s="41">
        <f aca="true" t="shared" si="13" ref="N19:N27">M19/B19*100</f>
        <v>11.11111111111111</v>
      </c>
      <c r="O19" s="42">
        <f aca="true" t="shared" si="14" ref="O19:O27">(C19*18+E19*30+G19*42+I19*54+K19*66+M19*84)/B19</f>
        <v>52</v>
      </c>
      <c r="P19" s="43"/>
    </row>
    <row r="20" spans="1:16" ht="16.5" customHeight="1">
      <c r="A20" s="21" t="s">
        <v>14</v>
      </c>
      <c r="B20" s="44">
        <v>12</v>
      </c>
      <c r="C20" s="45">
        <v>0</v>
      </c>
      <c r="D20" s="24">
        <f t="shared" si="8"/>
        <v>0</v>
      </c>
      <c r="E20" s="45">
        <v>2</v>
      </c>
      <c r="F20" s="24">
        <f t="shared" si="9"/>
        <v>16.666666666666664</v>
      </c>
      <c r="G20" s="45">
        <v>6</v>
      </c>
      <c r="H20" s="24">
        <f t="shared" si="10"/>
        <v>50</v>
      </c>
      <c r="I20" s="45">
        <v>1</v>
      </c>
      <c r="J20" s="24">
        <f t="shared" si="11"/>
        <v>8.333333333333332</v>
      </c>
      <c r="K20" s="45">
        <v>2</v>
      </c>
      <c r="L20" s="24">
        <f t="shared" si="12"/>
        <v>16.666666666666664</v>
      </c>
      <c r="M20" s="45">
        <v>1</v>
      </c>
      <c r="N20" s="46">
        <f t="shared" si="13"/>
        <v>8.333333333333332</v>
      </c>
      <c r="O20" s="47">
        <f t="shared" si="14"/>
        <v>48.5</v>
      </c>
      <c r="P20" s="43"/>
    </row>
    <row r="21" spans="1:16" ht="16.5" customHeight="1">
      <c r="A21" s="21" t="s">
        <v>15</v>
      </c>
      <c r="B21" s="44">
        <v>10</v>
      </c>
      <c r="C21" s="45">
        <v>1</v>
      </c>
      <c r="D21" s="24">
        <f t="shared" si="8"/>
        <v>10</v>
      </c>
      <c r="E21" s="45">
        <v>0</v>
      </c>
      <c r="F21" s="24">
        <f t="shared" si="9"/>
        <v>0</v>
      </c>
      <c r="G21" s="45">
        <v>0</v>
      </c>
      <c r="H21" s="24">
        <f t="shared" si="10"/>
        <v>0</v>
      </c>
      <c r="I21" s="45">
        <v>0</v>
      </c>
      <c r="J21" s="24">
        <f t="shared" si="11"/>
        <v>0</v>
      </c>
      <c r="K21" s="45">
        <v>1</v>
      </c>
      <c r="L21" s="24">
        <f t="shared" si="12"/>
        <v>10</v>
      </c>
      <c r="M21" s="45">
        <v>8</v>
      </c>
      <c r="N21" s="46">
        <f t="shared" si="13"/>
        <v>80</v>
      </c>
      <c r="O21" s="47">
        <f t="shared" si="14"/>
        <v>75.6</v>
      </c>
      <c r="P21" s="43"/>
    </row>
    <row r="22" spans="1:16" ht="16.5" customHeight="1">
      <c r="A22" s="21" t="s">
        <v>16</v>
      </c>
      <c r="B22" s="44">
        <v>19</v>
      </c>
      <c r="C22" s="45">
        <v>6</v>
      </c>
      <c r="D22" s="24">
        <f t="shared" si="8"/>
        <v>31.57894736842105</v>
      </c>
      <c r="E22" s="45">
        <v>4</v>
      </c>
      <c r="F22" s="24">
        <f t="shared" si="9"/>
        <v>21.052631578947366</v>
      </c>
      <c r="G22" s="45">
        <v>3</v>
      </c>
      <c r="H22" s="24">
        <f t="shared" si="10"/>
        <v>15.789473684210526</v>
      </c>
      <c r="I22" s="45">
        <v>1</v>
      </c>
      <c r="J22" s="24">
        <f t="shared" si="11"/>
        <v>5.263157894736842</v>
      </c>
      <c r="K22" s="45">
        <v>0</v>
      </c>
      <c r="L22" s="24">
        <f t="shared" si="12"/>
        <v>0</v>
      </c>
      <c r="M22" s="45">
        <v>5</v>
      </c>
      <c r="N22" s="46">
        <f t="shared" si="13"/>
        <v>26.31578947368421</v>
      </c>
      <c r="O22" s="47">
        <f t="shared" si="14"/>
        <v>43.578947368421055</v>
      </c>
      <c r="P22" s="43"/>
    </row>
    <row r="23" spans="1:16" ht="16.5" customHeight="1">
      <c r="A23" s="21" t="s">
        <v>17</v>
      </c>
      <c r="B23" s="44">
        <v>6</v>
      </c>
      <c r="C23" s="45">
        <v>0</v>
      </c>
      <c r="D23" s="24">
        <f t="shared" si="8"/>
        <v>0</v>
      </c>
      <c r="E23" s="45">
        <v>1</v>
      </c>
      <c r="F23" s="24">
        <f t="shared" si="9"/>
        <v>16.666666666666664</v>
      </c>
      <c r="G23" s="45">
        <v>0</v>
      </c>
      <c r="H23" s="24">
        <f t="shared" si="10"/>
        <v>0</v>
      </c>
      <c r="I23" s="45">
        <v>1</v>
      </c>
      <c r="J23" s="24">
        <f t="shared" si="11"/>
        <v>16.666666666666664</v>
      </c>
      <c r="K23" s="45">
        <v>1</v>
      </c>
      <c r="L23" s="24">
        <f t="shared" si="12"/>
        <v>16.666666666666664</v>
      </c>
      <c r="M23" s="45">
        <v>3</v>
      </c>
      <c r="N23" s="46">
        <f t="shared" si="13"/>
        <v>50</v>
      </c>
      <c r="O23" s="47">
        <f t="shared" si="14"/>
        <v>67</v>
      </c>
      <c r="P23" s="43"/>
    </row>
    <row r="24" spans="1:16" ht="16.5" customHeight="1">
      <c r="A24" s="21" t="s">
        <v>18</v>
      </c>
      <c r="B24" s="44">
        <v>10</v>
      </c>
      <c r="C24" s="45">
        <v>0</v>
      </c>
      <c r="D24" s="24">
        <f t="shared" si="8"/>
        <v>0</v>
      </c>
      <c r="E24" s="45">
        <v>2</v>
      </c>
      <c r="F24" s="24">
        <f t="shared" si="9"/>
        <v>20</v>
      </c>
      <c r="G24" s="45">
        <v>1</v>
      </c>
      <c r="H24" s="24">
        <f t="shared" si="10"/>
        <v>10</v>
      </c>
      <c r="I24" s="45">
        <v>1</v>
      </c>
      <c r="J24" s="24">
        <f t="shared" si="11"/>
        <v>10</v>
      </c>
      <c r="K24" s="45">
        <v>4</v>
      </c>
      <c r="L24" s="24">
        <f t="shared" si="12"/>
        <v>40</v>
      </c>
      <c r="M24" s="45">
        <v>2</v>
      </c>
      <c r="N24" s="46">
        <f t="shared" si="13"/>
        <v>20</v>
      </c>
      <c r="O24" s="47">
        <f t="shared" si="14"/>
        <v>58.8</v>
      </c>
      <c r="P24" s="43"/>
    </row>
    <row r="25" spans="1:16" ht="16.5" customHeight="1">
      <c r="A25" s="21" t="s">
        <v>19</v>
      </c>
      <c r="B25" s="44">
        <v>3</v>
      </c>
      <c r="C25" s="45">
        <v>0</v>
      </c>
      <c r="D25" s="24">
        <f t="shared" si="8"/>
        <v>0</v>
      </c>
      <c r="E25" s="45">
        <v>0</v>
      </c>
      <c r="F25" s="24">
        <f t="shared" si="9"/>
        <v>0</v>
      </c>
      <c r="G25" s="45">
        <v>1</v>
      </c>
      <c r="H25" s="24">
        <f t="shared" si="10"/>
        <v>33.33333333333333</v>
      </c>
      <c r="I25" s="45">
        <v>1</v>
      </c>
      <c r="J25" s="24">
        <f t="shared" si="11"/>
        <v>33.33333333333333</v>
      </c>
      <c r="K25" s="39">
        <v>0</v>
      </c>
      <c r="L25" s="24">
        <f t="shared" si="12"/>
        <v>0</v>
      </c>
      <c r="M25" s="39">
        <v>1</v>
      </c>
      <c r="N25" s="48">
        <f t="shared" si="13"/>
        <v>33.33333333333333</v>
      </c>
      <c r="O25" s="47">
        <f t="shared" si="14"/>
        <v>60</v>
      </c>
      <c r="P25" s="43"/>
    </row>
    <row r="26" spans="1:16" ht="16.5" customHeight="1" thickBot="1">
      <c r="A26" s="21" t="s">
        <v>20</v>
      </c>
      <c r="B26" s="44">
        <v>16</v>
      </c>
      <c r="C26" s="45">
        <v>0</v>
      </c>
      <c r="D26" s="24">
        <f t="shared" si="8"/>
        <v>0</v>
      </c>
      <c r="E26" s="45">
        <v>1</v>
      </c>
      <c r="F26" s="24">
        <f t="shared" si="9"/>
        <v>6.25</v>
      </c>
      <c r="G26" s="45">
        <v>6</v>
      </c>
      <c r="H26" s="24">
        <f t="shared" si="10"/>
        <v>37.5</v>
      </c>
      <c r="I26" s="45">
        <v>3</v>
      </c>
      <c r="J26" s="24">
        <f t="shared" si="11"/>
        <v>18.75</v>
      </c>
      <c r="K26" s="45">
        <v>0</v>
      </c>
      <c r="L26" s="24">
        <f t="shared" si="12"/>
        <v>0</v>
      </c>
      <c r="M26" s="45">
        <v>6</v>
      </c>
      <c r="N26" s="46">
        <f t="shared" si="13"/>
        <v>37.5</v>
      </c>
      <c r="O26" s="49">
        <f t="shared" si="14"/>
        <v>59.25</v>
      </c>
      <c r="P26" s="43"/>
    </row>
    <row r="27" spans="1:16" ht="16.5" customHeight="1" thickBot="1" thickTop="1">
      <c r="A27" s="50" t="s">
        <v>21</v>
      </c>
      <c r="B27" s="51">
        <f>SUM(B19:B26)</f>
        <v>85</v>
      </c>
      <c r="C27" s="52">
        <f>SUM(C19:C26)</f>
        <v>7</v>
      </c>
      <c r="D27" s="53">
        <f t="shared" si="8"/>
        <v>8.235294117647058</v>
      </c>
      <c r="E27" s="52">
        <f>SUM(E19:E26)</f>
        <v>11</v>
      </c>
      <c r="F27" s="53">
        <f t="shared" si="9"/>
        <v>12.941176470588237</v>
      </c>
      <c r="G27" s="52">
        <f>SUM(G19:G26)</f>
        <v>20</v>
      </c>
      <c r="H27" s="53">
        <f t="shared" si="10"/>
        <v>23.52941176470588</v>
      </c>
      <c r="I27" s="52">
        <f>SUM(I19:I26)</f>
        <v>11</v>
      </c>
      <c r="J27" s="53">
        <f t="shared" si="11"/>
        <v>12.941176470588237</v>
      </c>
      <c r="K27" s="52">
        <f>SUM(K19:K26)</f>
        <v>9</v>
      </c>
      <c r="L27" s="53">
        <f t="shared" si="12"/>
        <v>10.588235294117647</v>
      </c>
      <c r="M27" s="52">
        <f>SUM(M19:M26)</f>
        <v>27</v>
      </c>
      <c r="N27" s="54">
        <f t="shared" si="13"/>
        <v>31.76470588235294</v>
      </c>
      <c r="O27" s="55">
        <f t="shared" si="14"/>
        <v>55.90588235294118</v>
      </c>
      <c r="P27" s="43"/>
    </row>
    <row r="28" spans="1:16" ht="16.5" customHeight="1" thickBot="1" thickTop="1">
      <c r="A28" s="56"/>
      <c r="B28" s="57"/>
      <c r="C28" s="56"/>
      <c r="D28" s="58"/>
      <c r="E28" s="56"/>
      <c r="F28" s="58"/>
      <c r="G28" s="56"/>
      <c r="H28" s="58"/>
      <c r="I28" s="56"/>
      <c r="J28" s="58"/>
      <c r="K28" s="56"/>
      <c r="L28" s="58"/>
      <c r="M28" s="56"/>
      <c r="N28" s="58"/>
      <c r="O28" s="59"/>
      <c r="P28" s="43"/>
    </row>
    <row r="29" spans="1:15" ht="13.5" thickTop="1">
      <c r="A29" s="60" t="s">
        <v>29</v>
      </c>
      <c r="B29" s="61" t="s">
        <v>2</v>
      </c>
      <c r="C29" s="62" t="s">
        <v>3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 t="s">
        <v>4</v>
      </c>
    </row>
    <row r="30" spans="1:15" ht="12.75">
      <c r="A30" s="60"/>
      <c r="B30" s="8"/>
      <c r="C30" s="9" t="s">
        <v>5</v>
      </c>
      <c r="D30" s="9"/>
      <c r="E30" s="9" t="s">
        <v>30</v>
      </c>
      <c r="F30" s="9"/>
      <c r="G30" s="9" t="s">
        <v>31</v>
      </c>
      <c r="H30" s="9"/>
      <c r="I30" s="9" t="s">
        <v>32</v>
      </c>
      <c r="J30" s="9"/>
      <c r="K30" s="9" t="s">
        <v>9</v>
      </c>
      <c r="L30" s="9"/>
      <c r="M30" s="9" t="s">
        <v>10</v>
      </c>
      <c r="N30" s="9"/>
      <c r="O30" s="10"/>
    </row>
    <row r="31" spans="1:15" ht="13.5" thickBot="1">
      <c r="A31" s="60"/>
      <c r="B31" s="12"/>
      <c r="C31" s="13" t="s">
        <v>11</v>
      </c>
      <c r="D31" s="13" t="s">
        <v>12</v>
      </c>
      <c r="E31" s="13" t="s">
        <v>11</v>
      </c>
      <c r="F31" s="13" t="s">
        <v>12</v>
      </c>
      <c r="G31" s="13" t="s">
        <v>11</v>
      </c>
      <c r="H31" s="13" t="s">
        <v>12</v>
      </c>
      <c r="I31" s="13" t="s">
        <v>11</v>
      </c>
      <c r="J31" s="13" t="s">
        <v>12</v>
      </c>
      <c r="K31" s="13" t="s">
        <v>11</v>
      </c>
      <c r="L31" s="13" t="s">
        <v>12</v>
      </c>
      <c r="M31" s="13" t="s">
        <v>11</v>
      </c>
      <c r="N31" s="13" t="s">
        <v>12</v>
      </c>
      <c r="O31" s="14"/>
    </row>
    <row r="32" spans="1:15" ht="14.25" thickBot="1" thickTop="1">
      <c r="A32" s="64"/>
      <c r="B32" s="65">
        <f>SUM(C32+E32+G32+I32+K32+M32)</f>
        <v>97</v>
      </c>
      <c r="C32" s="66">
        <v>39</v>
      </c>
      <c r="D32" s="67">
        <f>C32/B32*100</f>
        <v>40.20618556701031</v>
      </c>
      <c r="E32" s="66">
        <v>29</v>
      </c>
      <c r="F32" s="67">
        <f>E32/B32*100</f>
        <v>29.896907216494846</v>
      </c>
      <c r="G32" s="66">
        <v>10</v>
      </c>
      <c r="H32" s="67">
        <f>G32/B32*100</f>
        <v>10.309278350515463</v>
      </c>
      <c r="I32" s="66">
        <v>3</v>
      </c>
      <c r="J32" s="67">
        <f>I32/B32*100</f>
        <v>3.0927835051546393</v>
      </c>
      <c r="K32" s="66">
        <v>2</v>
      </c>
      <c r="L32" s="67">
        <f>K32/B32*100</f>
        <v>2.0618556701030926</v>
      </c>
      <c r="M32" s="66">
        <v>14</v>
      </c>
      <c r="N32" s="67">
        <f>M32/B32*100</f>
        <v>14.432989690721648</v>
      </c>
      <c r="O32" s="68">
        <f>(C32*30+E32*60+G32*135+I32*225+K32*315+M32*720)/B32/30</f>
        <v>5.376288659793815</v>
      </c>
    </row>
    <row r="33" ht="13.5" thickTop="1"/>
  </sheetData>
  <mergeCells count="32">
    <mergeCell ref="O16:O18"/>
    <mergeCell ref="C17:D17"/>
    <mergeCell ref="E17:F17"/>
    <mergeCell ref="G17:H17"/>
    <mergeCell ref="I17:J17"/>
    <mergeCell ref="K17:L17"/>
    <mergeCell ref="M17:N17"/>
    <mergeCell ref="C3:D3"/>
    <mergeCell ref="M3:N3"/>
    <mergeCell ref="E3:F3"/>
    <mergeCell ref="B16:B18"/>
    <mergeCell ref="C16:N16"/>
    <mergeCell ref="C30:D30"/>
    <mergeCell ref="E30:F30"/>
    <mergeCell ref="G30:H30"/>
    <mergeCell ref="A1:O1"/>
    <mergeCell ref="I3:J3"/>
    <mergeCell ref="K3:L3"/>
    <mergeCell ref="O2:O4"/>
    <mergeCell ref="A2:A4"/>
    <mergeCell ref="B2:B4"/>
    <mergeCell ref="C2:N2"/>
    <mergeCell ref="I30:J30"/>
    <mergeCell ref="K30:L30"/>
    <mergeCell ref="M30:N30"/>
    <mergeCell ref="G3:H3"/>
    <mergeCell ref="A15:O15"/>
    <mergeCell ref="A16:A18"/>
    <mergeCell ref="A29:A32"/>
    <mergeCell ref="B29:B31"/>
    <mergeCell ref="C29:N29"/>
    <mergeCell ref="O29:O31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2009-05-06T07:02:49Z</dcterms:created>
  <dcterms:modified xsi:type="dcterms:W3CDTF">2009-05-06T07:02:59Z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