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5180" windowHeight="11895" tabRatio="756" activeTab="0"/>
  </bookViews>
  <sheets>
    <sheet name="Komentár" sheetId="1" r:id="rId1"/>
    <sheet name="1.PR-Vybavene (1)" sheetId="2" r:id="rId2"/>
    <sheet name="2.PR - Vybavene (2)" sheetId="3" r:id="rId3"/>
    <sheet name="3.PR - rychl.kon" sheetId="4" r:id="rId4"/>
    <sheet name="4.GRAF-spôs_vyb.vecí" sheetId="5" r:id="rId5"/>
    <sheet name="5.PR-pocet,sp_vybav.(SR)" sheetId="6" r:id="rId6"/>
    <sheet name="6.PR-pocet,sp_vyb.(BA)" sheetId="7" r:id="rId7"/>
    <sheet name="7.PR-pocet,sp_vyb.(TT)" sheetId="8" r:id="rId8"/>
    <sheet name="8.PR-pocet,sp_vyb.(TN)" sheetId="9" r:id="rId9"/>
    <sheet name="9.PR-pocet,sp_vyb.(NR)" sheetId="10" r:id="rId10"/>
    <sheet name="10.PR-pocet,sp_vyb.(ZA)" sheetId="11" r:id="rId11"/>
    <sheet name="11.PR-pocet,sp_vyb.(BB)" sheetId="12" r:id="rId12"/>
    <sheet name="12.PR-pocet,sp_vyb.(PO)" sheetId="13" r:id="rId13"/>
    <sheet name="13.PR-pocet,sp_vyb.(KE)" sheetId="14" r:id="rId14"/>
    <sheet name="14.A-Obchod.spory" sheetId="15" r:id="rId15"/>
    <sheet name="15.B-Prac.spory" sheetId="16" r:id="rId16"/>
    <sheet name="16.C-Rod_pravo" sheetId="17" r:id="rId17"/>
    <sheet name="17.D-Spory obč.práv.pov" sheetId="18" r:id="rId18"/>
    <sheet name="18.E-vec.práva" sheetId="19" r:id="rId19"/>
    <sheet name="19.F-Spory o náhr.škody" sheetId="20" r:id="rId20"/>
    <sheet name="20.G-Nároky byty" sheetId="21" r:id="rId21"/>
    <sheet name="21.H-duš.vlast" sheetId="22" r:id="rId22"/>
    <sheet name="22.I-Ostatné" sheetId="23" r:id="rId23"/>
    <sheet name="23.PR_Co" sheetId="24" r:id="rId24"/>
    <sheet name="24.PR_Cob" sheetId="25" r:id="rId25"/>
    <sheet name="25.PR-Rychl.kon(Kraje)" sheetId="26" r:id="rId26"/>
  </sheets>
  <definedNames>
    <definedName name="_xlnm.Print_Area" localSheetId="1">'1.PR-Vybavene (1)'!$A$1:$K$15</definedName>
    <definedName name="_xlnm.Print_Area" localSheetId="15">'15.B-Prac.spory'!$A$1:$R$18</definedName>
    <definedName name="_xlnm.Print_Area" localSheetId="2">'2.PR - Vybavene (2)'!$A$1:$K$15</definedName>
    <definedName name="_xlnm.Print_Area" localSheetId="20">'20.G-Nároky byty'!$A$1:$G$15</definedName>
    <definedName name="_xlnm.Print_Area" localSheetId="21">'21.H-duš.vlast'!$A$1:$I$16</definedName>
    <definedName name="_xlnm.Print_Area" localSheetId="22">'22.I-Ostatné'!$A$1:$G$15</definedName>
    <definedName name="_xlnm.Print_Area" localSheetId="23">'23.PR_Co'!$A$1:$J$19</definedName>
    <definedName name="_xlnm.Print_Area" localSheetId="24">'24.PR_Cob'!$A$1:$J$19</definedName>
    <definedName name="_xlnm.Print_Area" localSheetId="25">'25.PR-Rychl.kon(Kraje)'!$A$1:$I$16</definedName>
    <definedName name="_xlnm.Print_Area" localSheetId="3">'3.PR - rychl.kon'!$A$1:$I$16</definedName>
    <definedName name="_xlnm.Print_Area" localSheetId="4">'4.GRAF-spôs_vyb.vecí'!$A$1:$M$34</definedName>
    <definedName name="_xlnm.Print_Area" localSheetId="5">'5.PR-pocet,sp_vybav.(SR)'!$A$1:$M$15</definedName>
    <definedName name="_xlnm.Print_Area" localSheetId="0">'Komentár'!$A$1:$A$30</definedName>
  </definedNames>
  <calcPr fullCalcOnLoad="1"/>
</workbook>
</file>

<file path=xl/sharedStrings.xml><?xml version="1.0" encoding="utf-8"?>
<sst xmlns="http://schemas.openxmlformats.org/spreadsheetml/2006/main" count="729" uniqueCount="200">
  <si>
    <t>Kraj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</si>
  <si>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</si>
  <si>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</si>
  <si>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</si>
  <si>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</si>
  <si>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</si>
  <si>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</si>
  <si>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</si>
  <si>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</si>
  <si>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</si>
  <si>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Spolu</t>
  </si>
  <si>
    <t>Druh sporu</t>
  </si>
  <si>
    <t>Bratislavský kraj</t>
  </si>
  <si>
    <t>Trnavský kraj</t>
  </si>
  <si>
    <t>Trenčiansky kraj</t>
  </si>
  <si>
    <t>Nitriansky kraj</t>
  </si>
  <si>
    <t>Počet</t>
  </si>
  <si>
    <t xml:space="preserve">vecí </t>
  </si>
  <si>
    <t>nárokov</t>
  </si>
  <si>
    <t>vecí</t>
  </si>
  <si>
    <t xml:space="preserve">nárokov </t>
  </si>
  <si>
    <t>Žilinský kraj</t>
  </si>
  <si>
    <t>Banskobystrický kraj</t>
  </si>
  <si>
    <t>Prešovský kraj</t>
  </si>
  <si>
    <t>Košický kraj</t>
  </si>
  <si>
    <t>Počet vybavených vecí +</t>
  </si>
  <si>
    <t>Od dôjdenia veci na súd do právoplatnosti rozhodnutia uplynulo</t>
  </si>
  <si>
    <t>Priemer v mes.</t>
  </si>
  <si>
    <t>do 1 mesiaca</t>
  </si>
  <si>
    <t>od 1 do 3 mesiacov</t>
  </si>
  <si>
    <t>od 3 do 6 mesiacov</t>
  </si>
  <si>
    <t>od 6 mes. do 1 roku</t>
  </si>
  <si>
    <t>+ bez vecí s medzinárodným prvkom</t>
  </si>
  <si>
    <t>iné</t>
  </si>
  <si>
    <t>vyhovené úplne</t>
  </si>
  <si>
    <t>zmier</t>
  </si>
  <si>
    <t>vyhovené čiastočne</t>
  </si>
  <si>
    <t>%</t>
  </si>
  <si>
    <t>Druh sporov</t>
  </si>
  <si>
    <t>Počet vybav. vecí</t>
  </si>
  <si>
    <t>Spôsob vybavenia</t>
  </si>
  <si>
    <t>Počet sporov vo vybav. veciach</t>
  </si>
  <si>
    <t>zamietnutie</t>
  </si>
  <si>
    <t>inak</t>
  </si>
  <si>
    <t>počet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</si>
  <si>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</si>
  <si>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</si>
  <si>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</si>
  <si>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</si>
  <si>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</si>
  <si>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</si>
  <si>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</si>
  <si>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</si>
  <si>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Vybrané nároky</t>
  </si>
  <si>
    <t>vnútorné spory</t>
  </si>
  <si>
    <t>vonkajšie spory</t>
  </si>
  <si>
    <t>všeobecné</t>
  </si>
  <si>
    <t>nekalá súťaž</t>
  </si>
  <si>
    <t>spolu</t>
  </si>
  <si>
    <t>mzda, nároky</t>
  </si>
  <si>
    <t>písm.         a - c</t>
  </si>
  <si>
    <t>písm.         d</t>
  </si>
  <si>
    <t>písm.         e</t>
  </si>
  <si>
    <t>všeobecná zodpovednosť</t>
  </si>
  <si>
    <t>osobitná zodpovednosť</t>
  </si>
  <si>
    <t>z toho</t>
  </si>
  <si>
    <t>z trestnej činnosti</t>
  </si>
  <si>
    <t>nájom a podnájom nebytových priestorov</t>
  </si>
  <si>
    <t>BSM</t>
  </si>
  <si>
    <t>určenie vlastníctva</t>
  </si>
  <si>
    <t>Počet vecí vybavených odvolacím súdom</t>
  </si>
  <si>
    <t>Spôsob vybavenia odvolania</t>
  </si>
  <si>
    <t>potvrdené +</t>
  </si>
  <si>
    <t>zmenené</t>
  </si>
  <si>
    <t>zrušené a vrátené</t>
  </si>
  <si>
    <t xml:space="preserve">% </t>
  </si>
  <si>
    <t>(OKRESNÉ SÚDY)</t>
  </si>
  <si>
    <t xml:space="preserve"> a veci, v ktorých vzali odvolanie späť</t>
  </si>
  <si>
    <t>do 1 mes.</t>
  </si>
  <si>
    <t>od 1 mes. do 3 mes.</t>
  </si>
  <si>
    <t>od 3 mes. do 6 mes.</t>
  </si>
  <si>
    <t>od 6 mes. do 1 r.</t>
  </si>
  <si>
    <t>nad 2 r.</t>
  </si>
  <si>
    <t>z porušenia zmluvy</t>
  </si>
  <si>
    <t>I. Obchodné právo</t>
  </si>
  <si>
    <t>II. Pracovné právo</t>
  </si>
  <si>
    <t>III. Rodinné právo</t>
  </si>
  <si>
    <t>c) byty a iné miestnosti</t>
  </si>
  <si>
    <t>V. Právo duševného vlastníctva</t>
  </si>
  <si>
    <t>z toho: a) vecné práva</t>
  </si>
  <si>
    <t>b) zodpovednosť za škodu</t>
  </si>
  <si>
    <t>SLOVENSKÁ  REPUBLIKA</t>
  </si>
  <si>
    <t>IV. Spory občianskoprávnej povahy</t>
  </si>
  <si>
    <t>od 1 r.         do 2 r.</t>
  </si>
  <si>
    <t>spory s medzi-    národným prvkom</t>
  </si>
  <si>
    <t>nedovo-     lené obmedz.    hospod. súťaže</t>
  </si>
  <si>
    <t>ostatné konštit.         a deklar. rozhod. súdu</t>
  </si>
  <si>
    <t>ochrana obchod. mena</t>
  </si>
  <si>
    <t>ochrana obchod. tajomstva</t>
  </si>
  <si>
    <t>zodpo-vednostné</t>
  </si>
  <si>
    <t>ostatné</t>
  </si>
  <si>
    <t>konšti-      tučné rozhod.   súdu</t>
  </si>
  <si>
    <t>zodpovednosť za škodu</t>
  </si>
  <si>
    <t>spôsobenú zamestnávateľom</t>
  </si>
  <si>
    <t>pracovný úraz</t>
  </si>
  <si>
    <t>pracovný úraz-smrť</t>
  </si>
  <si>
    <t>okamžité skončenie pracovného pomeru zo strany</t>
  </si>
  <si>
    <t>výpoveď zo strany zamest-nanca</t>
  </si>
  <si>
    <t>zamest-nanca</t>
  </si>
  <si>
    <t>spôso-benú zamest-nancom</t>
  </si>
  <si>
    <t>vyživovacia povinnosť v ostatných prípadoch</t>
  </si>
  <si>
    <t>rodičov voči plnoletým deťom</t>
  </si>
  <si>
    <t>detí voči rodičom</t>
  </si>
  <si>
    <t>medzi ostatnými príbuznými</t>
  </si>
  <si>
    <t>zrušenie vyživovacej povinnosti</t>
  </si>
  <si>
    <t>ochrana osobnosti</t>
  </si>
  <si>
    <t>dedenie</t>
  </si>
  <si>
    <t>práva a povinnosti vyplývajúce z BSM</t>
  </si>
  <si>
    <t>dohody o vzniku a vyporiadaní BSM</t>
  </si>
  <si>
    <t>zrušenie BSM za trvania manželstva</t>
  </si>
  <si>
    <t>spory o vydržaní      (§ 134 OZ)</t>
  </si>
  <si>
    <t>zrušenie      a vyporia-    danie spolu-    vlastníctva</t>
  </si>
  <si>
    <t>ostatné spory           z BSM</t>
  </si>
  <si>
    <t>za škodu spôsobenú maloletou osobou, duševnou chorobou alebo zanedbaním dohľadu nad nimi</t>
  </si>
  <si>
    <t>za škodu spôsobenú osobou uvedenou do stavu, kedy nie je schopná ovládať svoje konanie, alebo posúdiť jeho následky</t>
  </si>
  <si>
    <t>za škodu spôsobenú       v doprave</t>
  </si>
  <si>
    <t>zrušenie práva spoločného nájmu manželov po rozvode manželstva (§ 705)</t>
  </si>
  <si>
    <t>vznik, trvanie            a zánik nájmu, neplatnosť výpovede z nájmu</t>
  </si>
  <si>
    <t>spory                               o určenie          nájomného</t>
  </si>
  <si>
    <t>I - OSTATNÉ SPORY OBČIANSKOPRÁVNEJ POVAHY</t>
  </si>
  <si>
    <t>konania                  týkajúce sa vlastníctva bytov        a nebytových priestorov         (podľa zákona         č. 182/1993 Z. z.)</t>
  </si>
  <si>
    <t>spory                            z doplnkového dôchodkového poistenia         (podľa zákona         č. 650/2004 Z. z.)</t>
  </si>
  <si>
    <t>spory                     zo starobného dôchodkového sporenia         (podľa zákona         č. 43/2004 Z. z.)</t>
  </si>
  <si>
    <t>určenie autorstva</t>
  </si>
  <si>
    <t>zákaz ohrozenia</t>
  </si>
  <si>
    <t>licenčná zmluva</t>
  </si>
  <si>
    <t>zlepšovacie návrhy</t>
  </si>
  <si>
    <t>ochranná známka</t>
  </si>
  <si>
    <t>právo                                                           priemyselného vlastníctva</t>
  </si>
  <si>
    <t>príspevok       na výživu rozvedeného manžela</t>
  </si>
  <si>
    <t>vyživovacia povinnosť medzi manželmi      za trvania manželstva</t>
  </si>
  <si>
    <t>príspevok      na výživu      a úhradu niektorých nákladov nevydatej matke</t>
  </si>
  <si>
    <t>vydanie                        alebo vrátenie      veci</t>
  </si>
  <si>
    <t>za škodu podľa zákona         č. 514/2003       Z. z.</t>
  </si>
  <si>
    <t>autorské právo                                              (podľa zákona č. 618/2003 Z. z.)</t>
  </si>
  <si>
    <t>výpoveď                                  podľa § 63, ods.1 Zák.práce</t>
  </si>
  <si>
    <t>zamest-návateľa</t>
  </si>
  <si>
    <t>spory            zo zmlúv           o preprave osôb</t>
  </si>
  <si>
    <t>patenty</t>
  </si>
  <si>
    <t>vyporia-       danie           po zániku manželstva</t>
  </si>
  <si>
    <t>vznik,  trvanie</t>
  </si>
  <si>
    <t>zmena, zánik, zrušenie</t>
  </si>
  <si>
    <t>A - OBCHODNÉ SPORY (podľa Obchodného zákonníka účinného po 1.1.1992)</t>
  </si>
  <si>
    <t>B - PRACOVNÉ SPORY</t>
  </si>
  <si>
    <t>C - SPORY Z RODINNÉHO PRÁVA</t>
  </si>
  <si>
    <t>D - SPORY OBČIANSKOPRÁVNEJ POVAHY</t>
  </si>
  <si>
    <t>E - VECNÉ PRÁVA</t>
  </si>
  <si>
    <t>F - SPORY O NÁHRADU ŠKODY</t>
  </si>
  <si>
    <t>G - VYBRANÉ DRUHY NÁROKOV Z NÁJMU BYTOV A INÝCH OBYTNÝCH MIESNOSTÍ</t>
  </si>
  <si>
    <t>H - SPORY Z PRÁVA DUŠEVNÉHO VLASTNÍCTVA</t>
  </si>
  <si>
    <t>ochrana spotrebiteľa         (podľa zákona         č. 634/1992 Zb.)</t>
  </si>
  <si>
    <t>mzda</t>
  </si>
  <si>
    <t>min. mzda</t>
  </si>
  <si>
    <t>odstupné</t>
  </si>
  <si>
    <t xml:space="preserve">choroba    z povol.     </t>
  </si>
  <si>
    <t>spory              z darovacích zmlúv</t>
  </si>
  <si>
    <t>spory              z poistných zmlúv</t>
  </si>
  <si>
    <t xml:space="preserve">PREHĽAD </t>
  </si>
  <si>
    <t>+  Do kategórie potvrdených rozhodnutí sú započítané aj veci, v ktorých účastníci v odvolacom konaní uzavreli zmier</t>
  </si>
  <si>
    <t xml:space="preserve">     V rámci vybavovania občianskoprávnych vecí súdy Slovenskej republiky rozhodovali o nárokoch zahrnutých do týchto skupín:</t>
  </si>
  <si>
    <t>I.     Obchodné právo</t>
  </si>
  <si>
    <t>II.    Pracovné právo</t>
  </si>
  <si>
    <t>III.   Rodinné právo</t>
  </si>
  <si>
    <t>IV.  Spory občianskoprávnej povahy</t>
  </si>
  <si>
    <t>z toho:  a) vecné práva</t>
  </si>
  <si>
    <t xml:space="preserve">c) byty a iné miestnosti </t>
  </si>
  <si>
    <t>V.   Právo duševného vlastníctva</t>
  </si>
  <si>
    <t>návrh zamietnutý</t>
  </si>
  <si>
    <t>O RÝCHLOSTI KONANIA V OBČIANSKOPRÁVNYCH VECIACH V JEDNOTLIVÝCH KRAJOCH V ROKU 2008</t>
  </si>
  <si>
    <t>O VÝSLEDKOCH ODVOLACIEHO KONANIA V OBCHODNEJ AGENDE V ROKU 2008</t>
  </si>
  <si>
    <t xml:space="preserve">O VÝSLEDKOCH ODVOLACIEHO KONANIA V OBČIANSKOPRÁVNEJ AGENDE V ROKU 2008 </t>
  </si>
  <si>
    <t>O POČTE VYBRANÝCH NÁROKOV V NIEKTORÝCH DRUHOCH SPOROV V ROKU 2008</t>
  </si>
  <si>
    <t>O POČTE A SPÔSOBE VYBAVENIA OBČIANSKOPRÁVNYCH VECÍ PODĽA JEDNOTLIVÝCH DRUHOV SPOROV V ROKU 2008</t>
  </si>
  <si>
    <t>O RÝCHLOSTI KONANIA V OBČIANSKOPRÁVNYCH VECIACH ZA SR V ROKU 2008</t>
  </si>
  <si>
    <t>O POČTE VYBAVENÝCH OBČIANSKOPRÁVNYCH VECÍ A POČET NÁROKOV V TÝCHTO VECIACH V ROKU 2008</t>
  </si>
  <si>
    <t xml:space="preserve">O POČTE VYBAVENÝCH OBČIANSKOPRÁVNYCH VECÍ A POČET NÁROKOV V TÝCHTO VECIACH V ROKU 2008 </t>
  </si>
  <si>
    <t>viac ako       2 roky</t>
  </si>
  <si>
    <t>od 1            do 2 rokov</t>
  </si>
  <si>
    <t>-</t>
  </si>
  <si>
    <t xml:space="preserve">     V roku 2008 súdy v Slovenskej republike vybavili 81 937 občianskoprávnych vecí so 120 426 nárokmi (vrátane obchodných vecí).</t>
  </si>
  <si>
    <t xml:space="preserve">     Pokiaľ ide o  skladbu občianskoprávnej agendy, ktorú vybavili súdy v roku 2008, prevažujú spory občianskoprávnej povahy - 53 045 vybavených vecí s 84 863 nárokmi. Z týchto nárokov až 19 099 sa týkalo sporov zo zmlúv o preprave osôb, 2 478 nárokov  sa týkalo sporov z poistných zmlúv, dedenia sa týkalo 428 nárokov a ochrany osobnosti 301. </t>
  </si>
  <si>
    <t xml:space="preserve">     V tejto veľkej skupine najpočetnejšiu podskupinu tvoria spory z užívania bytov a iných obytných miestností s počtom 4 209 vecí s 6 906 uplatňovanými nárokmi. Druhú najpočetnejšiu podskupinu tvoria spory vecného práva  - 3 933 vybavených vecí so  20 183 nárokmi. Z nich 12 051 nárokov sa týkalo určenia vlastníctva a 1 791 bezpodielového spoluvlastníctva manželov. Tretiu najpočetnejšiu podskupinu tvoria spory  zodpovednosti za škodu - 3 071 vecí so  6 900 nárokmi. </t>
  </si>
  <si>
    <t xml:space="preserve">     Po sporoch občianskoprávnej povahy druhou najpočetnejšou skupinou boli veci obchodného práva. V roku 2008 bolo vybavených 22 129 vecí s 26 286 právami. V tejto skupine najpočetnejšie boli tzv. všeobecné vonkajšie spory, vybavených bolo  18 574 takýchto nárokov, zodpovednostných vonkajších sporov bolo 1 208 a 1 985 konštitučných rozhodnutí súdu. Z celkového počtu 26 617 vybavených obchodných sporov bolo  513 (1,95 %) s medzinárodným prvkom.</t>
  </si>
  <si>
    <t xml:space="preserve">     Najmenej vybavených vecí sa týkalo práva duševného vlastníctva - 23 vecí, ktoré sa týkali 31 práv. </t>
  </si>
  <si>
    <t xml:space="preserve">     V poradí vybavených vecí nasleduje skupina  sporov týkajúcich sa rodinného práva - 5 090 vecí so  6 623 nárokmi. Z celkového počtu sporov z rodinného práva 1 787 sa týkalo  príspevku na výživu rozvedeného manžela, 1 629  vyživovacej povinnosti medzi manželmi za trvania manželstva  a 1 973 rodičov voči plnoletým deťom. </t>
  </si>
  <si>
    <t xml:space="preserve">     Toto delenie vychádza z číselníka druhov nárokov podľa Smernice 31/2005 Ministerstva spravodlivosti SR z 20. decembra 2005 o súdnej štatistike, účinnej od 1. januára 2006.</t>
  </si>
  <si>
    <t xml:space="preserve">     Z prehľadu o rýchlosti konania v občianskoprávnych veciach v roku 2008 vyplýva, že priemerná dĺžka právoplatného vybavenia týchto vecí na súdoch bola 14,07 mesiaca. Najdlhšie trvalo priemerné vybavenie jednej veci od jej nápadu do právoplatného skončenia v pracovných veciach                                     - 36,98 mesiaca, vo veciach zodpovednosti za škodu - 28,36 mesiaca, vo veciach vecných práv - 28,06 mesiaca, vo  veciach práva duševného vlastníctva - 27,87 mesiaca.</t>
  </si>
  <si>
    <t xml:space="preserve">     V roku 2008 krajské súdy v Slovenskej republike vybavili 27 840  odvolaní proti rozhodnutiam okresných súdov v občianskoprávnych veciach (bez obchodných vecí). Z tohto počtu bolo 14 436 (51,85 %) prvostupňových rozhodnutí potvrdených, 3 561 (12,79 %) prvostupňových rozhodnutí zmenených, 5 068 (18,20 %) prvostupňových rozhodnutí zrušených a vrátených na ďalšie konanie a rozhodnutie a 4 775 (17,15 %) vybavili odvolacie súdy inak. Najviac potvrdených rozhodnutí mali okresné súdy v obvode Krajského súdu v Trenčíne - 67,14 %, najviac zrušených a vrátených rozhodnutí zaznamenali okresné súdy v obvode Krajského súdu v Nitre - 25,57 %. </t>
  </si>
  <si>
    <t xml:space="preserve">     V roku 2008 krajské súdy v Slovenskej republike vybavili 4 611 odvolaní proti rozhodnutiam okresných súdov v obchodných  veciach. Z tohto počtu bolo 2 340 (50,75 %) prvostupňových rozhodnutí potvrdených, 590 (12,80 %) prvostupňových rozhodnutí zmenených, 688 (14,92 %) prvostupňových rozhodnutí zrušených a vrátených na ďalšie konanie a rozhodnutie a 993 (21,54 %) vybavili odvolacie súdy inak. Najviac potvrdených rozhodnutí mali okresné súdy v obvode Krajského súdu v Žiline - 60,61 %, najviac zrušených a vrátených rozhodnutí zaznamenali okresné súdy v obvode Krajského súdu v Prešove - 17,40 %. </t>
  </si>
  <si>
    <t xml:space="preserve">     Najdlhšie boli vybavované občianskoprávne veci na súdoch v obvode Krajského súdu v   Bratislave - 17,29 mesiaca, na súdoch v obvode Krajského súdu v Žiline - 15,21 mesiaca a na súdoch  v obvode Krajského súdu v Košiciach - 14,83 mesiaca. Najrýchlejšie sa vybavovali občianskoprávne veci na súdoch v obvode Krajského súdu v Banskej Bystrici - 10,39 mesiaca.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</si>
</sst>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name val="CG Time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 horizontal="right" vertical="center" indent="1"/>
    </xf>
    <xf numFmtId="3" fontId="0" fillId="0" borderId="9" xfId="0" applyNumberFormat="1" applyFont="1" applyBorder="1" applyAlignment="1">
      <alignment horizontal="right" vertical="center" indent="1"/>
    </xf>
    <xf numFmtId="3" fontId="0" fillId="0" borderId="15" xfId="0" applyNumberFormat="1" applyFont="1" applyBorder="1" applyAlignment="1">
      <alignment horizontal="right" vertical="center" indent="1"/>
    </xf>
    <xf numFmtId="3" fontId="0" fillId="0" borderId="16" xfId="0" applyNumberFormat="1" applyFont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right" vertical="center" inden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3" fontId="0" fillId="0" borderId="18" xfId="0" applyNumberFormat="1" applyFont="1" applyBorder="1" applyAlignment="1">
      <alignment horizontal="right" vertical="center" wrapText="1" indent="2"/>
    </xf>
    <xf numFmtId="3" fontId="10" fillId="0" borderId="17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9" xfId="0" applyNumberFormat="1" applyFont="1" applyBorder="1" applyAlignment="1">
      <alignment horizontal="right" vertical="center" wrapText="1" indent="2"/>
    </xf>
    <xf numFmtId="3" fontId="0" fillId="0" borderId="20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1"/>
    </xf>
    <xf numFmtId="3" fontId="10" fillId="0" borderId="17" xfId="0" applyNumberFormat="1" applyFont="1" applyBorder="1" applyAlignment="1">
      <alignment horizontal="right" vertical="center" wrapText="1" indent="1"/>
    </xf>
    <xf numFmtId="3" fontId="10" fillId="0" borderId="22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3"/>
    </xf>
    <xf numFmtId="3" fontId="0" fillId="0" borderId="9" xfId="0" applyNumberFormat="1" applyFont="1" applyBorder="1" applyAlignment="1">
      <alignment horizontal="right" vertical="center" wrapText="1" indent="3"/>
    </xf>
    <xf numFmtId="3" fontId="0" fillId="0" borderId="10" xfId="0" applyNumberFormat="1" applyFont="1" applyBorder="1" applyAlignment="1">
      <alignment horizontal="right" vertical="center" wrapText="1" indent="3"/>
    </xf>
    <xf numFmtId="3" fontId="0" fillId="0" borderId="15" xfId="0" applyNumberFormat="1" applyFont="1" applyBorder="1" applyAlignment="1">
      <alignment horizontal="right" vertical="center" wrapText="1" indent="3"/>
    </xf>
    <xf numFmtId="3" fontId="0" fillId="0" borderId="16" xfId="0" applyNumberFormat="1" applyFont="1" applyBorder="1" applyAlignment="1">
      <alignment horizontal="right" vertical="center" wrapText="1" indent="3"/>
    </xf>
    <xf numFmtId="3" fontId="0" fillId="0" borderId="21" xfId="0" applyNumberFormat="1" applyFont="1" applyBorder="1" applyAlignment="1">
      <alignment horizontal="right" vertical="center" wrapText="1" indent="3"/>
    </xf>
    <xf numFmtId="3" fontId="0" fillId="0" borderId="18" xfId="0" applyNumberFormat="1" applyFont="1" applyBorder="1" applyAlignment="1">
      <alignment horizontal="right" vertical="center" wrapText="1" indent="3"/>
    </xf>
    <xf numFmtId="3" fontId="10" fillId="0" borderId="17" xfId="0" applyNumberFormat="1" applyFont="1" applyBorder="1" applyAlignment="1">
      <alignment horizontal="right" vertical="center" wrapText="1" indent="3"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 vertical="center" wrapText="1" indent="4"/>
    </xf>
    <xf numFmtId="3" fontId="0" fillId="0" borderId="19" xfId="0" applyNumberFormat="1" applyFont="1" applyBorder="1" applyAlignment="1">
      <alignment horizontal="right" vertical="center" wrapText="1" indent="4"/>
    </xf>
    <xf numFmtId="3" fontId="0" fillId="0" borderId="20" xfId="0" applyNumberFormat="1" applyFont="1" applyBorder="1" applyAlignment="1">
      <alignment horizontal="right" vertical="center" wrapText="1" indent="4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Fill="1" applyBorder="1" applyAlignment="1">
      <alignment horizontal="right" vertical="center" wrapText="1" indent="2"/>
    </xf>
    <xf numFmtId="3" fontId="10" fillId="0" borderId="17" xfId="0" applyNumberFormat="1" applyFont="1" applyFill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4"/>
    </xf>
    <xf numFmtId="3" fontId="0" fillId="0" borderId="9" xfId="0" applyNumberFormat="1" applyFont="1" applyBorder="1" applyAlignment="1">
      <alignment horizontal="right" vertical="center" wrapText="1" indent="4"/>
    </xf>
    <xf numFmtId="3" fontId="0" fillId="0" borderId="15" xfId="0" applyNumberFormat="1" applyFont="1" applyBorder="1" applyAlignment="1">
      <alignment horizontal="right" vertical="center" wrapText="1" indent="4"/>
    </xf>
    <xf numFmtId="3" fontId="0" fillId="0" borderId="16" xfId="0" applyNumberFormat="1" applyFont="1" applyBorder="1" applyAlignment="1">
      <alignment horizontal="right" vertical="center" wrapText="1" indent="4"/>
    </xf>
    <xf numFmtId="3" fontId="0" fillId="0" borderId="21" xfId="0" applyNumberFormat="1" applyFont="1" applyBorder="1" applyAlignment="1">
      <alignment horizontal="right" vertical="center" wrapText="1" indent="4"/>
    </xf>
    <xf numFmtId="3" fontId="0" fillId="0" borderId="18" xfId="0" applyNumberFormat="1" applyFont="1" applyBorder="1" applyAlignment="1">
      <alignment horizontal="right" vertical="center" wrapText="1" indent="4"/>
    </xf>
    <xf numFmtId="3" fontId="10" fillId="0" borderId="23" xfId="0" applyNumberFormat="1" applyFont="1" applyFill="1" applyBorder="1" applyAlignment="1">
      <alignment horizontal="right" vertical="center" wrapText="1" indent="2"/>
    </xf>
    <xf numFmtId="3" fontId="10" fillId="0" borderId="14" xfId="0" applyNumberFormat="1" applyFont="1" applyBorder="1" applyAlignment="1">
      <alignment horizontal="right" vertical="center" indent="1"/>
    </xf>
    <xf numFmtId="4" fontId="0" fillId="0" borderId="24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 wrapText="1" indent="1"/>
    </xf>
    <xf numFmtId="0" fontId="0" fillId="0" borderId="4" xfId="0" applyNumberFormat="1" applyFont="1" applyBorder="1" applyAlignment="1">
      <alignment horizontal="left" vertical="center" wrapText="1" indent="1"/>
    </xf>
    <xf numFmtId="0" fontId="0" fillId="0" borderId="6" xfId="0" applyNumberFormat="1" applyFont="1" applyBorder="1" applyAlignment="1">
      <alignment horizontal="left" vertical="center" wrapText="1" inden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left" vertical="center" wrapText="1" indent="5"/>
    </xf>
    <xf numFmtId="0" fontId="0" fillId="0" borderId="26" xfId="0" applyNumberFormat="1" applyFont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right" vertical="center" wrapText="1" indent="4"/>
    </xf>
    <xf numFmtId="3" fontId="0" fillId="0" borderId="15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right" vertical="center" wrapText="1" indent="2"/>
    </xf>
    <xf numFmtId="4" fontId="0" fillId="0" borderId="18" xfId="0" applyNumberFormat="1" applyFont="1" applyBorder="1" applyAlignment="1">
      <alignment horizontal="right" vertical="center" wrapText="1" indent="1"/>
    </xf>
    <xf numFmtId="3" fontId="0" fillId="0" borderId="27" xfId="0" applyNumberFormat="1" applyFont="1" applyBorder="1" applyAlignment="1">
      <alignment horizontal="right" vertical="center" wrapText="1" indent="1"/>
    </xf>
    <xf numFmtId="4" fontId="0" fillId="0" borderId="28" xfId="0" applyNumberFormat="1" applyFont="1" applyBorder="1" applyAlignment="1">
      <alignment horizontal="right" vertical="center" wrapText="1" indent="1"/>
    </xf>
    <xf numFmtId="4" fontId="0" fillId="0" borderId="16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28" xfId="0" applyNumberFormat="1" applyFont="1" applyBorder="1" applyAlignment="1">
      <alignment horizontal="right" vertical="center" wrapText="1" indent="1"/>
    </xf>
    <xf numFmtId="0" fontId="0" fillId="0" borderId="6" xfId="0" applyNumberFormat="1" applyFont="1" applyBorder="1" applyAlignment="1">
      <alignment horizontal="right" vertical="center" wrapText="1" indent="1"/>
    </xf>
    <xf numFmtId="4" fontId="0" fillId="0" borderId="5" xfId="0" applyNumberFormat="1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right" vertical="center" wrapText="1" indent="1"/>
    </xf>
    <xf numFmtId="3" fontId="0" fillId="0" borderId="9" xfId="0" applyNumberFormat="1" applyFont="1" applyFill="1" applyBorder="1" applyAlignment="1">
      <alignment horizontal="right" vertical="center" wrapText="1" indent="2"/>
    </xf>
    <xf numFmtId="3" fontId="0" fillId="0" borderId="16" xfId="0" applyNumberFormat="1" applyFont="1" applyFill="1" applyBorder="1" applyAlignment="1">
      <alignment horizontal="right" vertical="center" wrapText="1" indent="1"/>
    </xf>
    <xf numFmtId="3" fontId="0" fillId="0" borderId="16" xfId="0" applyNumberFormat="1" applyFont="1" applyFill="1" applyBorder="1" applyAlignment="1">
      <alignment horizontal="right" vertical="center" wrapText="1" indent="2"/>
    </xf>
    <xf numFmtId="3" fontId="0" fillId="0" borderId="18" xfId="0" applyNumberFormat="1" applyFont="1" applyFill="1" applyBorder="1" applyAlignment="1">
      <alignment horizontal="right" vertical="center" wrapText="1" indent="1"/>
    </xf>
    <xf numFmtId="3" fontId="0" fillId="0" borderId="18" xfId="0" applyNumberFormat="1" applyFont="1" applyFill="1" applyBorder="1" applyAlignment="1">
      <alignment horizontal="right" vertical="center" wrapText="1" indent="2"/>
    </xf>
    <xf numFmtId="3" fontId="10" fillId="0" borderId="13" xfId="0" applyNumberFormat="1" applyFont="1" applyFill="1" applyBorder="1" applyAlignment="1">
      <alignment horizontal="right" vertical="center" wrapText="1" indent="1"/>
    </xf>
    <xf numFmtId="3" fontId="10" fillId="0" borderId="13" xfId="0" applyNumberFormat="1" applyFont="1" applyFill="1" applyBorder="1" applyAlignment="1">
      <alignment horizontal="right" vertical="center" wrapText="1" indent="2"/>
    </xf>
    <xf numFmtId="3" fontId="1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3" fontId="10" fillId="0" borderId="17" xfId="0" applyNumberFormat="1" applyFont="1" applyFill="1" applyBorder="1" applyAlignment="1">
      <alignment horizontal="right" vertical="center" wrapText="1" indent="2"/>
    </xf>
    <xf numFmtId="3" fontId="10" fillId="0" borderId="29" xfId="0" applyNumberFormat="1" applyFont="1" applyFill="1" applyBorder="1" applyAlignment="1">
      <alignment horizontal="right" vertical="center" wrapText="1" indent="2"/>
    </xf>
    <xf numFmtId="2" fontId="0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right" vertical="center" wrapText="1" indent="3"/>
    </xf>
    <xf numFmtId="0" fontId="10" fillId="0" borderId="3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right" vertical="center" wrapText="1" indent="3"/>
    </xf>
    <xf numFmtId="3" fontId="10" fillId="0" borderId="13" xfId="0" applyNumberFormat="1" applyFont="1" applyBorder="1" applyAlignment="1">
      <alignment horizontal="right" vertical="center" wrapText="1" indent="3"/>
    </xf>
    <xf numFmtId="0" fontId="10" fillId="0" borderId="2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right" vertical="center" indent="1"/>
    </xf>
    <xf numFmtId="3" fontId="0" fillId="0" borderId="16" xfId="0" applyNumberFormat="1" applyFont="1" applyFill="1" applyBorder="1" applyAlignment="1">
      <alignment horizontal="right" vertical="center" indent="1"/>
    </xf>
    <xf numFmtId="3" fontId="10" fillId="0" borderId="17" xfId="0" applyNumberFormat="1" applyFont="1" applyFill="1" applyBorder="1" applyAlignment="1">
      <alignment horizontal="right" vertical="center" indent="1"/>
    </xf>
    <xf numFmtId="0" fontId="10" fillId="0" borderId="5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indent="1"/>
    </xf>
    <xf numFmtId="3" fontId="0" fillId="0" borderId="19" xfId="0" applyNumberFormat="1" applyFont="1" applyFill="1" applyBorder="1" applyAlignment="1">
      <alignment horizontal="right" vertical="center" indent="1"/>
    </xf>
    <xf numFmtId="3" fontId="10" fillId="0" borderId="22" xfId="0" applyNumberFormat="1" applyFont="1" applyFill="1" applyBorder="1" applyAlignment="1">
      <alignment horizontal="right" vertical="center" indent="1"/>
    </xf>
    <xf numFmtId="3" fontId="10" fillId="0" borderId="10" xfId="0" applyNumberFormat="1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3" fontId="0" fillId="0" borderId="32" xfId="0" applyNumberFormat="1" applyFont="1" applyBorder="1" applyAlignment="1">
      <alignment horizontal="right" vertical="center" wrapText="1" indent="2"/>
    </xf>
    <xf numFmtId="3" fontId="0" fillId="0" borderId="36" xfId="0" applyNumberFormat="1" applyFont="1" applyBorder="1" applyAlignment="1">
      <alignment horizontal="right" vertical="center" wrapText="1" indent="2"/>
    </xf>
    <xf numFmtId="3" fontId="0" fillId="0" borderId="37" xfId="0" applyNumberFormat="1" applyFont="1" applyBorder="1" applyAlignment="1">
      <alignment horizontal="right" vertical="center" wrapText="1" indent="2"/>
    </xf>
    <xf numFmtId="0" fontId="2" fillId="0" borderId="38" xfId="0" applyFont="1" applyBorder="1" applyAlignment="1">
      <alignment wrapText="1"/>
    </xf>
    <xf numFmtId="0" fontId="1" fillId="0" borderId="38" xfId="0" applyFont="1" applyBorder="1" applyAlignment="1">
      <alignment wrapText="1"/>
    </xf>
    <xf numFmtId="3" fontId="0" fillId="0" borderId="39" xfId="0" applyNumberFormat="1" applyFont="1" applyBorder="1" applyAlignment="1">
      <alignment horizontal="right" vertical="center" wrapText="1" indent="1"/>
    </xf>
    <xf numFmtId="3" fontId="0" fillId="0" borderId="39" xfId="0" applyNumberFormat="1" applyFont="1" applyBorder="1" applyAlignment="1">
      <alignment horizontal="right" vertical="center" wrapText="1" indent="2"/>
    </xf>
    <xf numFmtId="3" fontId="0" fillId="0" borderId="32" xfId="0" applyNumberFormat="1" applyFont="1" applyBorder="1" applyAlignment="1">
      <alignment horizontal="right" vertical="center" wrapText="1" indent="1"/>
    </xf>
    <xf numFmtId="3" fontId="0" fillId="0" borderId="36" xfId="0" applyNumberFormat="1" applyFont="1" applyBorder="1" applyAlignment="1">
      <alignment horizontal="right" vertical="center" wrapText="1" indent="1"/>
    </xf>
    <xf numFmtId="3" fontId="0" fillId="0" borderId="37" xfId="0" applyNumberFormat="1" applyFont="1" applyBorder="1" applyAlignment="1">
      <alignment horizontal="right" vertical="center" wrapText="1" indent="1"/>
    </xf>
    <xf numFmtId="3" fontId="0" fillId="0" borderId="40" xfId="0" applyNumberFormat="1" applyFont="1" applyBorder="1" applyAlignment="1">
      <alignment horizontal="right" vertical="center" wrapText="1" indent="2"/>
    </xf>
    <xf numFmtId="3" fontId="0" fillId="0" borderId="2" xfId="0" applyNumberFormat="1" applyFont="1" applyBorder="1" applyAlignment="1">
      <alignment horizontal="right" vertical="center" wrapText="1" indent="2"/>
    </xf>
    <xf numFmtId="3" fontId="0" fillId="0" borderId="5" xfId="0" applyNumberFormat="1" applyFont="1" applyBorder="1" applyAlignment="1">
      <alignment horizontal="right" vertical="center" wrapText="1" indent="2"/>
    </xf>
    <xf numFmtId="3" fontId="10" fillId="0" borderId="28" xfId="0" applyNumberFormat="1" applyFont="1" applyBorder="1" applyAlignment="1">
      <alignment horizontal="right" vertical="center" wrapText="1" indent="2"/>
    </xf>
    <xf numFmtId="3" fontId="10" fillId="0" borderId="41" xfId="0" applyNumberFormat="1" applyFont="1" applyBorder="1" applyAlignment="1">
      <alignment horizontal="right" vertical="center" wrapText="1" indent="2"/>
    </xf>
    <xf numFmtId="3" fontId="10" fillId="0" borderId="28" xfId="0" applyNumberFormat="1" applyFont="1" applyBorder="1" applyAlignment="1">
      <alignment horizontal="right" vertical="center" wrapText="1" indent="1"/>
    </xf>
    <xf numFmtId="3" fontId="10" fillId="0" borderId="17" xfId="0" applyNumberFormat="1" applyFont="1" applyBorder="1" applyAlignment="1">
      <alignment horizontal="right" vertical="center" wrapText="1" indent="4"/>
    </xf>
    <xf numFmtId="3" fontId="0" fillId="0" borderId="9" xfId="0" applyNumberFormat="1" applyFont="1" applyFill="1" applyBorder="1" applyAlignment="1">
      <alignment horizontal="right" vertical="center" wrapText="1" indent="4"/>
    </xf>
    <xf numFmtId="3" fontId="0" fillId="0" borderId="10" xfId="0" applyNumberFormat="1" applyFont="1" applyFill="1" applyBorder="1" applyAlignment="1">
      <alignment horizontal="right" vertical="center" wrapText="1" indent="4"/>
    </xf>
    <xf numFmtId="3" fontId="0" fillId="0" borderId="16" xfId="0" applyNumberFormat="1" applyFont="1" applyFill="1" applyBorder="1" applyAlignment="1">
      <alignment horizontal="right" vertical="center" wrapText="1" indent="4"/>
    </xf>
    <xf numFmtId="3" fontId="0" fillId="0" borderId="19" xfId="0" applyNumberFormat="1" applyFont="1" applyFill="1" applyBorder="1" applyAlignment="1">
      <alignment horizontal="right" vertical="center" wrapText="1" indent="4"/>
    </xf>
    <xf numFmtId="3" fontId="0" fillId="0" borderId="18" xfId="0" applyNumberFormat="1" applyFont="1" applyFill="1" applyBorder="1" applyAlignment="1">
      <alignment horizontal="right" vertical="center" wrapText="1" indent="4"/>
    </xf>
    <xf numFmtId="3" fontId="0" fillId="0" borderId="20" xfId="0" applyNumberFormat="1" applyFont="1" applyFill="1" applyBorder="1" applyAlignment="1">
      <alignment horizontal="right" vertical="center" wrapText="1" indent="4"/>
    </xf>
    <xf numFmtId="3" fontId="10" fillId="0" borderId="17" xfId="0" applyNumberFormat="1" applyFont="1" applyFill="1" applyBorder="1" applyAlignment="1">
      <alignment horizontal="right" vertical="center" wrapText="1" indent="4"/>
    </xf>
    <xf numFmtId="3" fontId="10" fillId="0" borderId="22" xfId="0" applyNumberFormat="1" applyFont="1" applyFill="1" applyBorder="1" applyAlignment="1">
      <alignment horizontal="right" vertical="center" wrapText="1" indent="4"/>
    </xf>
    <xf numFmtId="0" fontId="10" fillId="0" borderId="0" xfId="0" applyFont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 vertical="center" wrapText="1" indent="3"/>
    </xf>
    <xf numFmtId="3" fontId="0" fillId="0" borderId="9" xfId="0" applyNumberFormat="1" applyFont="1" applyFill="1" applyBorder="1" applyAlignment="1">
      <alignment horizontal="right" vertical="center" wrapText="1" indent="3"/>
    </xf>
    <xf numFmtId="3" fontId="0" fillId="0" borderId="15" xfId="0" applyNumberFormat="1" applyFont="1" applyFill="1" applyBorder="1" applyAlignment="1">
      <alignment horizontal="right" vertical="center" wrapText="1" indent="3"/>
    </xf>
    <xf numFmtId="3" fontId="0" fillId="0" borderId="16" xfId="0" applyNumberFormat="1" applyFont="1" applyFill="1" applyBorder="1" applyAlignment="1">
      <alignment horizontal="right" vertical="center" wrapText="1" indent="3"/>
    </xf>
    <xf numFmtId="3" fontId="0" fillId="0" borderId="21" xfId="0" applyNumberFormat="1" applyFont="1" applyFill="1" applyBorder="1" applyAlignment="1">
      <alignment horizontal="right" vertical="center" wrapText="1" indent="3"/>
    </xf>
    <xf numFmtId="3" fontId="0" fillId="0" borderId="18" xfId="0" applyNumberFormat="1" applyFont="1" applyFill="1" applyBorder="1" applyAlignment="1">
      <alignment horizontal="right" vertical="center" wrapText="1" indent="3"/>
    </xf>
    <xf numFmtId="3" fontId="10" fillId="0" borderId="17" xfId="0" applyNumberFormat="1" applyFont="1" applyFill="1" applyBorder="1" applyAlignment="1">
      <alignment horizontal="right" vertical="center" wrapText="1" indent="3"/>
    </xf>
    <xf numFmtId="3" fontId="0" fillId="0" borderId="1" xfId="0" applyNumberFormat="1" applyFont="1" applyBorder="1" applyAlignment="1">
      <alignment horizontal="right" vertical="center" wrapText="1" indent="1"/>
    </xf>
    <xf numFmtId="4" fontId="0" fillId="0" borderId="2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 indent="4"/>
    </xf>
    <xf numFmtId="0" fontId="0" fillId="0" borderId="0" xfId="0" applyAlignment="1">
      <alignment horizontal="left" vertical="center" wrapText="1" indent="4"/>
    </xf>
    <xf numFmtId="0" fontId="0" fillId="0" borderId="0" xfId="0" applyFont="1" applyAlignment="1">
      <alignment horizontal="left" vertical="center" wrapText="1" indent="6"/>
    </xf>
    <xf numFmtId="0" fontId="0" fillId="0" borderId="0" xfId="0" applyFont="1" applyAlignment="1">
      <alignment horizontal="left" vertical="center" wrapText="1" indent="10"/>
    </xf>
    <xf numFmtId="3" fontId="0" fillId="0" borderId="25" xfId="0" applyNumberFormat="1" applyFont="1" applyBorder="1" applyAlignment="1">
      <alignment horizontal="right" vertical="center" indent="1"/>
    </xf>
    <xf numFmtId="0" fontId="0" fillId="0" borderId="29" xfId="0" applyBorder="1" applyAlignment="1">
      <alignment/>
    </xf>
    <xf numFmtId="3" fontId="0" fillId="0" borderId="40" xfId="0" applyNumberFormat="1" applyFont="1" applyFill="1" applyBorder="1" applyAlignment="1">
      <alignment horizontal="right" vertical="center" indent="1"/>
    </xf>
    <xf numFmtId="3" fontId="0" fillId="0" borderId="2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Border="1" applyAlignment="1">
      <alignment horizontal="right" vertical="center" indent="1"/>
    </xf>
    <xf numFmtId="3" fontId="0" fillId="0" borderId="12" xfId="0" applyNumberFormat="1" applyFont="1" applyBorder="1" applyAlignment="1">
      <alignment horizontal="right" vertical="center" indent="1"/>
    </xf>
    <xf numFmtId="3" fontId="0" fillId="0" borderId="11" xfId="0" applyNumberFormat="1" applyFont="1" applyBorder="1" applyAlignment="1">
      <alignment horizontal="right" vertical="center" indent="1"/>
    </xf>
    <xf numFmtId="3" fontId="0" fillId="0" borderId="40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27" xfId="0" applyNumberFormat="1" applyFont="1" applyBorder="1" applyAlignment="1">
      <alignment horizontal="right" vertical="center" indent="1"/>
    </xf>
    <xf numFmtId="3" fontId="0" fillId="0" borderId="5" xfId="0" applyNumberFormat="1" applyFont="1" applyFill="1" applyBorder="1" applyAlignment="1">
      <alignment horizontal="right" vertical="center" indent="1"/>
    </xf>
    <xf numFmtId="3" fontId="10" fillId="0" borderId="23" xfId="0" applyNumberFormat="1" applyFont="1" applyBorder="1" applyAlignment="1">
      <alignment horizontal="right" vertical="center" wrapText="1" indent="2"/>
    </xf>
    <xf numFmtId="0" fontId="5" fillId="0" borderId="0" xfId="0" applyFont="1" applyAlignment="1">
      <alignment/>
    </xf>
    <xf numFmtId="3" fontId="10" fillId="0" borderId="13" xfId="0" applyNumberFormat="1" applyFont="1" applyBorder="1" applyAlignment="1">
      <alignment horizontal="right" vertical="center" wrapText="1" indent="1"/>
    </xf>
    <xf numFmtId="3" fontId="0" fillId="0" borderId="36" xfId="0" applyNumberFormat="1" applyFont="1" applyFill="1" applyBorder="1" applyAlignment="1">
      <alignment horizontal="right" vertical="center" wrapText="1" indent="1"/>
    </xf>
    <xf numFmtId="3" fontId="0" fillId="0" borderId="19" xfId="0" applyNumberFormat="1" applyFont="1" applyFill="1" applyBorder="1" applyAlignment="1">
      <alignment horizontal="right" vertical="center" wrapText="1" indent="2"/>
    </xf>
    <xf numFmtId="3" fontId="10" fillId="0" borderId="35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5"/>
    </xf>
    <xf numFmtId="3" fontId="0" fillId="0" borderId="16" xfId="0" applyNumberFormat="1" applyFont="1" applyBorder="1" applyAlignment="1">
      <alignment horizontal="right" vertical="center" wrapText="1" indent="5"/>
    </xf>
    <xf numFmtId="3" fontId="0" fillId="0" borderId="18" xfId="0" applyNumberFormat="1" applyFont="1" applyBorder="1" applyAlignment="1">
      <alignment horizontal="right" vertical="center" wrapText="1" indent="5"/>
    </xf>
    <xf numFmtId="3" fontId="10" fillId="0" borderId="17" xfId="0" applyNumberFormat="1" applyFont="1" applyBorder="1" applyAlignment="1">
      <alignment horizontal="right" vertical="center" wrapText="1" indent="5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10" fillId="0" borderId="42" xfId="0" applyNumberFormat="1" applyFont="1" applyBorder="1" applyAlignment="1">
      <alignment horizontal="right" vertical="center" indent="1"/>
    </xf>
    <xf numFmtId="0" fontId="2" fillId="0" borderId="38" xfId="0" applyFont="1" applyBorder="1" applyAlignment="1">
      <alignment vertical="center"/>
    </xf>
    <xf numFmtId="3" fontId="10" fillId="0" borderId="23" xfId="0" applyNumberFormat="1" applyFont="1" applyBorder="1" applyAlignment="1">
      <alignment horizontal="right" vertical="center" indent="1"/>
    </xf>
    <xf numFmtId="0" fontId="10" fillId="0" borderId="26" xfId="0" applyFont="1" applyBorder="1" applyAlignment="1">
      <alignment horizontal="center" vertical="center" wrapText="1"/>
    </xf>
    <xf numFmtId="3" fontId="10" fillId="0" borderId="42" xfId="0" applyNumberFormat="1" applyFont="1" applyFill="1" applyBorder="1" applyAlignment="1">
      <alignment horizontal="right" vertical="center" indent="1"/>
    </xf>
    <xf numFmtId="3" fontId="6" fillId="0" borderId="38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right" vertical="center" indent="1"/>
    </xf>
    <xf numFmtId="3" fontId="13" fillId="0" borderId="16" xfId="0" applyNumberFormat="1" applyFont="1" applyBorder="1" applyAlignment="1">
      <alignment horizontal="right" vertical="center" wrapText="1" indent="1"/>
    </xf>
    <xf numFmtId="43" fontId="5" fillId="0" borderId="16" xfId="15" applyFont="1" applyBorder="1" applyAlignment="1">
      <alignment horizontal="right" vertical="center" wrapText="1" indent="1"/>
    </xf>
    <xf numFmtId="3" fontId="13" fillId="2" borderId="16" xfId="0" applyNumberFormat="1" applyFont="1" applyFill="1" applyBorder="1" applyAlignment="1">
      <alignment horizontal="right" vertical="center" wrapText="1" indent="1"/>
    </xf>
    <xf numFmtId="43" fontId="5" fillId="2" borderId="16" xfId="15" applyNumberFormat="1" applyFont="1" applyFill="1" applyBorder="1" applyAlignment="1">
      <alignment horizontal="right" vertical="center" wrapText="1" inden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right" vertical="center" wrapText="1" indent="1"/>
    </xf>
    <xf numFmtId="4" fontId="10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right" vertical="center" inden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6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wrapText="1" inden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/>
    </xf>
    <xf numFmtId="0" fontId="10" fillId="0" borderId="6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2" fillId="0" borderId="0" xfId="0" applyNumberFormat="1" applyFont="1" applyFill="1" applyAlignment="1">
      <alignment horizontal="left" vertical="center" wrapText="1" inden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left"/>
    </xf>
    <xf numFmtId="0" fontId="10" fillId="0" borderId="4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spôsobu vybavovania z celkového počtu  
vybavených vecí C na súdoch SR za rok 2008</a:t>
            </a:r>
          </a:p>
        </c:rich>
      </c:tx>
      <c:layout>
        <c:manualLayout>
          <c:xMode val="factor"/>
          <c:yMode val="factor"/>
          <c:x val="0"/>
          <c:y val="0.042"/>
        </c:manualLayout>
      </c:layout>
      <c:spPr>
        <a:noFill/>
        <a:ln>
          <a:noFill/>
        </a:ln>
      </c:spPr>
    </c:title>
    <c:view3D>
      <c:rotX val="2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141"/>
          <c:y val="0.25725"/>
          <c:w val="0.68625"/>
          <c:h val="0.5945"/>
        </c:manualLayout>
      </c:layout>
      <c:pie3DChart>
        <c:varyColors val="1"/>
        <c:ser>
          <c:idx val="0"/>
          <c:order val="0"/>
          <c:spPr>
            <a:pattFill prst="lgConfetti">
              <a:fgClr>
                <a:srgbClr val="008000"/>
              </a:fgClr>
              <a:bgClr>
                <a:srgbClr val="FFFFFF"/>
              </a:bgClr>
            </a:patt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shingle">
                <a:fgClr>
                  <a:srgbClr val="FFFFFF"/>
                </a:fgClr>
                <a:bgClr>
                  <a:srgbClr val="CC99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diagBrick">
                <a:fgClr>
                  <a:srgbClr val="FFFFFF"/>
                </a:fgClr>
                <a:bgClr>
                  <a:srgbClr val="FFCC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pct30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návrh zamietnutý
8 401
9,99 %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iné
6 683
7,95 %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vyhovené čiastočne
7 466
8,88 %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vyhovené úplne
58 660
69,78 %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zmier
2 855
3,40 %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'4.GRAF-spôs_vyb.vecí'!$B$12:$B$16</c:f>
              <c:strCache/>
            </c:strRef>
          </c:cat>
          <c:val>
            <c:numRef>
              <c:f>'4.GRAF-spôs_vyb.vecí'!$D$12:$D$16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561975</xdr:colOff>
      <xdr:row>33</xdr:row>
      <xdr:rowOff>85725</xdr:rowOff>
    </xdr:to>
    <xdr:graphicFrame>
      <xdr:nvGraphicFramePr>
        <xdr:cNvPr id="1" name="Chart 3"/>
        <xdr:cNvGraphicFramePr/>
      </xdr:nvGraphicFramePr>
      <xdr:xfrm>
        <a:off x="19050" y="28575"/>
        <a:ext cx="79248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3">
      <selection activeCell="G34" sqref="G34"/>
    </sheetView>
  </sheetViews>
  <sheetFormatPr defaultColWidth="9.140625" defaultRowHeight="12.75"/>
  <cols>
    <col min="1" max="1" width="118.7109375" style="0" customWidth="1"/>
  </cols>
  <sheetData>
    <row r="1" ht="12.75">
      <c r="A1" s="206" t="s">
        <v>169</v>
      </c>
    </row>
    <row r="2" ht="7.5" customHeight="1">
      <c r="A2" s="207"/>
    </row>
    <row r="3" ht="12.75">
      <c r="A3" s="208" t="s">
        <v>170</v>
      </c>
    </row>
    <row r="4" ht="12.75">
      <c r="A4" s="208" t="s">
        <v>171</v>
      </c>
    </row>
    <row r="5" ht="12.75">
      <c r="A5" s="208" t="s">
        <v>172</v>
      </c>
    </row>
    <row r="6" ht="12.75">
      <c r="A6" s="209" t="s">
        <v>173</v>
      </c>
    </row>
    <row r="7" ht="12.75">
      <c r="A7" s="210" t="s">
        <v>174</v>
      </c>
    </row>
    <row r="8" ht="12.75">
      <c r="A8" s="211" t="s">
        <v>90</v>
      </c>
    </row>
    <row r="9" ht="12.75">
      <c r="A9" s="211" t="s">
        <v>175</v>
      </c>
    </row>
    <row r="10" ht="12.75">
      <c r="A10" s="208" t="s">
        <v>176</v>
      </c>
    </row>
    <row r="11" ht="7.5" customHeight="1">
      <c r="A11" s="207"/>
    </row>
    <row r="12" ht="25.5">
      <c r="A12" s="207" t="s">
        <v>195</v>
      </c>
    </row>
    <row r="13" ht="7.5" customHeight="1">
      <c r="A13" s="207"/>
    </row>
    <row r="14" ht="12.75">
      <c r="A14" s="207" t="s">
        <v>189</v>
      </c>
    </row>
    <row r="15" ht="7.5" customHeight="1">
      <c r="A15" s="207"/>
    </row>
    <row r="16" ht="38.25">
      <c r="A16" s="207" t="s">
        <v>190</v>
      </c>
    </row>
    <row r="17" ht="51">
      <c r="A17" s="207" t="s">
        <v>191</v>
      </c>
    </row>
    <row r="18" ht="7.5" customHeight="1">
      <c r="A18" s="207"/>
    </row>
    <row r="19" ht="51">
      <c r="A19" s="206" t="s">
        <v>192</v>
      </c>
    </row>
    <row r="20" ht="7.5" customHeight="1">
      <c r="A20" s="206"/>
    </row>
    <row r="21" ht="38.25">
      <c r="A21" s="206" t="s">
        <v>194</v>
      </c>
    </row>
    <row r="22" ht="7.5" customHeight="1">
      <c r="A22" s="206"/>
    </row>
    <row r="23" ht="12.75">
      <c r="A23" s="206" t="s">
        <v>193</v>
      </c>
    </row>
    <row r="24" ht="7.5" customHeight="1">
      <c r="A24" s="206"/>
    </row>
    <row r="25" ht="51">
      <c r="A25" s="206" t="s">
        <v>196</v>
      </c>
    </row>
    <row r="26" ht="38.25">
      <c r="A26" s="206" t="s">
        <v>199</v>
      </c>
    </row>
    <row r="27" ht="7.5" customHeight="1">
      <c r="A27" s="206"/>
    </row>
    <row r="28" ht="63.75">
      <c r="A28" s="206" t="s">
        <v>197</v>
      </c>
    </row>
    <row r="29" ht="7.5" customHeight="1">
      <c r="A29" s="206"/>
    </row>
    <row r="30" ht="63.75">
      <c r="A30" s="206" t="s">
        <v>198</v>
      </c>
    </row>
  </sheetData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N34"/>
  <sheetViews>
    <sheetView showGridLines="0" zoomScaleSheetLayoutView="10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195" customFormat="1" ht="19.5" customHeight="1">
      <c r="A1" s="298" t="s">
        <v>167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s="195" customFormat="1" ht="19.5" customHeight="1">
      <c r="A2" s="298" t="s">
        <v>182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195" customFormat="1" ht="19.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195" customFormat="1" ht="19.5" customHeight="1" thickBot="1">
      <c r="A4" s="262" t="s">
        <v>48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16.5" customHeight="1" thickTop="1">
      <c r="A5" s="286" t="s">
        <v>38</v>
      </c>
      <c r="B5" s="288" t="s">
        <v>39</v>
      </c>
      <c r="C5" s="290" t="s">
        <v>40</v>
      </c>
      <c r="D5" s="290"/>
      <c r="E5" s="290"/>
      <c r="F5" s="290"/>
      <c r="G5" s="290"/>
      <c r="H5" s="290"/>
      <c r="I5" s="290"/>
      <c r="J5" s="290"/>
      <c r="K5" s="290"/>
      <c r="L5" s="290"/>
      <c r="M5" s="301" t="s">
        <v>41</v>
      </c>
    </row>
    <row r="6" spans="1:13" ht="27" customHeight="1">
      <c r="A6" s="299"/>
      <c r="B6" s="300"/>
      <c r="C6" s="297" t="s">
        <v>34</v>
      </c>
      <c r="D6" s="297"/>
      <c r="E6" s="297" t="s">
        <v>36</v>
      </c>
      <c r="F6" s="297"/>
      <c r="G6" s="297" t="s">
        <v>35</v>
      </c>
      <c r="H6" s="297"/>
      <c r="I6" s="297" t="s">
        <v>42</v>
      </c>
      <c r="J6" s="297"/>
      <c r="K6" s="297" t="s">
        <v>43</v>
      </c>
      <c r="L6" s="297"/>
      <c r="M6" s="270"/>
    </row>
    <row r="7" spans="1:13" ht="27" customHeight="1" thickBot="1">
      <c r="A7" s="287"/>
      <c r="B7" s="289"/>
      <c r="C7" s="27" t="s">
        <v>44</v>
      </c>
      <c r="D7" s="27" t="s">
        <v>37</v>
      </c>
      <c r="E7" s="27" t="s">
        <v>44</v>
      </c>
      <c r="F7" s="27" t="s">
        <v>37</v>
      </c>
      <c r="G7" s="27" t="s">
        <v>44</v>
      </c>
      <c r="H7" s="27" t="s">
        <v>37</v>
      </c>
      <c r="I7" s="27" t="s">
        <v>44</v>
      </c>
      <c r="J7" s="27" t="s">
        <v>37</v>
      </c>
      <c r="K7" s="27" t="s">
        <v>44</v>
      </c>
      <c r="L7" s="27" t="s">
        <v>37</v>
      </c>
      <c r="M7" s="271"/>
    </row>
    <row r="8" spans="1:13" ht="30" customHeight="1" thickTop="1">
      <c r="A8" s="96" t="s">
        <v>84</v>
      </c>
      <c r="B8" s="50">
        <v>2304</v>
      </c>
      <c r="C8" s="55">
        <v>1698</v>
      </c>
      <c r="D8" s="106">
        <f aca="true" t="shared" si="0" ref="D8:D14">C8/B8*100</f>
        <v>73.69791666666666</v>
      </c>
      <c r="E8" s="55">
        <v>183</v>
      </c>
      <c r="F8" s="106">
        <f aca="true" t="shared" si="1" ref="F8:F14">E8/B8*100</f>
        <v>7.942708333333333</v>
      </c>
      <c r="G8" s="55">
        <v>103</v>
      </c>
      <c r="H8" s="106">
        <f aca="true" t="shared" si="2" ref="H8:H14">G8/B8*100</f>
        <v>4.470486111111112</v>
      </c>
      <c r="I8" s="55">
        <v>117</v>
      </c>
      <c r="J8" s="106">
        <f aca="true" t="shared" si="3" ref="J8:J14">I8/B8*100</f>
        <v>5.078125</v>
      </c>
      <c r="K8" s="55">
        <v>230</v>
      </c>
      <c r="L8" s="106">
        <f aca="true" t="shared" si="4" ref="L8:L14">K8/B8*100</f>
        <v>9.98263888888889</v>
      </c>
      <c r="M8" s="216">
        <v>2495</v>
      </c>
    </row>
    <row r="9" spans="1:13" ht="30" customHeight="1">
      <c r="A9" s="97" t="s">
        <v>85</v>
      </c>
      <c r="B9" s="50">
        <v>95</v>
      </c>
      <c r="C9" s="57">
        <v>39</v>
      </c>
      <c r="D9" s="109">
        <f t="shared" si="0"/>
        <v>41.05263157894737</v>
      </c>
      <c r="E9" s="57">
        <v>23</v>
      </c>
      <c r="F9" s="109">
        <f t="shared" si="1"/>
        <v>24.210526315789473</v>
      </c>
      <c r="G9" s="57">
        <v>6</v>
      </c>
      <c r="H9" s="109">
        <f t="shared" si="2"/>
        <v>6.315789473684211</v>
      </c>
      <c r="I9" s="57">
        <v>23</v>
      </c>
      <c r="J9" s="109">
        <f t="shared" si="3"/>
        <v>24.210526315789473</v>
      </c>
      <c r="K9" s="57">
        <v>5</v>
      </c>
      <c r="L9" s="109">
        <f t="shared" si="4"/>
        <v>5.263157894736842</v>
      </c>
      <c r="M9" s="216">
        <v>123</v>
      </c>
    </row>
    <row r="10" spans="1:13" ht="30" customHeight="1">
      <c r="A10" s="97" t="s">
        <v>86</v>
      </c>
      <c r="B10" s="50">
        <v>623</v>
      </c>
      <c r="C10" s="57">
        <v>232</v>
      </c>
      <c r="D10" s="109">
        <f t="shared" si="0"/>
        <v>37.23916532905297</v>
      </c>
      <c r="E10" s="57">
        <v>98</v>
      </c>
      <c r="F10" s="109">
        <f t="shared" si="1"/>
        <v>15.730337078651685</v>
      </c>
      <c r="G10" s="57">
        <v>79</v>
      </c>
      <c r="H10" s="109">
        <f t="shared" si="2"/>
        <v>12.680577849117174</v>
      </c>
      <c r="I10" s="57">
        <v>213</v>
      </c>
      <c r="J10" s="109">
        <f t="shared" si="3"/>
        <v>34.18940609951846</v>
      </c>
      <c r="K10" s="57">
        <v>3</v>
      </c>
      <c r="L10" s="109">
        <f t="shared" si="4"/>
        <v>0.4815409309791332</v>
      </c>
      <c r="M10" s="216">
        <v>655</v>
      </c>
    </row>
    <row r="11" spans="1:13" ht="30" customHeight="1">
      <c r="A11" s="97" t="s">
        <v>92</v>
      </c>
      <c r="B11" s="50">
        <v>2965</v>
      </c>
      <c r="C11" s="57">
        <v>2008</v>
      </c>
      <c r="D11" s="109">
        <f t="shared" si="0"/>
        <v>67.72344013490725</v>
      </c>
      <c r="E11" s="57">
        <v>294</v>
      </c>
      <c r="F11" s="109">
        <f t="shared" si="1"/>
        <v>9.915682967959528</v>
      </c>
      <c r="G11" s="57">
        <v>129</v>
      </c>
      <c r="H11" s="109">
        <f t="shared" si="2"/>
        <v>4.350758853288364</v>
      </c>
      <c r="I11" s="57">
        <v>311</v>
      </c>
      <c r="J11" s="109">
        <f t="shared" si="3"/>
        <v>10.489038785834738</v>
      </c>
      <c r="K11" s="57">
        <v>248</v>
      </c>
      <c r="L11" s="109">
        <f t="shared" si="4"/>
        <v>8.364249578414839</v>
      </c>
      <c r="M11" s="216">
        <v>4029</v>
      </c>
    </row>
    <row r="12" spans="1:13" ht="30" customHeight="1">
      <c r="A12" s="97" t="s">
        <v>89</v>
      </c>
      <c r="B12" s="50">
        <v>287</v>
      </c>
      <c r="C12" s="57">
        <v>155</v>
      </c>
      <c r="D12" s="109">
        <f t="shared" si="0"/>
        <v>54.00696864111498</v>
      </c>
      <c r="E12" s="57">
        <v>39</v>
      </c>
      <c r="F12" s="109">
        <f t="shared" si="1"/>
        <v>13.588850174216027</v>
      </c>
      <c r="G12" s="57">
        <v>30</v>
      </c>
      <c r="H12" s="109">
        <f t="shared" si="2"/>
        <v>10.452961672473867</v>
      </c>
      <c r="I12" s="57">
        <v>57</v>
      </c>
      <c r="J12" s="109">
        <f t="shared" si="3"/>
        <v>19.860627177700348</v>
      </c>
      <c r="K12" s="57">
        <v>9</v>
      </c>
      <c r="L12" s="109">
        <f t="shared" si="4"/>
        <v>3.1358885017421603</v>
      </c>
      <c r="M12" s="216">
        <v>801</v>
      </c>
    </row>
    <row r="13" spans="1:13" ht="30" customHeight="1">
      <c r="A13" s="98" t="s">
        <v>90</v>
      </c>
      <c r="B13" s="50">
        <v>186</v>
      </c>
      <c r="C13" s="57">
        <v>82</v>
      </c>
      <c r="D13" s="109">
        <f t="shared" si="0"/>
        <v>44.086021505376344</v>
      </c>
      <c r="E13" s="57">
        <v>33</v>
      </c>
      <c r="F13" s="109">
        <f t="shared" si="1"/>
        <v>17.741935483870968</v>
      </c>
      <c r="G13" s="57">
        <v>13</v>
      </c>
      <c r="H13" s="109">
        <f t="shared" si="2"/>
        <v>6.989247311827956</v>
      </c>
      <c r="I13" s="57">
        <v>45</v>
      </c>
      <c r="J13" s="109">
        <f t="shared" si="3"/>
        <v>24.193548387096776</v>
      </c>
      <c r="K13" s="57">
        <v>15</v>
      </c>
      <c r="L13" s="109">
        <f t="shared" si="4"/>
        <v>8.064516129032258</v>
      </c>
      <c r="M13" s="216">
        <v>252</v>
      </c>
    </row>
    <row r="14" spans="1:13" ht="30" customHeight="1">
      <c r="A14" s="99" t="s">
        <v>87</v>
      </c>
      <c r="B14" s="50">
        <v>351</v>
      </c>
      <c r="C14" s="57">
        <v>230</v>
      </c>
      <c r="D14" s="109">
        <f t="shared" si="0"/>
        <v>65.52706552706553</v>
      </c>
      <c r="E14" s="57">
        <v>33</v>
      </c>
      <c r="F14" s="109">
        <f t="shared" si="1"/>
        <v>9.401709401709402</v>
      </c>
      <c r="G14" s="57">
        <v>13</v>
      </c>
      <c r="H14" s="109">
        <f t="shared" si="2"/>
        <v>3.7037037037037033</v>
      </c>
      <c r="I14" s="57">
        <v>35</v>
      </c>
      <c r="J14" s="109">
        <f t="shared" si="3"/>
        <v>9.971509971509972</v>
      </c>
      <c r="K14" s="57">
        <v>46</v>
      </c>
      <c r="L14" s="109">
        <f t="shared" si="4"/>
        <v>13.105413105413104</v>
      </c>
      <c r="M14" s="216">
        <v>455</v>
      </c>
    </row>
    <row r="15" spans="1:13" ht="30" customHeight="1" thickBot="1">
      <c r="A15" s="100" t="s">
        <v>88</v>
      </c>
      <c r="B15" s="218">
        <v>1</v>
      </c>
      <c r="C15" s="58">
        <v>1</v>
      </c>
      <c r="D15" s="108">
        <f>C15/B15*100</f>
        <v>100</v>
      </c>
      <c r="E15" s="58">
        <v>0</v>
      </c>
      <c r="F15" s="252" t="s">
        <v>188</v>
      </c>
      <c r="G15" s="58">
        <v>0</v>
      </c>
      <c r="H15" s="250" t="s">
        <v>188</v>
      </c>
      <c r="I15" s="58">
        <v>0</v>
      </c>
      <c r="J15" s="252" t="s">
        <v>188</v>
      </c>
      <c r="K15" s="58">
        <v>0</v>
      </c>
      <c r="L15" s="250" t="s">
        <v>188</v>
      </c>
      <c r="M15" s="217">
        <v>1</v>
      </c>
    </row>
    <row r="16" spans="2:13" ht="16.5" customHeight="1" thickTop="1">
      <c r="B16" s="213"/>
      <c r="F16" s="213"/>
      <c r="J16" s="213"/>
      <c r="M16" s="213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3">
    <mergeCell ref="A2:M2"/>
    <mergeCell ref="A3:M3"/>
    <mergeCell ref="A1:M1"/>
    <mergeCell ref="A4:M4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N34"/>
  <sheetViews>
    <sheetView showGridLines="0" zoomScaleSheetLayoutView="10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195" customFormat="1" ht="19.5" customHeight="1">
      <c r="A1" s="298" t="s">
        <v>167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s="195" customFormat="1" ht="19.5" customHeight="1">
      <c r="A2" s="298" t="s">
        <v>182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195" customFormat="1" ht="19.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195" customFormat="1" ht="19.5" customHeight="1" thickBot="1">
      <c r="A4" s="262" t="s">
        <v>49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16.5" customHeight="1" thickTop="1">
      <c r="A5" s="286" t="s">
        <v>38</v>
      </c>
      <c r="B5" s="288" t="s">
        <v>39</v>
      </c>
      <c r="C5" s="290" t="s">
        <v>40</v>
      </c>
      <c r="D5" s="290"/>
      <c r="E5" s="290"/>
      <c r="F5" s="290"/>
      <c r="G5" s="290"/>
      <c r="H5" s="290"/>
      <c r="I5" s="290"/>
      <c r="J5" s="290"/>
      <c r="K5" s="290"/>
      <c r="L5" s="290"/>
      <c r="M5" s="301" t="s">
        <v>41</v>
      </c>
    </row>
    <row r="6" spans="1:13" ht="27" customHeight="1">
      <c r="A6" s="299"/>
      <c r="B6" s="300"/>
      <c r="C6" s="297" t="s">
        <v>34</v>
      </c>
      <c r="D6" s="297"/>
      <c r="E6" s="297" t="s">
        <v>36</v>
      </c>
      <c r="F6" s="297"/>
      <c r="G6" s="297" t="s">
        <v>35</v>
      </c>
      <c r="H6" s="297"/>
      <c r="I6" s="297" t="s">
        <v>42</v>
      </c>
      <c r="J6" s="297"/>
      <c r="K6" s="297" t="s">
        <v>43</v>
      </c>
      <c r="L6" s="297"/>
      <c r="M6" s="270"/>
    </row>
    <row r="7" spans="1:13" ht="27" customHeight="1" thickBot="1">
      <c r="A7" s="287"/>
      <c r="B7" s="289"/>
      <c r="C7" s="27" t="s">
        <v>44</v>
      </c>
      <c r="D7" s="27" t="s">
        <v>37</v>
      </c>
      <c r="E7" s="27" t="s">
        <v>44</v>
      </c>
      <c r="F7" s="27" t="s">
        <v>37</v>
      </c>
      <c r="G7" s="27" t="s">
        <v>44</v>
      </c>
      <c r="H7" s="27" t="s">
        <v>37</v>
      </c>
      <c r="I7" s="27" t="s">
        <v>44</v>
      </c>
      <c r="J7" s="27" t="s">
        <v>37</v>
      </c>
      <c r="K7" s="27" t="s">
        <v>44</v>
      </c>
      <c r="L7" s="27" t="s">
        <v>37</v>
      </c>
      <c r="M7" s="271"/>
    </row>
    <row r="8" spans="1:13" ht="30" customHeight="1" thickTop="1">
      <c r="A8" s="96" t="s">
        <v>84</v>
      </c>
      <c r="B8" s="49">
        <v>2156</v>
      </c>
      <c r="C8" s="55">
        <v>1643</v>
      </c>
      <c r="D8" s="106">
        <f aca="true" t="shared" si="0" ref="D8:D14">C8/B8*100</f>
        <v>76.20593692022264</v>
      </c>
      <c r="E8" s="55">
        <v>140</v>
      </c>
      <c r="F8" s="106">
        <f aca="true" t="shared" si="1" ref="F8:F14">E8/B8*100</f>
        <v>6.493506493506493</v>
      </c>
      <c r="G8" s="55">
        <v>85</v>
      </c>
      <c r="H8" s="106">
        <f aca="true" t="shared" si="2" ref="H8:H14">G8/B8*100</f>
        <v>3.942486085343228</v>
      </c>
      <c r="I8" s="55">
        <v>173</v>
      </c>
      <c r="J8" s="106">
        <f aca="true" t="shared" si="3" ref="J8:J14">I8/B8*100</f>
        <v>8.024118738404452</v>
      </c>
      <c r="K8" s="55">
        <v>124</v>
      </c>
      <c r="L8" s="106">
        <f aca="true" t="shared" si="4" ref="L8:L14">K8/B8*100</f>
        <v>5.75139146567718</v>
      </c>
      <c r="M8" s="219">
        <v>2410</v>
      </c>
    </row>
    <row r="9" spans="1:13" ht="30" customHeight="1">
      <c r="A9" s="97" t="s">
        <v>85</v>
      </c>
      <c r="B9" s="49">
        <v>186</v>
      </c>
      <c r="C9" s="57">
        <v>66</v>
      </c>
      <c r="D9" s="109">
        <f t="shared" si="0"/>
        <v>35.483870967741936</v>
      </c>
      <c r="E9" s="57">
        <v>46</v>
      </c>
      <c r="F9" s="109">
        <f t="shared" si="1"/>
        <v>24.731182795698924</v>
      </c>
      <c r="G9" s="57">
        <v>16</v>
      </c>
      <c r="H9" s="109">
        <f t="shared" si="2"/>
        <v>8.60215053763441</v>
      </c>
      <c r="I9" s="57">
        <v>41</v>
      </c>
      <c r="J9" s="109">
        <f t="shared" si="3"/>
        <v>22.043010752688172</v>
      </c>
      <c r="K9" s="57">
        <v>19</v>
      </c>
      <c r="L9" s="109">
        <f t="shared" si="4"/>
        <v>10.21505376344086</v>
      </c>
      <c r="M9" s="216">
        <v>255</v>
      </c>
    </row>
    <row r="10" spans="1:13" ht="30" customHeight="1">
      <c r="A10" s="97" t="s">
        <v>86</v>
      </c>
      <c r="B10" s="49">
        <v>664</v>
      </c>
      <c r="C10" s="57">
        <v>249</v>
      </c>
      <c r="D10" s="109">
        <f t="shared" si="0"/>
        <v>37.5</v>
      </c>
      <c r="E10" s="57">
        <v>121</v>
      </c>
      <c r="F10" s="109">
        <f t="shared" si="1"/>
        <v>18.22289156626506</v>
      </c>
      <c r="G10" s="57">
        <v>81</v>
      </c>
      <c r="H10" s="109">
        <f t="shared" si="2"/>
        <v>12.198795180722891</v>
      </c>
      <c r="I10" s="57">
        <v>197</v>
      </c>
      <c r="J10" s="109">
        <f t="shared" si="3"/>
        <v>29.668674698795183</v>
      </c>
      <c r="K10" s="57">
        <v>19</v>
      </c>
      <c r="L10" s="109">
        <f t="shared" si="4"/>
        <v>2.86144578313253</v>
      </c>
      <c r="M10" s="216">
        <v>691</v>
      </c>
    </row>
    <row r="11" spans="1:13" ht="30" customHeight="1">
      <c r="A11" s="97" t="s">
        <v>92</v>
      </c>
      <c r="B11" s="49">
        <v>5214</v>
      </c>
      <c r="C11" s="57">
        <v>3605</v>
      </c>
      <c r="D11" s="109">
        <f t="shared" si="0"/>
        <v>69.14077483697737</v>
      </c>
      <c r="E11" s="57">
        <v>614</v>
      </c>
      <c r="F11" s="109">
        <f t="shared" si="1"/>
        <v>11.775987725354813</v>
      </c>
      <c r="G11" s="57">
        <v>212</v>
      </c>
      <c r="H11" s="109">
        <f t="shared" si="2"/>
        <v>4.065976217874952</v>
      </c>
      <c r="I11" s="57">
        <v>535</v>
      </c>
      <c r="J11" s="109">
        <f t="shared" si="3"/>
        <v>10.2608362102033</v>
      </c>
      <c r="K11" s="57">
        <v>276</v>
      </c>
      <c r="L11" s="109">
        <f t="shared" si="4"/>
        <v>5.293440736478711</v>
      </c>
      <c r="M11" s="216">
        <v>12896</v>
      </c>
    </row>
    <row r="12" spans="1:13" ht="30" customHeight="1">
      <c r="A12" s="97" t="s">
        <v>89</v>
      </c>
      <c r="B12" s="49">
        <v>601</v>
      </c>
      <c r="C12" s="57">
        <v>305</v>
      </c>
      <c r="D12" s="109">
        <f t="shared" si="0"/>
        <v>50.74875207986689</v>
      </c>
      <c r="E12" s="57">
        <v>23</v>
      </c>
      <c r="F12" s="109">
        <f t="shared" si="1"/>
        <v>3.826955074875208</v>
      </c>
      <c r="G12" s="57">
        <v>76</v>
      </c>
      <c r="H12" s="109">
        <f t="shared" si="2"/>
        <v>12.645590682196339</v>
      </c>
      <c r="I12" s="57">
        <v>129</v>
      </c>
      <c r="J12" s="109">
        <f t="shared" si="3"/>
        <v>21.46422628951747</v>
      </c>
      <c r="K12" s="57">
        <v>76</v>
      </c>
      <c r="L12" s="109">
        <f t="shared" si="4"/>
        <v>12.645590682196339</v>
      </c>
      <c r="M12" s="216">
        <v>6920</v>
      </c>
    </row>
    <row r="13" spans="1:13" ht="30" customHeight="1">
      <c r="A13" s="98" t="s">
        <v>90</v>
      </c>
      <c r="B13" s="49">
        <v>235</v>
      </c>
      <c r="C13" s="57">
        <v>95</v>
      </c>
      <c r="D13" s="109">
        <f t="shared" si="0"/>
        <v>40.42553191489361</v>
      </c>
      <c r="E13" s="57">
        <v>61</v>
      </c>
      <c r="F13" s="109">
        <f t="shared" si="1"/>
        <v>25.957446808510635</v>
      </c>
      <c r="G13" s="57">
        <v>15</v>
      </c>
      <c r="H13" s="109">
        <f t="shared" si="2"/>
        <v>6.382978723404255</v>
      </c>
      <c r="I13" s="57">
        <v>53</v>
      </c>
      <c r="J13" s="109">
        <f t="shared" si="3"/>
        <v>22.5531914893617</v>
      </c>
      <c r="K13" s="57">
        <v>15</v>
      </c>
      <c r="L13" s="109">
        <f t="shared" si="4"/>
        <v>6.382978723404255</v>
      </c>
      <c r="M13" s="216">
        <v>340</v>
      </c>
    </row>
    <row r="14" spans="1:13" ht="30" customHeight="1">
      <c r="A14" s="99" t="s">
        <v>87</v>
      </c>
      <c r="B14" s="49">
        <v>272</v>
      </c>
      <c r="C14" s="57">
        <v>171</v>
      </c>
      <c r="D14" s="109">
        <f t="shared" si="0"/>
        <v>62.86764705882353</v>
      </c>
      <c r="E14" s="57">
        <v>33</v>
      </c>
      <c r="F14" s="109">
        <f t="shared" si="1"/>
        <v>12.132352941176471</v>
      </c>
      <c r="G14" s="57">
        <v>14</v>
      </c>
      <c r="H14" s="109">
        <f t="shared" si="2"/>
        <v>5.147058823529411</v>
      </c>
      <c r="I14" s="57">
        <v>40</v>
      </c>
      <c r="J14" s="109">
        <f t="shared" si="3"/>
        <v>14.705882352941178</v>
      </c>
      <c r="K14" s="57">
        <v>17</v>
      </c>
      <c r="L14" s="109">
        <f t="shared" si="4"/>
        <v>6.25</v>
      </c>
      <c r="M14" s="216">
        <v>423</v>
      </c>
    </row>
    <row r="15" spans="1:13" ht="30" customHeight="1" thickBot="1">
      <c r="A15" s="100" t="s">
        <v>88</v>
      </c>
      <c r="B15" s="222">
        <v>0</v>
      </c>
      <c r="C15" s="58">
        <v>0</v>
      </c>
      <c r="D15" s="252" t="s">
        <v>188</v>
      </c>
      <c r="E15" s="58">
        <v>0</v>
      </c>
      <c r="F15" s="252" t="s">
        <v>188</v>
      </c>
      <c r="G15" s="58">
        <v>0</v>
      </c>
      <c r="H15" s="252" t="s">
        <v>188</v>
      </c>
      <c r="I15" s="58">
        <v>0</v>
      </c>
      <c r="J15" s="252" t="s">
        <v>188</v>
      </c>
      <c r="K15" s="58">
        <v>0</v>
      </c>
      <c r="L15" s="250" t="s">
        <v>188</v>
      </c>
      <c r="M15" s="220">
        <v>0</v>
      </c>
    </row>
    <row r="16" spans="2:13" ht="16.5" customHeight="1" thickTop="1">
      <c r="B16" s="213"/>
      <c r="D16" s="213"/>
      <c r="F16" s="213"/>
      <c r="H16" s="213"/>
      <c r="J16" s="213"/>
      <c r="M16" s="213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3">
    <mergeCell ref="A5:A7"/>
    <mergeCell ref="B5:B7"/>
    <mergeCell ref="C5:L5"/>
    <mergeCell ref="M5:M7"/>
    <mergeCell ref="C6:D6"/>
    <mergeCell ref="E6:F6"/>
    <mergeCell ref="G6:H6"/>
    <mergeCell ref="I6:J6"/>
    <mergeCell ref="K6:L6"/>
    <mergeCell ref="A2:M2"/>
    <mergeCell ref="A3:M3"/>
    <mergeCell ref="A1:M1"/>
    <mergeCell ref="A4:M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N34"/>
  <sheetViews>
    <sheetView showGridLines="0" zoomScaleSheetLayoutView="10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195" customFormat="1" ht="19.5" customHeight="1">
      <c r="A1" s="298" t="s">
        <v>167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s="195" customFormat="1" ht="19.5" customHeight="1">
      <c r="A2" s="298" t="s">
        <v>182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195" customFormat="1" ht="19.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195" customFormat="1" ht="19.5" customHeight="1" thickBot="1">
      <c r="A4" s="262" t="s">
        <v>50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16.5" customHeight="1" thickTop="1">
      <c r="A5" s="286" t="s">
        <v>38</v>
      </c>
      <c r="B5" s="288" t="s">
        <v>39</v>
      </c>
      <c r="C5" s="290" t="s">
        <v>40</v>
      </c>
      <c r="D5" s="290"/>
      <c r="E5" s="290"/>
      <c r="F5" s="290"/>
      <c r="G5" s="290"/>
      <c r="H5" s="290"/>
      <c r="I5" s="290"/>
      <c r="J5" s="290"/>
      <c r="K5" s="290"/>
      <c r="L5" s="290"/>
      <c r="M5" s="301" t="s">
        <v>41</v>
      </c>
    </row>
    <row r="6" spans="1:13" ht="27" customHeight="1">
      <c r="A6" s="299"/>
      <c r="B6" s="300"/>
      <c r="C6" s="297" t="s">
        <v>34</v>
      </c>
      <c r="D6" s="297"/>
      <c r="E6" s="297" t="s">
        <v>36</v>
      </c>
      <c r="F6" s="297"/>
      <c r="G6" s="297" t="s">
        <v>35</v>
      </c>
      <c r="H6" s="297"/>
      <c r="I6" s="297" t="s">
        <v>42</v>
      </c>
      <c r="J6" s="297"/>
      <c r="K6" s="297" t="s">
        <v>43</v>
      </c>
      <c r="L6" s="297"/>
      <c r="M6" s="270"/>
    </row>
    <row r="7" spans="1:13" ht="27" customHeight="1" thickBot="1">
      <c r="A7" s="287"/>
      <c r="B7" s="289"/>
      <c r="C7" s="27" t="s">
        <v>44</v>
      </c>
      <c r="D7" s="27" t="s">
        <v>37</v>
      </c>
      <c r="E7" s="27" t="s">
        <v>44</v>
      </c>
      <c r="F7" s="27" t="s">
        <v>37</v>
      </c>
      <c r="G7" s="27" t="s">
        <v>44</v>
      </c>
      <c r="H7" s="27" t="s">
        <v>37</v>
      </c>
      <c r="I7" s="27" t="s">
        <v>44</v>
      </c>
      <c r="J7" s="27" t="s">
        <v>37</v>
      </c>
      <c r="K7" s="27" t="s">
        <v>44</v>
      </c>
      <c r="L7" s="27" t="s">
        <v>37</v>
      </c>
      <c r="M7" s="271"/>
    </row>
    <row r="8" spans="1:13" ht="30" customHeight="1" thickTop="1">
      <c r="A8" s="96" t="s">
        <v>84</v>
      </c>
      <c r="B8" s="50">
        <v>3253</v>
      </c>
      <c r="C8" s="55">
        <v>2480</v>
      </c>
      <c r="D8" s="106">
        <f aca="true" t="shared" si="0" ref="D8:D14">C8/B8*100</f>
        <v>76.23731939747925</v>
      </c>
      <c r="E8" s="55">
        <v>375</v>
      </c>
      <c r="F8" s="106">
        <f aca="true" t="shared" si="1" ref="F8:F15">E8/B8*100</f>
        <v>11.527820473409161</v>
      </c>
      <c r="G8" s="55">
        <v>119</v>
      </c>
      <c r="H8" s="106">
        <f aca="true" t="shared" si="2" ref="H8:H14">G8/B8*100</f>
        <v>3.6581616968951733</v>
      </c>
      <c r="I8" s="55">
        <v>178</v>
      </c>
      <c r="J8" s="106">
        <f aca="true" t="shared" si="3" ref="J8:J14">I8/B8*100</f>
        <v>5.471872118044882</v>
      </c>
      <c r="K8" s="55">
        <v>204</v>
      </c>
      <c r="L8" s="106">
        <f aca="true" t="shared" si="4" ref="L8:L14">K8/B8*100</f>
        <v>6.271134337534584</v>
      </c>
      <c r="M8" s="219">
        <v>4277</v>
      </c>
    </row>
    <row r="9" spans="1:13" ht="30" customHeight="1">
      <c r="A9" s="97" t="s">
        <v>85</v>
      </c>
      <c r="B9" s="50">
        <v>231</v>
      </c>
      <c r="C9" s="57">
        <v>100</v>
      </c>
      <c r="D9" s="109">
        <f t="shared" si="0"/>
        <v>43.290043290043286</v>
      </c>
      <c r="E9" s="57">
        <v>35</v>
      </c>
      <c r="F9" s="109">
        <f t="shared" si="1"/>
        <v>15.151515151515152</v>
      </c>
      <c r="G9" s="57">
        <v>22</v>
      </c>
      <c r="H9" s="109">
        <f t="shared" si="2"/>
        <v>9.523809523809524</v>
      </c>
      <c r="I9" s="57">
        <v>68</v>
      </c>
      <c r="J9" s="109">
        <f t="shared" si="3"/>
        <v>29.43722943722944</v>
      </c>
      <c r="K9" s="57">
        <v>22</v>
      </c>
      <c r="L9" s="109">
        <f t="shared" si="4"/>
        <v>9.523809523809524</v>
      </c>
      <c r="M9" s="216">
        <v>374</v>
      </c>
    </row>
    <row r="10" spans="1:13" ht="30" customHeight="1">
      <c r="A10" s="97" t="s">
        <v>86</v>
      </c>
      <c r="B10" s="50">
        <v>937</v>
      </c>
      <c r="C10" s="57">
        <v>378</v>
      </c>
      <c r="D10" s="109">
        <f t="shared" si="0"/>
        <v>40.34151547491996</v>
      </c>
      <c r="E10" s="57">
        <v>115</v>
      </c>
      <c r="F10" s="109">
        <f t="shared" si="1"/>
        <v>12.273212379935966</v>
      </c>
      <c r="G10" s="57">
        <v>51</v>
      </c>
      <c r="H10" s="109">
        <f t="shared" si="2"/>
        <v>5.44290288153682</v>
      </c>
      <c r="I10" s="57">
        <v>391</v>
      </c>
      <c r="J10" s="109">
        <f t="shared" si="3"/>
        <v>41.72892209178228</v>
      </c>
      <c r="K10" s="57">
        <v>5</v>
      </c>
      <c r="L10" s="109">
        <f t="shared" si="4"/>
        <v>0.5336179295624333</v>
      </c>
      <c r="M10" s="216">
        <v>970</v>
      </c>
    </row>
    <row r="11" spans="1:13" ht="30" customHeight="1">
      <c r="A11" s="97" t="s">
        <v>92</v>
      </c>
      <c r="B11" s="50">
        <v>4426</v>
      </c>
      <c r="C11" s="57">
        <v>3247</v>
      </c>
      <c r="D11" s="109">
        <f t="shared" si="0"/>
        <v>73.36195210122007</v>
      </c>
      <c r="E11" s="57">
        <v>296</v>
      </c>
      <c r="F11" s="109">
        <f t="shared" si="1"/>
        <v>6.687754179846363</v>
      </c>
      <c r="G11" s="57">
        <v>173</v>
      </c>
      <c r="H11" s="109">
        <f t="shared" si="2"/>
        <v>3.9087211929507455</v>
      </c>
      <c r="I11" s="57">
        <v>451</v>
      </c>
      <c r="J11" s="109">
        <f t="shared" si="3"/>
        <v>10.189787618617261</v>
      </c>
      <c r="K11" s="57">
        <v>308</v>
      </c>
      <c r="L11" s="109">
        <f t="shared" si="4"/>
        <v>6.958879349299593</v>
      </c>
      <c r="M11" s="216">
        <v>8385</v>
      </c>
    </row>
    <row r="12" spans="1:13" ht="30" customHeight="1">
      <c r="A12" s="97" t="s">
        <v>89</v>
      </c>
      <c r="B12" s="50">
        <v>514</v>
      </c>
      <c r="C12" s="57">
        <v>362</v>
      </c>
      <c r="D12" s="109">
        <f t="shared" si="0"/>
        <v>70.42801556420234</v>
      </c>
      <c r="E12" s="57">
        <v>28</v>
      </c>
      <c r="F12" s="109">
        <f t="shared" si="1"/>
        <v>5.447470817120623</v>
      </c>
      <c r="G12" s="57">
        <v>48</v>
      </c>
      <c r="H12" s="109">
        <f t="shared" si="2"/>
        <v>9.33852140077821</v>
      </c>
      <c r="I12" s="57">
        <v>79</v>
      </c>
      <c r="J12" s="109">
        <f t="shared" si="3"/>
        <v>15.369649805447471</v>
      </c>
      <c r="K12" s="57">
        <v>6</v>
      </c>
      <c r="L12" s="109">
        <f t="shared" si="4"/>
        <v>1.1673151750972763</v>
      </c>
      <c r="M12" s="216">
        <v>3569</v>
      </c>
    </row>
    <row r="13" spans="1:13" ht="30" customHeight="1">
      <c r="A13" s="98" t="s">
        <v>90</v>
      </c>
      <c r="B13" s="50">
        <v>264</v>
      </c>
      <c r="C13" s="57">
        <v>114</v>
      </c>
      <c r="D13" s="109">
        <f t="shared" si="0"/>
        <v>43.18181818181818</v>
      </c>
      <c r="E13" s="57">
        <v>49</v>
      </c>
      <c r="F13" s="109">
        <f t="shared" si="1"/>
        <v>18.560606060606062</v>
      </c>
      <c r="G13" s="57">
        <v>23</v>
      </c>
      <c r="H13" s="109">
        <f t="shared" si="2"/>
        <v>8.712121212121213</v>
      </c>
      <c r="I13" s="57">
        <v>64</v>
      </c>
      <c r="J13" s="109">
        <f t="shared" si="3"/>
        <v>24.242424242424242</v>
      </c>
      <c r="K13" s="57">
        <v>26</v>
      </c>
      <c r="L13" s="109">
        <f t="shared" si="4"/>
        <v>9.848484848484848</v>
      </c>
      <c r="M13" s="216">
        <v>364</v>
      </c>
    </row>
    <row r="14" spans="1:13" ht="30" customHeight="1">
      <c r="A14" s="99" t="s">
        <v>87</v>
      </c>
      <c r="B14" s="50">
        <v>472</v>
      </c>
      <c r="C14" s="57">
        <v>350</v>
      </c>
      <c r="D14" s="109">
        <f t="shared" si="0"/>
        <v>74.15254237288136</v>
      </c>
      <c r="E14" s="57">
        <v>37</v>
      </c>
      <c r="F14" s="109">
        <f t="shared" si="1"/>
        <v>7.838983050847458</v>
      </c>
      <c r="G14" s="57">
        <v>26</v>
      </c>
      <c r="H14" s="109">
        <f t="shared" si="2"/>
        <v>5.508474576271186</v>
      </c>
      <c r="I14" s="57">
        <v>29</v>
      </c>
      <c r="J14" s="109">
        <f t="shared" si="3"/>
        <v>6.1440677966101696</v>
      </c>
      <c r="K14" s="57">
        <v>35</v>
      </c>
      <c r="L14" s="109">
        <f t="shared" si="4"/>
        <v>7.415254237288135</v>
      </c>
      <c r="M14" s="216">
        <v>686</v>
      </c>
    </row>
    <row r="15" spans="1:13" ht="30" customHeight="1" thickBot="1">
      <c r="A15" s="100" t="s">
        <v>88</v>
      </c>
      <c r="B15" s="212">
        <v>7</v>
      </c>
      <c r="C15" s="58">
        <v>4</v>
      </c>
      <c r="D15" s="108">
        <f>C15/B15*100</f>
        <v>57.14285714285714</v>
      </c>
      <c r="E15" s="58">
        <v>1</v>
      </c>
      <c r="F15" s="58">
        <f t="shared" si="1"/>
        <v>14.285714285714285</v>
      </c>
      <c r="G15" s="58">
        <v>0</v>
      </c>
      <c r="H15" s="251" t="s">
        <v>188</v>
      </c>
      <c r="I15" s="58">
        <v>2</v>
      </c>
      <c r="J15" s="108">
        <f>I15/B15*100</f>
        <v>28.57142857142857</v>
      </c>
      <c r="K15" s="58">
        <v>0</v>
      </c>
      <c r="L15" s="251" t="s">
        <v>188</v>
      </c>
      <c r="M15" s="221">
        <v>10</v>
      </c>
    </row>
    <row r="16" ht="16.5" customHeight="1" thickTop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3">
    <mergeCell ref="A2:M2"/>
    <mergeCell ref="A3:M3"/>
    <mergeCell ref="A1:M1"/>
    <mergeCell ref="A4:M4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N34"/>
  <sheetViews>
    <sheetView showGridLines="0" zoomScaleSheetLayoutView="10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195" customFormat="1" ht="19.5" customHeight="1">
      <c r="A1" s="298" t="s">
        <v>167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s="195" customFormat="1" ht="19.5" customHeight="1">
      <c r="A2" s="298" t="s">
        <v>182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195" customFormat="1" ht="19.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195" customFormat="1" ht="19.5" customHeight="1" thickBot="1">
      <c r="A4" s="262" t="s">
        <v>51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16.5" customHeight="1" thickTop="1">
      <c r="A5" s="264" t="s">
        <v>38</v>
      </c>
      <c r="B5" s="260" t="s">
        <v>39</v>
      </c>
      <c r="C5" s="258" t="s">
        <v>40</v>
      </c>
      <c r="D5" s="259"/>
      <c r="E5" s="259"/>
      <c r="F5" s="259"/>
      <c r="G5" s="259"/>
      <c r="H5" s="259"/>
      <c r="I5" s="259"/>
      <c r="J5" s="259"/>
      <c r="K5" s="259"/>
      <c r="L5" s="288"/>
      <c r="M5" s="267" t="s">
        <v>41</v>
      </c>
    </row>
    <row r="6" spans="1:13" ht="27" customHeight="1">
      <c r="A6" s="265"/>
      <c r="B6" s="257"/>
      <c r="C6" s="263" t="s">
        <v>34</v>
      </c>
      <c r="D6" s="300"/>
      <c r="E6" s="263" t="s">
        <v>36</v>
      </c>
      <c r="F6" s="300"/>
      <c r="G6" s="263" t="s">
        <v>35</v>
      </c>
      <c r="H6" s="300"/>
      <c r="I6" s="263" t="s">
        <v>42</v>
      </c>
      <c r="J6" s="300"/>
      <c r="K6" s="263" t="s">
        <v>43</v>
      </c>
      <c r="L6" s="300"/>
      <c r="M6" s="268"/>
    </row>
    <row r="7" spans="1:13" ht="27" customHeight="1" thickBot="1">
      <c r="A7" s="266"/>
      <c r="B7" s="302"/>
      <c r="C7" s="27" t="s">
        <v>44</v>
      </c>
      <c r="D7" s="27" t="s">
        <v>37</v>
      </c>
      <c r="E7" s="27" t="s">
        <v>44</v>
      </c>
      <c r="F7" s="27" t="s">
        <v>37</v>
      </c>
      <c r="G7" s="27" t="s">
        <v>44</v>
      </c>
      <c r="H7" s="27" t="s">
        <v>37</v>
      </c>
      <c r="I7" s="27" t="s">
        <v>44</v>
      </c>
      <c r="J7" s="27" t="s">
        <v>37</v>
      </c>
      <c r="K7" s="27" t="s">
        <v>44</v>
      </c>
      <c r="L7" s="27" t="s">
        <v>37</v>
      </c>
      <c r="M7" s="269"/>
    </row>
    <row r="8" spans="1:13" ht="30" customHeight="1" thickTop="1">
      <c r="A8" s="96" t="s">
        <v>84</v>
      </c>
      <c r="B8" s="50">
        <v>2364</v>
      </c>
      <c r="C8" s="55">
        <v>1648</v>
      </c>
      <c r="D8" s="106">
        <f aca="true" t="shared" si="0" ref="D8:D15">C8/B8*100</f>
        <v>69.7123519458545</v>
      </c>
      <c r="E8" s="55">
        <v>233</v>
      </c>
      <c r="F8" s="106">
        <f aca="true" t="shared" si="1" ref="F8:F14">E8/B8*100</f>
        <v>9.856175972927241</v>
      </c>
      <c r="G8" s="55">
        <v>113</v>
      </c>
      <c r="H8" s="106">
        <f aca="true" t="shared" si="2" ref="H8:H14">G8/B8*100</f>
        <v>4.780033840947547</v>
      </c>
      <c r="I8" s="55">
        <v>63</v>
      </c>
      <c r="J8" s="106">
        <f aca="true" t="shared" si="3" ref="J8:J14">I8/B8*100</f>
        <v>2.66497461928934</v>
      </c>
      <c r="K8" s="55">
        <v>309</v>
      </c>
      <c r="L8" s="106">
        <f aca="true" t="shared" si="4" ref="L8:L14">K8/B8*100</f>
        <v>13.071065989847716</v>
      </c>
      <c r="M8" s="219">
        <v>2609</v>
      </c>
    </row>
    <row r="9" spans="1:13" ht="30" customHeight="1">
      <c r="A9" s="97" t="s">
        <v>85</v>
      </c>
      <c r="B9" s="50">
        <v>200</v>
      </c>
      <c r="C9" s="57">
        <v>82</v>
      </c>
      <c r="D9" s="109">
        <f t="shared" si="0"/>
        <v>41</v>
      </c>
      <c r="E9" s="57">
        <v>37</v>
      </c>
      <c r="F9" s="109">
        <f t="shared" si="1"/>
        <v>18.5</v>
      </c>
      <c r="G9" s="57">
        <v>14</v>
      </c>
      <c r="H9" s="109">
        <f t="shared" si="2"/>
        <v>7.000000000000001</v>
      </c>
      <c r="I9" s="57">
        <v>36</v>
      </c>
      <c r="J9" s="109">
        <f t="shared" si="3"/>
        <v>18</v>
      </c>
      <c r="K9" s="57">
        <v>34</v>
      </c>
      <c r="L9" s="109">
        <f t="shared" si="4"/>
        <v>17</v>
      </c>
      <c r="M9" s="216">
        <v>273</v>
      </c>
    </row>
    <row r="10" spans="1:13" ht="30" customHeight="1">
      <c r="A10" s="97" t="s">
        <v>86</v>
      </c>
      <c r="B10" s="50">
        <v>784</v>
      </c>
      <c r="C10" s="57">
        <v>304</v>
      </c>
      <c r="D10" s="109">
        <f t="shared" si="0"/>
        <v>38.775510204081634</v>
      </c>
      <c r="E10" s="57">
        <v>90</v>
      </c>
      <c r="F10" s="109">
        <f t="shared" si="1"/>
        <v>11.479591836734695</v>
      </c>
      <c r="G10" s="57">
        <v>74</v>
      </c>
      <c r="H10" s="109">
        <f t="shared" si="2"/>
        <v>9.438775510204081</v>
      </c>
      <c r="I10" s="57">
        <v>278</v>
      </c>
      <c r="J10" s="109">
        <f t="shared" si="3"/>
        <v>35.45918367346938</v>
      </c>
      <c r="K10" s="57">
        <v>38</v>
      </c>
      <c r="L10" s="109">
        <f t="shared" si="4"/>
        <v>4.846938775510204</v>
      </c>
      <c r="M10" s="216">
        <v>843</v>
      </c>
    </row>
    <row r="11" spans="1:13" ht="30" customHeight="1">
      <c r="A11" s="97" t="s">
        <v>92</v>
      </c>
      <c r="B11" s="50">
        <v>7234</v>
      </c>
      <c r="C11" s="57">
        <v>4963</v>
      </c>
      <c r="D11" s="109">
        <f t="shared" si="0"/>
        <v>68.60658003870611</v>
      </c>
      <c r="E11" s="57">
        <v>725</v>
      </c>
      <c r="F11" s="109">
        <f t="shared" si="1"/>
        <v>10.022117777163395</v>
      </c>
      <c r="G11" s="57">
        <v>164</v>
      </c>
      <c r="H11" s="109">
        <f t="shared" si="2"/>
        <v>2.2670721592479954</v>
      </c>
      <c r="I11" s="57">
        <v>447</v>
      </c>
      <c r="J11" s="109">
        <f t="shared" si="3"/>
        <v>6.1791539950235</v>
      </c>
      <c r="K11" s="57">
        <v>966</v>
      </c>
      <c r="L11" s="109">
        <f t="shared" si="4"/>
        <v>13.35360796239978</v>
      </c>
      <c r="M11" s="216">
        <v>10501</v>
      </c>
    </row>
    <row r="12" spans="1:13" ht="30" customHeight="1">
      <c r="A12" s="97" t="s">
        <v>89</v>
      </c>
      <c r="B12" s="50">
        <v>863</v>
      </c>
      <c r="C12" s="57">
        <v>408</v>
      </c>
      <c r="D12" s="109">
        <f t="shared" si="0"/>
        <v>47.27694090382387</v>
      </c>
      <c r="E12" s="57">
        <v>114</v>
      </c>
      <c r="F12" s="109">
        <f t="shared" si="1"/>
        <v>13.20973348783314</v>
      </c>
      <c r="G12" s="57">
        <v>40</v>
      </c>
      <c r="H12" s="109">
        <f t="shared" si="2"/>
        <v>4.634994206257242</v>
      </c>
      <c r="I12" s="57">
        <v>131</v>
      </c>
      <c r="J12" s="109">
        <f t="shared" si="3"/>
        <v>15.179606025492468</v>
      </c>
      <c r="K12" s="57">
        <v>176</v>
      </c>
      <c r="L12" s="109">
        <f t="shared" si="4"/>
        <v>20.393974507531865</v>
      </c>
      <c r="M12" s="216">
        <v>2889</v>
      </c>
    </row>
    <row r="13" spans="1:13" ht="30" customHeight="1">
      <c r="A13" s="98" t="s">
        <v>90</v>
      </c>
      <c r="B13" s="50">
        <v>355</v>
      </c>
      <c r="C13" s="57">
        <v>150</v>
      </c>
      <c r="D13" s="109">
        <f t="shared" si="0"/>
        <v>42.25352112676056</v>
      </c>
      <c r="E13" s="57">
        <v>79</v>
      </c>
      <c r="F13" s="109">
        <f t="shared" si="1"/>
        <v>22.253521126760564</v>
      </c>
      <c r="G13" s="57">
        <v>20</v>
      </c>
      <c r="H13" s="109">
        <f t="shared" si="2"/>
        <v>5.633802816901409</v>
      </c>
      <c r="I13" s="57">
        <v>55</v>
      </c>
      <c r="J13" s="109">
        <f t="shared" si="3"/>
        <v>15.492957746478872</v>
      </c>
      <c r="K13" s="57">
        <v>59</v>
      </c>
      <c r="L13" s="109">
        <f t="shared" si="4"/>
        <v>16.619718309859156</v>
      </c>
      <c r="M13" s="216">
        <v>559</v>
      </c>
    </row>
    <row r="14" spans="1:13" ht="30" customHeight="1">
      <c r="A14" s="99" t="s">
        <v>87</v>
      </c>
      <c r="B14" s="50">
        <v>574</v>
      </c>
      <c r="C14" s="57">
        <v>354</v>
      </c>
      <c r="D14" s="109">
        <f t="shared" si="0"/>
        <v>61.672473867595826</v>
      </c>
      <c r="E14" s="57">
        <v>63</v>
      </c>
      <c r="F14" s="109">
        <f t="shared" si="1"/>
        <v>10.975609756097562</v>
      </c>
      <c r="G14" s="57">
        <v>31</v>
      </c>
      <c r="H14" s="109">
        <f t="shared" si="2"/>
        <v>5.400696864111499</v>
      </c>
      <c r="I14" s="57">
        <v>37</v>
      </c>
      <c r="J14" s="109">
        <f t="shared" si="3"/>
        <v>6.445993031358885</v>
      </c>
      <c r="K14" s="57">
        <v>92</v>
      </c>
      <c r="L14" s="109">
        <f t="shared" si="4"/>
        <v>16.02787456445993</v>
      </c>
      <c r="M14" s="216">
        <v>854</v>
      </c>
    </row>
    <row r="15" spans="1:13" ht="30" customHeight="1" thickBot="1">
      <c r="A15" s="100" t="s">
        <v>88</v>
      </c>
      <c r="B15" s="218">
        <v>2</v>
      </c>
      <c r="C15" s="58">
        <v>2</v>
      </c>
      <c r="D15" s="58">
        <f t="shared" si="0"/>
        <v>100</v>
      </c>
      <c r="E15" s="58">
        <v>0</v>
      </c>
      <c r="F15" s="250" t="s">
        <v>188</v>
      </c>
      <c r="G15" s="58">
        <v>0</v>
      </c>
      <c r="H15" s="250" t="s">
        <v>188</v>
      </c>
      <c r="I15" s="58">
        <v>0</v>
      </c>
      <c r="J15" s="250" t="s">
        <v>188</v>
      </c>
      <c r="K15" s="58">
        <v>0</v>
      </c>
      <c r="L15" s="250" t="s">
        <v>188</v>
      </c>
      <c r="M15" s="220">
        <v>3</v>
      </c>
    </row>
    <row r="16" spans="2:13" ht="16.5" customHeight="1" thickTop="1">
      <c r="B16" s="213"/>
      <c r="M16" s="213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3">
    <mergeCell ref="M5:M7"/>
    <mergeCell ref="C5:L5"/>
    <mergeCell ref="B5:B7"/>
    <mergeCell ref="C6:D6"/>
    <mergeCell ref="E6:F6"/>
    <mergeCell ref="A2:M2"/>
    <mergeCell ref="A3:M3"/>
    <mergeCell ref="A1:M1"/>
    <mergeCell ref="A4:M4"/>
    <mergeCell ref="G6:H6"/>
    <mergeCell ref="I6:J6"/>
    <mergeCell ref="K6:L6"/>
    <mergeCell ref="A5:A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N34"/>
  <sheetViews>
    <sheetView showGridLines="0" zoomScaleSheetLayoutView="10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195" customFormat="1" ht="19.5" customHeight="1">
      <c r="A1" s="298" t="s">
        <v>167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s="195" customFormat="1" ht="19.5" customHeight="1">
      <c r="A2" s="298" t="s">
        <v>182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195" customFormat="1" ht="19.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195" customFormat="1" ht="19.5" customHeight="1" thickBot="1">
      <c r="A4" s="262" t="s">
        <v>52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16.5" customHeight="1" thickTop="1">
      <c r="A5" s="286" t="s">
        <v>38</v>
      </c>
      <c r="B5" s="288" t="s">
        <v>39</v>
      </c>
      <c r="C5" s="290" t="s">
        <v>40</v>
      </c>
      <c r="D5" s="290"/>
      <c r="E5" s="290"/>
      <c r="F5" s="290"/>
      <c r="G5" s="290"/>
      <c r="H5" s="290"/>
      <c r="I5" s="290"/>
      <c r="J5" s="290"/>
      <c r="K5" s="290"/>
      <c r="L5" s="290"/>
      <c r="M5" s="301" t="s">
        <v>41</v>
      </c>
    </row>
    <row r="6" spans="1:13" ht="27" customHeight="1">
      <c r="A6" s="299"/>
      <c r="B6" s="300"/>
      <c r="C6" s="297" t="s">
        <v>34</v>
      </c>
      <c r="D6" s="297"/>
      <c r="E6" s="297" t="s">
        <v>36</v>
      </c>
      <c r="F6" s="297"/>
      <c r="G6" s="297" t="s">
        <v>35</v>
      </c>
      <c r="H6" s="297"/>
      <c r="I6" s="297" t="s">
        <v>42</v>
      </c>
      <c r="J6" s="297"/>
      <c r="K6" s="297" t="s">
        <v>43</v>
      </c>
      <c r="L6" s="297"/>
      <c r="M6" s="270"/>
    </row>
    <row r="7" spans="1:13" ht="27" customHeight="1" thickBot="1">
      <c r="A7" s="287"/>
      <c r="B7" s="289"/>
      <c r="C7" s="27" t="s">
        <v>44</v>
      </c>
      <c r="D7" s="27" t="s">
        <v>37</v>
      </c>
      <c r="E7" s="27" t="s">
        <v>44</v>
      </c>
      <c r="F7" s="27" t="s">
        <v>37</v>
      </c>
      <c r="G7" s="27" t="s">
        <v>44</v>
      </c>
      <c r="H7" s="27" t="s">
        <v>37</v>
      </c>
      <c r="I7" s="27" t="s">
        <v>44</v>
      </c>
      <c r="J7" s="27" t="s">
        <v>37</v>
      </c>
      <c r="K7" s="27" t="s">
        <v>44</v>
      </c>
      <c r="L7" s="27" t="s">
        <v>37</v>
      </c>
      <c r="M7" s="271"/>
    </row>
    <row r="8" spans="1:13" ht="30" customHeight="1" thickTop="1">
      <c r="A8" s="96" t="s">
        <v>84</v>
      </c>
      <c r="B8" s="50">
        <v>3967</v>
      </c>
      <c r="C8" s="55">
        <v>3320</v>
      </c>
      <c r="D8" s="106">
        <f aca="true" t="shared" si="0" ref="D8:D15">C8/B8*100</f>
        <v>83.69044618099319</v>
      </c>
      <c r="E8" s="55">
        <v>335</v>
      </c>
      <c r="F8" s="106">
        <f aca="true" t="shared" si="1" ref="F8:F15">E8/B8*100</f>
        <v>8.44466851525082</v>
      </c>
      <c r="G8" s="55">
        <v>71</v>
      </c>
      <c r="H8" s="106">
        <f aca="true" t="shared" si="2" ref="H8:H14">G8/B8*100</f>
        <v>1.7897655659188303</v>
      </c>
      <c r="I8" s="55">
        <v>172</v>
      </c>
      <c r="J8" s="106">
        <f aca="true" t="shared" si="3" ref="J8:J14">I8/B8*100</f>
        <v>4.33577010335266</v>
      </c>
      <c r="K8" s="55">
        <v>106</v>
      </c>
      <c r="L8" s="106">
        <f aca="true" t="shared" si="4" ref="L8:L14">K8/B8*100</f>
        <v>2.672044366019662</v>
      </c>
      <c r="M8" s="216">
        <v>5263</v>
      </c>
    </row>
    <row r="9" spans="1:13" ht="30" customHeight="1">
      <c r="A9" s="97" t="s">
        <v>85</v>
      </c>
      <c r="B9" s="50">
        <v>302</v>
      </c>
      <c r="C9" s="57">
        <v>108</v>
      </c>
      <c r="D9" s="109">
        <f t="shared" si="0"/>
        <v>35.76158940397351</v>
      </c>
      <c r="E9" s="57">
        <v>76</v>
      </c>
      <c r="F9" s="109">
        <f t="shared" si="1"/>
        <v>25.165562913907287</v>
      </c>
      <c r="G9" s="57">
        <v>27</v>
      </c>
      <c r="H9" s="109">
        <f t="shared" si="2"/>
        <v>8.940397350993377</v>
      </c>
      <c r="I9" s="57">
        <v>77</v>
      </c>
      <c r="J9" s="109">
        <f t="shared" si="3"/>
        <v>25.496688741721858</v>
      </c>
      <c r="K9" s="57">
        <v>26</v>
      </c>
      <c r="L9" s="109">
        <f t="shared" si="4"/>
        <v>8.609271523178808</v>
      </c>
      <c r="M9" s="216">
        <v>671</v>
      </c>
    </row>
    <row r="10" spans="1:13" ht="30" customHeight="1">
      <c r="A10" s="97" t="s">
        <v>86</v>
      </c>
      <c r="B10" s="50">
        <v>922</v>
      </c>
      <c r="C10" s="57">
        <v>377</v>
      </c>
      <c r="D10" s="109">
        <f t="shared" si="0"/>
        <v>40.88937093275488</v>
      </c>
      <c r="E10" s="57">
        <v>196</v>
      </c>
      <c r="F10" s="109">
        <f t="shared" si="1"/>
        <v>21.25813449023861</v>
      </c>
      <c r="G10" s="57">
        <v>110</v>
      </c>
      <c r="H10" s="109">
        <f t="shared" si="2"/>
        <v>11.930585683297181</v>
      </c>
      <c r="I10" s="57">
        <v>462</v>
      </c>
      <c r="J10" s="109">
        <f t="shared" si="3"/>
        <v>50.108459869848154</v>
      </c>
      <c r="K10" s="57">
        <v>63</v>
      </c>
      <c r="L10" s="109">
        <f t="shared" si="4"/>
        <v>6.832971800433839</v>
      </c>
      <c r="M10" s="216">
        <v>2244</v>
      </c>
    </row>
    <row r="11" spans="1:13" ht="30" customHeight="1">
      <c r="A11" s="97" t="s">
        <v>92</v>
      </c>
      <c r="B11" s="50">
        <v>11487</v>
      </c>
      <c r="C11" s="57">
        <v>9500</v>
      </c>
      <c r="D11" s="109">
        <f t="shared" si="0"/>
        <v>82.70218507878472</v>
      </c>
      <c r="E11" s="57">
        <v>1138</v>
      </c>
      <c r="F11" s="109">
        <f t="shared" si="1"/>
        <v>9.906851223121791</v>
      </c>
      <c r="G11" s="57">
        <v>294</v>
      </c>
      <c r="H11" s="109">
        <f t="shared" si="2"/>
        <v>2.5594149908592323</v>
      </c>
      <c r="I11" s="57">
        <v>1147</v>
      </c>
      <c r="J11" s="109">
        <f t="shared" si="3"/>
        <v>9.985200661617482</v>
      </c>
      <c r="K11" s="57">
        <v>778</v>
      </c>
      <c r="L11" s="109">
        <f t="shared" si="4"/>
        <v>6.772873683294159</v>
      </c>
      <c r="M11" s="216">
        <v>20212</v>
      </c>
    </row>
    <row r="12" spans="1:13" ht="30" customHeight="1">
      <c r="A12" s="97" t="s">
        <v>89</v>
      </c>
      <c r="B12" s="50">
        <v>612</v>
      </c>
      <c r="C12" s="57">
        <v>411</v>
      </c>
      <c r="D12" s="109">
        <f t="shared" si="0"/>
        <v>67.15686274509804</v>
      </c>
      <c r="E12" s="57">
        <v>74</v>
      </c>
      <c r="F12" s="109">
        <f t="shared" si="1"/>
        <v>12.091503267973856</v>
      </c>
      <c r="G12" s="57">
        <v>73</v>
      </c>
      <c r="H12" s="109">
        <f t="shared" si="2"/>
        <v>11.928104575163399</v>
      </c>
      <c r="I12" s="57">
        <v>145</v>
      </c>
      <c r="J12" s="109">
        <f t="shared" si="3"/>
        <v>23.692810457516337</v>
      </c>
      <c r="K12" s="57">
        <v>66</v>
      </c>
      <c r="L12" s="109">
        <f t="shared" si="4"/>
        <v>10.784313725490197</v>
      </c>
      <c r="M12" s="216">
        <v>2961</v>
      </c>
    </row>
    <row r="13" spans="1:13" ht="30" customHeight="1">
      <c r="A13" s="98" t="s">
        <v>90</v>
      </c>
      <c r="B13" s="50">
        <v>402</v>
      </c>
      <c r="C13" s="57">
        <v>196</v>
      </c>
      <c r="D13" s="109">
        <f t="shared" si="0"/>
        <v>48.756218905472636</v>
      </c>
      <c r="E13" s="57">
        <v>108</v>
      </c>
      <c r="F13" s="109">
        <f t="shared" si="1"/>
        <v>26.865671641791046</v>
      </c>
      <c r="G13" s="57">
        <v>24</v>
      </c>
      <c r="H13" s="109">
        <f t="shared" si="2"/>
        <v>5.970149253731343</v>
      </c>
      <c r="I13" s="57">
        <v>76</v>
      </c>
      <c r="J13" s="109">
        <f t="shared" si="3"/>
        <v>18.90547263681592</v>
      </c>
      <c r="K13" s="57">
        <v>16</v>
      </c>
      <c r="L13" s="109">
        <f t="shared" si="4"/>
        <v>3.9800995024875623</v>
      </c>
      <c r="M13" s="216">
        <v>981</v>
      </c>
    </row>
    <row r="14" spans="1:13" ht="30" customHeight="1">
      <c r="A14" s="99" t="s">
        <v>87</v>
      </c>
      <c r="B14" s="50">
        <v>966</v>
      </c>
      <c r="C14" s="57">
        <v>620</v>
      </c>
      <c r="D14" s="109">
        <f t="shared" si="0"/>
        <v>64.18219461697723</v>
      </c>
      <c r="E14" s="57">
        <v>171</v>
      </c>
      <c r="F14" s="109">
        <f t="shared" si="1"/>
        <v>17.70186335403727</v>
      </c>
      <c r="G14" s="57">
        <v>48</v>
      </c>
      <c r="H14" s="109">
        <f t="shared" si="2"/>
        <v>4.968944099378882</v>
      </c>
      <c r="I14" s="57">
        <v>101</v>
      </c>
      <c r="J14" s="109">
        <f t="shared" si="3"/>
        <v>10.455486542443063</v>
      </c>
      <c r="K14" s="57">
        <v>112</v>
      </c>
      <c r="L14" s="109">
        <f t="shared" si="4"/>
        <v>11.594202898550725</v>
      </c>
      <c r="M14" s="216">
        <v>2134</v>
      </c>
    </row>
    <row r="15" spans="1:13" ht="30" customHeight="1" thickBot="1">
      <c r="A15" s="100" t="s">
        <v>88</v>
      </c>
      <c r="B15" s="218">
        <v>3</v>
      </c>
      <c r="C15" s="58">
        <v>2</v>
      </c>
      <c r="D15" s="106">
        <f t="shared" si="0"/>
        <v>66.66666666666666</v>
      </c>
      <c r="E15" s="58">
        <v>1</v>
      </c>
      <c r="F15" s="194">
        <f t="shared" si="1"/>
        <v>33.33333333333333</v>
      </c>
      <c r="G15" s="58">
        <v>0</v>
      </c>
      <c r="H15" s="250" t="s">
        <v>188</v>
      </c>
      <c r="I15" s="58">
        <v>0</v>
      </c>
      <c r="J15" s="250" t="s">
        <v>188</v>
      </c>
      <c r="K15" s="58">
        <v>0</v>
      </c>
      <c r="L15" s="250" t="s">
        <v>188</v>
      </c>
      <c r="M15" s="217">
        <v>5</v>
      </c>
    </row>
    <row r="16" spans="2:13" ht="16.5" customHeight="1" thickTop="1">
      <c r="B16" s="213"/>
      <c r="D16" s="213"/>
      <c r="M16" s="213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3">
    <mergeCell ref="A2:M2"/>
    <mergeCell ref="A3:M3"/>
    <mergeCell ref="A1:M1"/>
    <mergeCell ref="A4:M4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N16"/>
  <sheetViews>
    <sheetView showGridLines="0" zoomScaleSheetLayoutView="100" workbookViewId="0" topLeftCell="A1">
      <selection activeCell="R18" sqref="R18"/>
    </sheetView>
  </sheetViews>
  <sheetFormatPr defaultColWidth="9.140625" defaultRowHeight="12.75"/>
  <cols>
    <col min="1" max="1" width="6.7109375" style="0" customWidth="1"/>
    <col min="2" max="14" width="9.7109375" style="0" customWidth="1"/>
  </cols>
  <sheetData>
    <row r="1" spans="1:14" ht="19.5" customHeight="1">
      <c r="A1" s="298" t="s">
        <v>167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19.5" customHeight="1">
      <c r="A2" s="298" t="s">
        <v>181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ht="19.5" customHeight="1">
      <c r="A3" s="298" t="s">
        <v>152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ht="19.5" customHeight="1" thickBot="1"/>
    <row r="5" spans="1:14" ht="19.5" customHeight="1" thickTop="1">
      <c r="A5" s="286" t="s">
        <v>0</v>
      </c>
      <c r="B5" s="288" t="s">
        <v>16</v>
      </c>
      <c r="C5" s="290"/>
      <c r="D5" s="290" t="s">
        <v>53</v>
      </c>
      <c r="E5" s="290"/>
      <c r="F5" s="290"/>
      <c r="G5" s="290"/>
      <c r="H5" s="290"/>
      <c r="I5" s="290"/>
      <c r="J5" s="290"/>
      <c r="K5" s="290"/>
      <c r="L5" s="290"/>
      <c r="M5" s="290"/>
      <c r="N5" s="301"/>
    </row>
    <row r="6" spans="1:14" ht="16.5" customHeight="1">
      <c r="A6" s="299"/>
      <c r="B6" s="309" t="s">
        <v>19</v>
      </c>
      <c r="C6" s="305" t="s">
        <v>18</v>
      </c>
      <c r="D6" s="305" t="s">
        <v>94</v>
      </c>
      <c r="E6" s="305" t="s">
        <v>54</v>
      </c>
      <c r="F6" s="305"/>
      <c r="G6" s="311" t="s">
        <v>101</v>
      </c>
      <c r="H6" s="305" t="s">
        <v>55</v>
      </c>
      <c r="I6" s="305"/>
      <c r="J6" s="303" t="s">
        <v>100</v>
      </c>
      <c r="K6" s="304"/>
      <c r="L6" s="304"/>
      <c r="M6" s="304"/>
      <c r="N6" s="307" t="s">
        <v>96</v>
      </c>
    </row>
    <row r="7" spans="1:14" ht="81.75" customHeight="1" thickBot="1">
      <c r="A7" s="287"/>
      <c r="B7" s="310"/>
      <c r="C7" s="306"/>
      <c r="D7" s="306"/>
      <c r="E7" s="27" t="s">
        <v>150</v>
      </c>
      <c r="F7" s="27" t="s">
        <v>151</v>
      </c>
      <c r="G7" s="312"/>
      <c r="H7" s="27" t="s">
        <v>56</v>
      </c>
      <c r="I7" s="27" t="s">
        <v>99</v>
      </c>
      <c r="J7" s="27" t="s">
        <v>97</v>
      </c>
      <c r="K7" s="27" t="s">
        <v>98</v>
      </c>
      <c r="L7" s="27" t="s">
        <v>57</v>
      </c>
      <c r="M7" s="27" t="s">
        <v>95</v>
      </c>
      <c r="N7" s="308"/>
    </row>
    <row r="8" spans="1:14" ht="19.5" customHeight="1" thickTop="1">
      <c r="A8" s="26" t="s">
        <v>4</v>
      </c>
      <c r="B8" s="54">
        <v>4102</v>
      </c>
      <c r="C8" s="55">
        <v>4571</v>
      </c>
      <c r="D8" s="59">
        <v>70</v>
      </c>
      <c r="E8" s="59">
        <v>1</v>
      </c>
      <c r="F8" s="59">
        <v>167</v>
      </c>
      <c r="G8" s="54">
        <v>18</v>
      </c>
      <c r="H8" s="54">
        <v>2924</v>
      </c>
      <c r="I8" s="55">
        <v>132</v>
      </c>
      <c r="J8" s="59">
        <v>10</v>
      </c>
      <c r="K8" s="59">
        <v>4</v>
      </c>
      <c r="L8" s="59">
        <v>3</v>
      </c>
      <c r="M8" s="59">
        <v>4</v>
      </c>
      <c r="N8" s="63">
        <v>492</v>
      </c>
    </row>
    <row r="9" spans="1:14" ht="19.5" customHeight="1">
      <c r="A9" s="30" t="s">
        <v>5</v>
      </c>
      <c r="B9" s="56">
        <v>1934</v>
      </c>
      <c r="C9" s="57">
        <v>2102</v>
      </c>
      <c r="D9" s="60">
        <v>27</v>
      </c>
      <c r="E9" s="60">
        <v>13</v>
      </c>
      <c r="F9" s="60">
        <v>2</v>
      </c>
      <c r="G9" s="56">
        <v>1</v>
      </c>
      <c r="H9" s="56">
        <v>1886</v>
      </c>
      <c r="I9" s="57">
        <v>20</v>
      </c>
      <c r="J9" s="60">
        <v>0</v>
      </c>
      <c r="K9" s="60">
        <v>0</v>
      </c>
      <c r="L9" s="60">
        <v>1</v>
      </c>
      <c r="M9" s="59">
        <v>1</v>
      </c>
      <c r="N9" s="64">
        <v>12</v>
      </c>
    </row>
    <row r="10" spans="1:14" ht="19.5" customHeight="1">
      <c r="A10" s="30" t="s">
        <v>6</v>
      </c>
      <c r="B10" s="56">
        <v>2049</v>
      </c>
      <c r="C10" s="57">
        <v>2559</v>
      </c>
      <c r="D10" s="60">
        <v>64</v>
      </c>
      <c r="E10" s="60">
        <v>4</v>
      </c>
      <c r="F10" s="60">
        <v>2</v>
      </c>
      <c r="G10" s="56">
        <v>587</v>
      </c>
      <c r="H10" s="56">
        <v>1678</v>
      </c>
      <c r="I10" s="57">
        <v>25</v>
      </c>
      <c r="J10" s="60">
        <v>0</v>
      </c>
      <c r="K10" s="60">
        <v>2</v>
      </c>
      <c r="L10" s="60">
        <v>1</v>
      </c>
      <c r="M10" s="59">
        <v>2</v>
      </c>
      <c r="N10" s="64">
        <v>4</v>
      </c>
    </row>
    <row r="11" spans="1:14" ht="19.5" customHeight="1">
      <c r="A11" s="30" t="s">
        <v>7</v>
      </c>
      <c r="B11" s="56">
        <v>2304</v>
      </c>
      <c r="C11" s="57">
        <v>2495</v>
      </c>
      <c r="D11" s="60">
        <v>64</v>
      </c>
      <c r="E11" s="60">
        <v>3</v>
      </c>
      <c r="F11" s="60">
        <v>2</v>
      </c>
      <c r="G11" s="56">
        <v>229</v>
      </c>
      <c r="H11" s="56">
        <v>2117</v>
      </c>
      <c r="I11" s="57">
        <v>22</v>
      </c>
      <c r="J11" s="60">
        <v>0</v>
      </c>
      <c r="K11" s="60">
        <v>0</v>
      </c>
      <c r="L11" s="60">
        <v>0</v>
      </c>
      <c r="M11" s="59">
        <v>0</v>
      </c>
      <c r="N11" s="64">
        <v>50</v>
      </c>
    </row>
    <row r="12" spans="1:14" ht="19.5" customHeight="1">
      <c r="A12" s="30" t="s">
        <v>8</v>
      </c>
      <c r="B12" s="54">
        <v>2156</v>
      </c>
      <c r="C12" s="55">
        <v>2410</v>
      </c>
      <c r="D12" s="60">
        <v>25</v>
      </c>
      <c r="E12" s="60">
        <v>4</v>
      </c>
      <c r="F12" s="60">
        <v>3</v>
      </c>
      <c r="G12" s="56">
        <v>11</v>
      </c>
      <c r="H12" s="56">
        <v>2031</v>
      </c>
      <c r="I12" s="57">
        <v>110</v>
      </c>
      <c r="J12" s="60">
        <v>9</v>
      </c>
      <c r="K12" s="60">
        <v>1</v>
      </c>
      <c r="L12" s="60">
        <v>0</v>
      </c>
      <c r="M12" s="59">
        <v>0</v>
      </c>
      <c r="N12" s="64">
        <v>1</v>
      </c>
    </row>
    <row r="13" spans="1:14" ht="19.5" customHeight="1">
      <c r="A13" s="30" t="s">
        <v>9</v>
      </c>
      <c r="B13" s="56">
        <v>3253</v>
      </c>
      <c r="C13" s="57">
        <v>4277</v>
      </c>
      <c r="D13" s="60">
        <v>143</v>
      </c>
      <c r="E13" s="60">
        <v>1</v>
      </c>
      <c r="F13" s="60">
        <v>8</v>
      </c>
      <c r="G13" s="56">
        <v>430</v>
      </c>
      <c r="H13" s="56">
        <v>2891</v>
      </c>
      <c r="I13" s="57">
        <v>72</v>
      </c>
      <c r="J13" s="60">
        <v>3</v>
      </c>
      <c r="K13" s="60">
        <v>0</v>
      </c>
      <c r="L13" s="60">
        <v>6</v>
      </c>
      <c r="M13" s="59">
        <v>6</v>
      </c>
      <c r="N13" s="64">
        <v>2</v>
      </c>
    </row>
    <row r="14" spans="1:14" ht="19.5" customHeight="1">
      <c r="A14" s="30" t="s">
        <v>1</v>
      </c>
      <c r="B14" s="56">
        <v>2364</v>
      </c>
      <c r="C14" s="57">
        <v>2609</v>
      </c>
      <c r="D14" s="60">
        <v>62</v>
      </c>
      <c r="E14" s="60">
        <v>1</v>
      </c>
      <c r="F14" s="60">
        <v>2</v>
      </c>
      <c r="G14" s="56">
        <v>18</v>
      </c>
      <c r="H14" s="56">
        <v>2339</v>
      </c>
      <c r="I14" s="57">
        <v>141</v>
      </c>
      <c r="J14" s="60">
        <v>14</v>
      </c>
      <c r="K14" s="60">
        <v>1</v>
      </c>
      <c r="L14" s="60">
        <v>1</v>
      </c>
      <c r="M14" s="59">
        <v>1</v>
      </c>
      <c r="N14" s="64">
        <v>0</v>
      </c>
    </row>
    <row r="15" spans="1:14" ht="19.5" customHeight="1" thickBot="1">
      <c r="A15" s="242" t="s">
        <v>2</v>
      </c>
      <c r="B15" s="95">
        <v>3967</v>
      </c>
      <c r="C15" s="58">
        <v>5263</v>
      </c>
      <c r="D15" s="61">
        <v>58</v>
      </c>
      <c r="E15" s="61">
        <v>0</v>
      </c>
      <c r="F15" s="61">
        <v>13</v>
      </c>
      <c r="G15" s="66">
        <v>691</v>
      </c>
      <c r="H15" s="66">
        <v>2708</v>
      </c>
      <c r="I15" s="67">
        <v>686</v>
      </c>
      <c r="J15" s="61">
        <v>2</v>
      </c>
      <c r="K15" s="61">
        <v>3</v>
      </c>
      <c r="L15" s="61">
        <v>12</v>
      </c>
      <c r="M15" s="59">
        <v>12</v>
      </c>
      <c r="N15" s="65">
        <v>30</v>
      </c>
    </row>
    <row r="16" spans="1:14" ht="19.5" customHeight="1" thickBot="1" thickTop="1">
      <c r="A16" s="34" t="s">
        <v>3</v>
      </c>
      <c r="B16" s="254">
        <f>SUM(B8:B15)</f>
        <v>22129</v>
      </c>
      <c r="C16" s="254">
        <f>SUM(C8:C15)</f>
        <v>26286</v>
      </c>
      <c r="D16" s="62">
        <f aca="true" t="shared" si="0" ref="D16:N16">SUM(D8:D15)</f>
        <v>513</v>
      </c>
      <c r="E16" s="62">
        <f t="shared" si="0"/>
        <v>27</v>
      </c>
      <c r="F16" s="62">
        <f t="shared" si="0"/>
        <v>199</v>
      </c>
      <c r="G16" s="68">
        <f t="shared" si="0"/>
        <v>1985</v>
      </c>
      <c r="H16" s="68">
        <f t="shared" si="0"/>
        <v>18574</v>
      </c>
      <c r="I16" s="68">
        <f t="shared" si="0"/>
        <v>1208</v>
      </c>
      <c r="J16" s="62">
        <f t="shared" si="0"/>
        <v>38</v>
      </c>
      <c r="K16" s="62">
        <f t="shared" si="0"/>
        <v>11</v>
      </c>
      <c r="L16" s="62">
        <f t="shared" si="0"/>
        <v>24</v>
      </c>
      <c r="M16" s="62">
        <f t="shared" si="0"/>
        <v>26</v>
      </c>
      <c r="N16" s="69">
        <f t="shared" si="0"/>
        <v>591</v>
      </c>
    </row>
    <row r="17" ht="13.5" thickTop="1"/>
  </sheetData>
  <mergeCells count="14">
    <mergeCell ref="A2:N2"/>
    <mergeCell ref="A1:N1"/>
    <mergeCell ref="H6:I6"/>
    <mergeCell ref="N6:N7"/>
    <mergeCell ref="A3:N3"/>
    <mergeCell ref="A5:A7"/>
    <mergeCell ref="B5:C5"/>
    <mergeCell ref="D5:N5"/>
    <mergeCell ref="B6:B7"/>
    <mergeCell ref="G6:G7"/>
    <mergeCell ref="J6:M6"/>
    <mergeCell ref="C6:C7"/>
    <mergeCell ref="D6:D7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AH31"/>
  <sheetViews>
    <sheetView showGridLines="0" zoomScaleSheetLayoutView="100" workbookViewId="0" topLeftCell="A1">
      <selection activeCell="T20" sqref="T20"/>
    </sheetView>
  </sheetViews>
  <sheetFormatPr defaultColWidth="9.140625" defaultRowHeight="12.75"/>
  <cols>
    <col min="1" max="1" width="4.7109375" style="0" bestFit="1" customWidth="1"/>
    <col min="2" max="18" width="8.7109375" style="0" customWidth="1"/>
  </cols>
  <sheetData>
    <row r="1" spans="1:18" ht="19.5" customHeight="1">
      <c r="A1" s="298" t="s">
        <v>167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18" ht="19.5" customHeight="1">
      <c r="A2" s="298" t="s">
        <v>181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18" ht="19.5" customHeight="1">
      <c r="A3" s="273" t="s">
        <v>153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8:34" ht="19.5" customHeight="1" thickBot="1"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9.5" customHeight="1" thickTop="1">
      <c r="A5" s="286" t="s">
        <v>0</v>
      </c>
      <c r="B5" s="288" t="s">
        <v>16</v>
      </c>
      <c r="C5" s="290"/>
      <c r="D5" s="258" t="s">
        <v>53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91"/>
      <c r="S5" s="163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"/>
      <c r="AH5" s="1"/>
    </row>
    <row r="6" spans="1:34" ht="19.5" customHeight="1">
      <c r="A6" s="299"/>
      <c r="B6" s="309" t="s">
        <v>19</v>
      </c>
      <c r="C6" s="305" t="s">
        <v>18</v>
      </c>
      <c r="D6" s="313" t="s">
        <v>145</v>
      </c>
      <c r="E6" s="321"/>
      <c r="F6" s="314"/>
      <c r="G6" s="311" t="s">
        <v>107</v>
      </c>
      <c r="H6" s="313" t="s">
        <v>106</v>
      </c>
      <c r="I6" s="314"/>
      <c r="J6" s="313" t="s">
        <v>59</v>
      </c>
      <c r="K6" s="321"/>
      <c r="L6" s="321"/>
      <c r="M6" s="314"/>
      <c r="N6" s="303" t="s">
        <v>102</v>
      </c>
      <c r="O6" s="304"/>
      <c r="P6" s="304"/>
      <c r="Q6" s="304"/>
      <c r="R6" s="320"/>
      <c r="S6" s="164"/>
      <c r="T6" s="16"/>
      <c r="U6" s="16"/>
      <c r="V6" s="1"/>
      <c r="W6" s="16"/>
      <c r="X6" s="1"/>
      <c r="Y6" s="16"/>
      <c r="Z6" s="16"/>
      <c r="AA6" s="16"/>
      <c r="AB6" s="16"/>
      <c r="AC6" s="16"/>
      <c r="AD6" s="16"/>
      <c r="AE6" s="16"/>
      <c r="AF6" s="15"/>
      <c r="AG6" s="1"/>
      <c r="AH6" s="1"/>
    </row>
    <row r="7" spans="1:34" ht="15" customHeight="1">
      <c r="A7" s="299"/>
      <c r="B7" s="309"/>
      <c r="C7" s="305"/>
      <c r="D7" s="317"/>
      <c r="E7" s="322"/>
      <c r="F7" s="318"/>
      <c r="G7" s="319"/>
      <c r="H7" s="315"/>
      <c r="I7" s="316"/>
      <c r="J7" s="317"/>
      <c r="K7" s="322"/>
      <c r="L7" s="322"/>
      <c r="M7" s="318"/>
      <c r="N7" s="311" t="s">
        <v>58</v>
      </c>
      <c r="O7" s="303" t="s">
        <v>65</v>
      </c>
      <c r="P7" s="304"/>
      <c r="Q7" s="304"/>
      <c r="R7" s="320"/>
      <c r="S7" s="164"/>
      <c r="T7" s="16"/>
      <c r="U7" s="16"/>
      <c r="V7" s="1"/>
      <c r="W7" s="16"/>
      <c r="X7" s="1"/>
      <c r="Y7" s="16"/>
      <c r="Z7" s="16"/>
      <c r="AA7" s="16"/>
      <c r="AB7" s="16"/>
      <c r="AC7" s="16"/>
      <c r="AD7" s="16"/>
      <c r="AE7" s="16"/>
      <c r="AF7" s="15"/>
      <c r="AG7" s="1"/>
      <c r="AH7" s="1"/>
    </row>
    <row r="8" spans="1:34" ht="19.5" customHeight="1">
      <c r="A8" s="299"/>
      <c r="B8" s="309"/>
      <c r="C8" s="305"/>
      <c r="D8" s="305" t="s">
        <v>60</v>
      </c>
      <c r="E8" s="305" t="s">
        <v>61</v>
      </c>
      <c r="F8" s="305" t="s">
        <v>62</v>
      </c>
      <c r="G8" s="319"/>
      <c r="H8" s="317"/>
      <c r="I8" s="318"/>
      <c r="J8" s="311" t="s">
        <v>58</v>
      </c>
      <c r="K8" s="303" t="s">
        <v>65</v>
      </c>
      <c r="L8" s="304"/>
      <c r="M8" s="309"/>
      <c r="N8" s="319"/>
      <c r="O8" s="311" t="s">
        <v>109</v>
      </c>
      <c r="P8" s="303" t="s">
        <v>103</v>
      </c>
      <c r="Q8" s="304"/>
      <c r="R8" s="320"/>
      <c r="S8" s="164"/>
      <c r="T8" s="1"/>
      <c r="U8" s="16"/>
      <c r="V8" s="16"/>
      <c r="W8" s="16"/>
      <c r="X8" s="1"/>
      <c r="Y8" s="16"/>
      <c r="Z8" s="1"/>
      <c r="AA8" s="16"/>
      <c r="AB8" s="1"/>
      <c r="AC8" s="16"/>
      <c r="AD8" s="16"/>
      <c r="AE8" s="16"/>
      <c r="AF8" s="15"/>
      <c r="AG8" s="1"/>
      <c r="AH8" s="1"/>
    </row>
    <row r="9" spans="1:34" ht="39" customHeight="1" thickBot="1">
      <c r="A9" s="287"/>
      <c r="B9" s="310"/>
      <c r="C9" s="306"/>
      <c r="D9" s="306"/>
      <c r="E9" s="306"/>
      <c r="F9" s="306"/>
      <c r="G9" s="312"/>
      <c r="H9" s="205" t="s">
        <v>146</v>
      </c>
      <c r="I9" s="205" t="s">
        <v>108</v>
      </c>
      <c r="J9" s="312"/>
      <c r="K9" s="27" t="s">
        <v>161</v>
      </c>
      <c r="L9" s="27" t="s">
        <v>162</v>
      </c>
      <c r="M9" s="27" t="s">
        <v>163</v>
      </c>
      <c r="N9" s="312"/>
      <c r="O9" s="312"/>
      <c r="P9" s="27" t="s">
        <v>164</v>
      </c>
      <c r="Q9" s="137" t="s">
        <v>104</v>
      </c>
      <c r="R9" s="32" t="s">
        <v>105</v>
      </c>
      <c r="S9" s="16"/>
      <c r="T9" s="16"/>
      <c r="U9" s="16"/>
      <c r="V9" s="16"/>
      <c r="W9" s="16"/>
      <c r="X9" s="16"/>
      <c r="Y9" s="16"/>
      <c r="Z9" s="16"/>
      <c r="AA9" s="16"/>
      <c r="AB9" s="1"/>
      <c r="AC9" s="16"/>
      <c r="AD9" s="1"/>
      <c r="AE9" s="16"/>
      <c r="AF9" s="15"/>
      <c r="AG9" s="1"/>
      <c r="AH9" s="1"/>
    </row>
    <row r="10" spans="1:34" ht="19.5" customHeight="1" thickTop="1">
      <c r="A10" s="26" t="s">
        <v>4</v>
      </c>
      <c r="B10" s="54">
        <v>319</v>
      </c>
      <c r="C10" s="55">
        <v>530</v>
      </c>
      <c r="D10" s="165">
        <v>33</v>
      </c>
      <c r="E10" s="166">
        <v>3</v>
      </c>
      <c r="F10" s="166">
        <v>5</v>
      </c>
      <c r="G10" s="166">
        <v>6</v>
      </c>
      <c r="H10" s="165">
        <v>41</v>
      </c>
      <c r="I10" s="166">
        <v>2</v>
      </c>
      <c r="J10" s="165">
        <v>207</v>
      </c>
      <c r="K10" s="55">
        <v>90</v>
      </c>
      <c r="L10" s="138">
        <v>0</v>
      </c>
      <c r="M10" s="55">
        <v>28</v>
      </c>
      <c r="N10" s="165">
        <v>147</v>
      </c>
      <c r="O10" s="165">
        <v>130</v>
      </c>
      <c r="P10" s="55">
        <v>4</v>
      </c>
      <c r="Q10" s="167">
        <v>6</v>
      </c>
      <c r="R10" s="170">
        <v>2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"/>
      <c r="AH10" s="1"/>
    </row>
    <row r="11" spans="1:34" ht="19.5" customHeight="1">
      <c r="A11" s="30" t="s">
        <v>5</v>
      </c>
      <c r="B11" s="56">
        <v>123</v>
      </c>
      <c r="C11" s="57">
        <v>147</v>
      </c>
      <c r="D11" s="57">
        <v>4</v>
      </c>
      <c r="E11" s="60">
        <v>0</v>
      </c>
      <c r="F11" s="60">
        <v>3</v>
      </c>
      <c r="G11" s="60">
        <v>0</v>
      </c>
      <c r="H11" s="57">
        <v>9</v>
      </c>
      <c r="I11" s="60">
        <v>2</v>
      </c>
      <c r="J11" s="57">
        <v>51</v>
      </c>
      <c r="K11" s="57">
        <v>20</v>
      </c>
      <c r="L11" s="138">
        <v>0</v>
      </c>
      <c r="M11" s="57">
        <v>3</v>
      </c>
      <c r="N11" s="57">
        <v>49</v>
      </c>
      <c r="O11" s="57">
        <v>35</v>
      </c>
      <c r="P11" s="116">
        <v>1</v>
      </c>
      <c r="Q11" s="227">
        <v>5</v>
      </c>
      <c r="R11" s="228">
        <v>0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"/>
      <c r="AH11" s="1"/>
    </row>
    <row r="12" spans="1:34" ht="19.5" customHeight="1">
      <c r="A12" s="30" t="s">
        <v>6</v>
      </c>
      <c r="B12" s="56">
        <v>194</v>
      </c>
      <c r="C12" s="57">
        <v>250</v>
      </c>
      <c r="D12" s="57">
        <v>6</v>
      </c>
      <c r="E12" s="60">
        <v>2</v>
      </c>
      <c r="F12" s="60">
        <v>3</v>
      </c>
      <c r="G12" s="60">
        <v>0</v>
      </c>
      <c r="H12" s="57">
        <v>11</v>
      </c>
      <c r="I12" s="60">
        <v>1</v>
      </c>
      <c r="J12" s="57">
        <v>75</v>
      </c>
      <c r="K12" s="57">
        <v>29</v>
      </c>
      <c r="L12" s="138">
        <v>0</v>
      </c>
      <c r="M12" s="57">
        <v>9</v>
      </c>
      <c r="N12" s="57">
        <v>121</v>
      </c>
      <c r="O12" s="57">
        <v>35</v>
      </c>
      <c r="P12" s="116">
        <v>49</v>
      </c>
      <c r="Q12" s="227">
        <v>24</v>
      </c>
      <c r="R12" s="228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"/>
      <c r="AH12" s="1"/>
    </row>
    <row r="13" spans="1:34" ht="19.5" customHeight="1">
      <c r="A13" s="30" t="s">
        <v>7</v>
      </c>
      <c r="B13" s="56">
        <v>95</v>
      </c>
      <c r="C13" s="57">
        <v>123</v>
      </c>
      <c r="D13" s="57">
        <v>5</v>
      </c>
      <c r="E13" s="60">
        <v>1</v>
      </c>
      <c r="F13" s="60">
        <v>0</v>
      </c>
      <c r="G13" s="60">
        <v>2</v>
      </c>
      <c r="H13" s="57">
        <v>6</v>
      </c>
      <c r="I13" s="60">
        <v>4</v>
      </c>
      <c r="J13" s="57">
        <v>38</v>
      </c>
      <c r="K13" s="57">
        <v>16</v>
      </c>
      <c r="L13" s="138">
        <v>0</v>
      </c>
      <c r="M13" s="57">
        <v>0</v>
      </c>
      <c r="N13" s="57">
        <v>34</v>
      </c>
      <c r="O13" s="57">
        <v>31</v>
      </c>
      <c r="P13" s="57">
        <v>0</v>
      </c>
      <c r="Q13" s="168">
        <v>0</v>
      </c>
      <c r="R13" s="64">
        <v>0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"/>
      <c r="AH13" s="1"/>
    </row>
    <row r="14" spans="1:34" ht="19.5" customHeight="1">
      <c r="A14" s="30" t="s">
        <v>8</v>
      </c>
      <c r="B14" s="56">
        <v>186</v>
      </c>
      <c r="C14" s="57">
        <v>255</v>
      </c>
      <c r="D14" s="57">
        <v>3</v>
      </c>
      <c r="E14" s="60">
        <v>2</v>
      </c>
      <c r="F14" s="60">
        <v>13</v>
      </c>
      <c r="G14" s="60">
        <v>3</v>
      </c>
      <c r="H14" s="57">
        <v>12</v>
      </c>
      <c r="I14" s="60">
        <v>3</v>
      </c>
      <c r="J14" s="57">
        <v>79</v>
      </c>
      <c r="K14" s="57">
        <v>44</v>
      </c>
      <c r="L14" s="138">
        <v>0</v>
      </c>
      <c r="M14" s="57">
        <v>9</v>
      </c>
      <c r="N14" s="57">
        <v>89</v>
      </c>
      <c r="O14" s="57">
        <v>59</v>
      </c>
      <c r="P14" s="57">
        <v>15</v>
      </c>
      <c r="Q14" s="168">
        <v>8</v>
      </c>
      <c r="R14" s="64">
        <v>1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"/>
      <c r="AH14" s="1"/>
    </row>
    <row r="15" spans="1:34" ht="19.5" customHeight="1">
      <c r="A15" s="30" t="s">
        <v>9</v>
      </c>
      <c r="B15" s="56">
        <v>231</v>
      </c>
      <c r="C15" s="57">
        <v>374</v>
      </c>
      <c r="D15" s="57">
        <v>5</v>
      </c>
      <c r="E15" s="60">
        <v>0</v>
      </c>
      <c r="F15" s="60">
        <v>3</v>
      </c>
      <c r="G15" s="60">
        <v>3</v>
      </c>
      <c r="H15" s="57">
        <v>13</v>
      </c>
      <c r="I15" s="60">
        <v>5</v>
      </c>
      <c r="J15" s="57">
        <v>115</v>
      </c>
      <c r="K15" s="57">
        <v>70</v>
      </c>
      <c r="L15" s="138">
        <v>0</v>
      </c>
      <c r="M15" s="57">
        <v>12</v>
      </c>
      <c r="N15" s="57">
        <v>172</v>
      </c>
      <c r="O15" s="57">
        <v>139</v>
      </c>
      <c r="P15" s="57">
        <v>8</v>
      </c>
      <c r="Q15" s="168">
        <v>9</v>
      </c>
      <c r="R15" s="64">
        <v>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"/>
      <c r="AH15" s="1"/>
    </row>
    <row r="16" spans="1:34" ht="19.5" customHeight="1">
      <c r="A16" s="30" t="s">
        <v>1</v>
      </c>
      <c r="B16" s="56">
        <v>200</v>
      </c>
      <c r="C16" s="57">
        <v>273</v>
      </c>
      <c r="D16" s="57">
        <v>9</v>
      </c>
      <c r="E16" s="60">
        <v>1</v>
      </c>
      <c r="F16" s="60">
        <v>1</v>
      </c>
      <c r="G16" s="60">
        <v>4</v>
      </c>
      <c r="H16" s="57">
        <v>8</v>
      </c>
      <c r="I16" s="60">
        <v>1</v>
      </c>
      <c r="J16" s="57">
        <v>142</v>
      </c>
      <c r="K16" s="57">
        <v>98</v>
      </c>
      <c r="L16" s="138">
        <v>0</v>
      </c>
      <c r="M16" s="57">
        <v>6</v>
      </c>
      <c r="N16" s="57">
        <v>54</v>
      </c>
      <c r="O16" s="57">
        <v>34</v>
      </c>
      <c r="P16" s="57">
        <v>1</v>
      </c>
      <c r="Q16" s="168">
        <v>17</v>
      </c>
      <c r="R16" s="64">
        <v>0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"/>
      <c r="AH16" s="1"/>
    </row>
    <row r="17" spans="1:34" ht="19.5" customHeight="1" thickBot="1">
      <c r="A17" s="33" t="s">
        <v>2</v>
      </c>
      <c r="B17" s="66">
        <v>302</v>
      </c>
      <c r="C17" s="67">
        <v>671</v>
      </c>
      <c r="D17" s="67">
        <v>9</v>
      </c>
      <c r="E17" s="61">
        <v>12</v>
      </c>
      <c r="F17" s="61">
        <v>2</v>
      </c>
      <c r="G17" s="61">
        <v>12</v>
      </c>
      <c r="H17" s="67">
        <v>21</v>
      </c>
      <c r="I17" s="61">
        <v>5</v>
      </c>
      <c r="J17" s="67">
        <v>233</v>
      </c>
      <c r="K17" s="67">
        <v>145</v>
      </c>
      <c r="L17" s="138">
        <v>0</v>
      </c>
      <c r="M17" s="67">
        <v>12</v>
      </c>
      <c r="N17" s="67">
        <v>246</v>
      </c>
      <c r="O17" s="67">
        <v>197</v>
      </c>
      <c r="P17" s="67">
        <v>11</v>
      </c>
      <c r="Q17" s="169">
        <v>22</v>
      </c>
      <c r="R17" s="65">
        <v>2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"/>
      <c r="AH17" s="1"/>
    </row>
    <row r="18" spans="1:34" ht="19.5" customHeight="1" thickBot="1" thickTop="1">
      <c r="A18" s="34" t="s">
        <v>3</v>
      </c>
      <c r="B18" s="68">
        <f>SUM(B10:B17)</f>
        <v>1650</v>
      </c>
      <c r="C18" s="68">
        <f aca="true" t="shared" si="0" ref="C18:R18">SUM(C10:C17)</f>
        <v>2623</v>
      </c>
      <c r="D18" s="68">
        <f t="shared" si="0"/>
        <v>74</v>
      </c>
      <c r="E18" s="62">
        <f t="shared" si="0"/>
        <v>21</v>
      </c>
      <c r="F18" s="62">
        <f t="shared" si="0"/>
        <v>30</v>
      </c>
      <c r="G18" s="62">
        <f t="shared" si="0"/>
        <v>30</v>
      </c>
      <c r="H18" s="68">
        <f t="shared" si="0"/>
        <v>121</v>
      </c>
      <c r="I18" s="62">
        <f t="shared" si="0"/>
        <v>23</v>
      </c>
      <c r="J18" s="68">
        <f t="shared" si="0"/>
        <v>940</v>
      </c>
      <c r="K18" s="68">
        <f t="shared" si="0"/>
        <v>512</v>
      </c>
      <c r="L18" s="139">
        <f t="shared" si="0"/>
        <v>0</v>
      </c>
      <c r="M18" s="68">
        <f t="shared" si="0"/>
        <v>79</v>
      </c>
      <c r="N18" s="68">
        <f t="shared" si="0"/>
        <v>912</v>
      </c>
      <c r="O18" s="68">
        <f t="shared" si="0"/>
        <v>660</v>
      </c>
      <c r="P18" s="68">
        <f t="shared" si="0"/>
        <v>89</v>
      </c>
      <c r="Q18" s="68">
        <f t="shared" si="0"/>
        <v>91</v>
      </c>
      <c r="R18" s="69">
        <f t="shared" si="0"/>
        <v>6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"/>
      <c r="AH18" s="1"/>
    </row>
    <row r="19" spans="18:34" ht="13.5" thickTop="1"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8:34" ht="12.75"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8:34" ht="12.75"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8:34" ht="12.75"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8:34" ht="12.75"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8:34" ht="12.75"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8:34" ht="12.75"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8:34" ht="12.75"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8:34" ht="12.75"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8:34" ht="12.75"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8:34" ht="12.75"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8:34" ht="12.75"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8:34" ht="12.75"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</sheetData>
  <mergeCells count="22">
    <mergeCell ref="A2:R2"/>
    <mergeCell ref="A1:R1"/>
    <mergeCell ref="J8:J9"/>
    <mergeCell ref="F8:F9"/>
    <mergeCell ref="E8:E9"/>
    <mergeCell ref="A3:R3"/>
    <mergeCell ref="P8:R8"/>
    <mergeCell ref="A5:A9"/>
    <mergeCell ref="B5:C5"/>
    <mergeCell ref="C6:C9"/>
    <mergeCell ref="B6:B9"/>
    <mergeCell ref="D8:D9"/>
    <mergeCell ref="G6:G9"/>
    <mergeCell ref="N6:R6"/>
    <mergeCell ref="N7:N9"/>
    <mergeCell ref="O7:R7"/>
    <mergeCell ref="J6:M7"/>
    <mergeCell ref="D6:F7"/>
    <mergeCell ref="D5:R5"/>
    <mergeCell ref="O8:O9"/>
    <mergeCell ref="H6:I8"/>
    <mergeCell ref="K8:M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Q17"/>
  <sheetViews>
    <sheetView showGridLines="0" zoomScaleSheetLayoutView="100" workbookViewId="0" topLeftCell="A1">
      <selection activeCell="O19" sqref="O19"/>
    </sheetView>
  </sheetViews>
  <sheetFormatPr defaultColWidth="9.140625" defaultRowHeight="12.75"/>
  <cols>
    <col min="1" max="11" width="11.7109375" style="0" customWidth="1"/>
  </cols>
  <sheetData>
    <row r="1" spans="1:17" ht="19.5" customHeight="1">
      <c r="A1" s="298" t="s">
        <v>167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0"/>
      <c r="M1" s="20"/>
      <c r="N1" s="20"/>
      <c r="O1" s="20"/>
      <c r="P1" s="20"/>
      <c r="Q1" s="20"/>
    </row>
    <row r="2" spans="1:11" ht="19.5" customHeight="1">
      <c r="A2" s="298" t="s">
        <v>181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9.5" customHeight="1">
      <c r="A3" s="298" t="s">
        <v>154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ht="19.5" customHeight="1" thickBo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ht="19.5" customHeight="1" thickTop="1">
      <c r="A5" s="286" t="s">
        <v>0</v>
      </c>
      <c r="B5" s="288" t="s">
        <v>16</v>
      </c>
      <c r="C5" s="290"/>
      <c r="D5" s="290" t="s">
        <v>53</v>
      </c>
      <c r="E5" s="290"/>
      <c r="F5" s="290"/>
      <c r="G5" s="290"/>
      <c r="H5" s="290"/>
      <c r="I5" s="290"/>
      <c r="J5" s="258"/>
      <c r="K5" s="301"/>
    </row>
    <row r="6" spans="1:11" ht="16.5" customHeight="1">
      <c r="A6" s="299"/>
      <c r="B6" s="309" t="s">
        <v>19</v>
      </c>
      <c r="C6" s="305" t="s">
        <v>18</v>
      </c>
      <c r="D6" s="305" t="s">
        <v>140</v>
      </c>
      <c r="E6" s="305" t="s">
        <v>139</v>
      </c>
      <c r="F6" s="305" t="s">
        <v>141</v>
      </c>
      <c r="G6" s="305" t="s">
        <v>110</v>
      </c>
      <c r="H6" s="305"/>
      <c r="I6" s="305"/>
      <c r="J6" s="303"/>
      <c r="K6" s="307"/>
    </row>
    <row r="7" spans="1:11" ht="16.5" customHeight="1">
      <c r="A7" s="324"/>
      <c r="B7" s="314"/>
      <c r="C7" s="311"/>
      <c r="D7" s="311"/>
      <c r="E7" s="311"/>
      <c r="F7" s="311"/>
      <c r="G7" s="311" t="s">
        <v>58</v>
      </c>
      <c r="H7" s="303" t="s">
        <v>65</v>
      </c>
      <c r="I7" s="304"/>
      <c r="J7" s="304"/>
      <c r="K7" s="320"/>
    </row>
    <row r="8" spans="1:11" ht="71.25" customHeight="1" thickBot="1">
      <c r="A8" s="287"/>
      <c r="B8" s="310"/>
      <c r="C8" s="306"/>
      <c r="D8" s="306"/>
      <c r="E8" s="306"/>
      <c r="F8" s="306"/>
      <c r="G8" s="312"/>
      <c r="H8" s="27" t="s">
        <v>111</v>
      </c>
      <c r="I8" s="27" t="s">
        <v>112</v>
      </c>
      <c r="J8" s="137" t="s">
        <v>113</v>
      </c>
      <c r="K8" s="32" t="s">
        <v>114</v>
      </c>
    </row>
    <row r="9" spans="1:11" ht="19.5" customHeight="1" thickTop="1">
      <c r="A9" s="26" t="s">
        <v>4</v>
      </c>
      <c r="B9" s="83">
        <v>245</v>
      </c>
      <c r="C9" s="59">
        <v>259</v>
      </c>
      <c r="D9" s="59">
        <v>33</v>
      </c>
      <c r="E9" s="59">
        <v>34</v>
      </c>
      <c r="F9" s="59">
        <v>1</v>
      </c>
      <c r="G9" s="59">
        <v>189</v>
      </c>
      <c r="H9" s="59">
        <v>128</v>
      </c>
      <c r="I9" s="59">
        <v>9</v>
      </c>
      <c r="J9" s="160">
        <v>2</v>
      </c>
      <c r="K9" s="63">
        <v>50</v>
      </c>
    </row>
    <row r="10" spans="1:11" ht="19.5" customHeight="1">
      <c r="A10" s="30" t="s">
        <v>5</v>
      </c>
      <c r="B10" s="104">
        <v>342</v>
      </c>
      <c r="C10" s="60">
        <v>364</v>
      </c>
      <c r="D10" s="60">
        <v>63</v>
      </c>
      <c r="E10" s="60">
        <v>64</v>
      </c>
      <c r="F10" s="60">
        <v>5</v>
      </c>
      <c r="G10" s="60">
        <v>231</v>
      </c>
      <c r="H10" s="60">
        <v>154</v>
      </c>
      <c r="I10" s="60">
        <v>0</v>
      </c>
      <c r="J10" s="161">
        <v>0</v>
      </c>
      <c r="K10" s="64">
        <v>77</v>
      </c>
    </row>
    <row r="11" spans="1:11" ht="19.5" customHeight="1">
      <c r="A11" s="30" t="s">
        <v>6</v>
      </c>
      <c r="B11" s="104">
        <v>573</v>
      </c>
      <c r="C11" s="60">
        <v>597</v>
      </c>
      <c r="D11" s="60">
        <v>90</v>
      </c>
      <c r="E11" s="60">
        <v>88</v>
      </c>
      <c r="F11" s="60">
        <v>5</v>
      </c>
      <c r="G11" s="60">
        <v>412</v>
      </c>
      <c r="H11" s="60">
        <v>262</v>
      </c>
      <c r="I11" s="60">
        <v>7</v>
      </c>
      <c r="J11" s="161">
        <v>0</v>
      </c>
      <c r="K11" s="64">
        <v>143</v>
      </c>
    </row>
    <row r="12" spans="1:11" ht="19.5" customHeight="1">
      <c r="A12" s="30" t="s">
        <v>7</v>
      </c>
      <c r="B12" s="104">
        <v>623</v>
      </c>
      <c r="C12" s="117">
        <v>655</v>
      </c>
      <c r="D12" s="60">
        <v>89</v>
      </c>
      <c r="E12" s="60">
        <v>186</v>
      </c>
      <c r="F12" s="60">
        <v>3</v>
      </c>
      <c r="G12" s="60">
        <v>374</v>
      </c>
      <c r="H12" s="60">
        <v>246</v>
      </c>
      <c r="I12" s="60">
        <v>5</v>
      </c>
      <c r="J12" s="161">
        <v>0</v>
      </c>
      <c r="K12" s="64">
        <v>123</v>
      </c>
    </row>
    <row r="13" spans="1:11" ht="19.5" customHeight="1">
      <c r="A13" s="30" t="s">
        <v>8</v>
      </c>
      <c r="B13" s="104">
        <v>664</v>
      </c>
      <c r="C13" s="60">
        <v>691</v>
      </c>
      <c r="D13" s="60">
        <v>148</v>
      </c>
      <c r="E13" s="60">
        <v>156</v>
      </c>
      <c r="F13" s="60">
        <v>9</v>
      </c>
      <c r="G13" s="60">
        <v>378</v>
      </c>
      <c r="H13" s="60">
        <v>229</v>
      </c>
      <c r="I13" s="60">
        <v>10</v>
      </c>
      <c r="J13" s="161">
        <v>2</v>
      </c>
      <c r="K13" s="64">
        <v>137</v>
      </c>
    </row>
    <row r="14" spans="1:11" ht="19.5" customHeight="1">
      <c r="A14" s="30" t="s">
        <v>9</v>
      </c>
      <c r="B14" s="104">
        <v>937</v>
      </c>
      <c r="C14" s="60">
        <v>970</v>
      </c>
      <c r="D14" s="60">
        <v>212</v>
      </c>
      <c r="E14" s="60">
        <v>344</v>
      </c>
      <c r="F14" s="60">
        <v>2</v>
      </c>
      <c r="G14" s="60">
        <v>412</v>
      </c>
      <c r="H14" s="60">
        <v>246</v>
      </c>
      <c r="I14" s="60">
        <v>2</v>
      </c>
      <c r="J14" s="161">
        <v>0</v>
      </c>
      <c r="K14" s="64">
        <v>164</v>
      </c>
    </row>
    <row r="15" spans="1:11" ht="19.5" customHeight="1">
      <c r="A15" s="30" t="s">
        <v>1</v>
      </c>
      <c r="B15" s="104">
        <v>784</v>
      </c>
      <c r="C15" s="60">
        <v>843</v>
      </c>
      <c r="D15" s="60">
        <v>249</v>
      </c>
      <c r="E15" s="60">
        <v>153</v>
      </c>
      <c r="F15" s="60">
        <v>1</v>
      </c>
      <c r="G15" s="60">
        <v>440</v>
      </c>
      <c r="H15" s="60">
        <v>239</v>
      </c>
      <c r="I15" s="60">
        <v>63</v>
      </c>
      <c r="J15" s="161">
        <v>2</v>
      </c>
      <c r="K15" s="64">
        <v>136</v>
      </c>
    </row>
    <row r="16" spans="1:11" ht="19.5" customHeight="1" thickBot="1">
      <c r="A16" s="33" t="s">
        <v>2</v>
      </c>
      <c r="B16" s="105">
        <v>922</v>
      </c>
      <c r="C16" s="61">
        <v>2244</v>
      </c>
      <c r="D16" s="61">
        <v>745</v>
      </c>
      <c r="E16" s="61">
        <v>762</v>
      </c>
      <c r="F16" s="61">
        <v>8</v>
      </c>
      <c r="G16" s="61">
        <v>728</v>
      </c>
      <c r="H16" s="61">
        <v>469</v>
      </c>
      <c r="I16" s="61">
        <v>24</v>
      </c>
      <c r="J16" s="162">
        <v>0</v>
      </c>
      <c r="K16" s="65">
        <v>235</v>
      </c>
    </row>
    <row r="17" spans="1:11" ht="19.5" customHeight="1" thickBot="1" thickTop="1">
      <c r="A17" s="34" t="s">
        <v>3</v>
      </c>
      <c r="B17" s="62">
        <f>SUM(B9:B16)</f>
        <v>5090</v>
      </c>
      <c r="C17" s="62">
        <f aca="true" t="shared" si="0" ref="C17:K17">SUM(C9:C16)</f>
        <v>6623</v>
      </c>
      <c r="D17" s="62">
        <f t="shared" si="0"/>
        <v>1629</v>
      </c>
      <c r="E17" s="62">
        <f t="shared" si="0"/>
        <v>1787</v>
      </c>
      <c r="F17" s="62">
        <f t="shared" si="0"/>
        <v>34</v>
      </c>
      <c r="G17" s="62">
        <f t="shared" si="0"/>
        <v>3164</v>
      </c>
      <c r="H17" s="62">
        <f t="shared" si="0"/>
        <v>1973</v>
      </c>
      <c r="I17" s="62">
        <f t="shared" si="0"/>
        <v>120</v>
      </c>
      <c r="J17" s="62">
        <f t="shared" si="0"/>
        <v>6</v>
      </c>
      <c r="K17" s="69">
        <f t="shared" si="0"/>
        <v>1065</v>
      </c>
    </row>
    <row r="18" ht="13.5" thickTop="1"/>
  </sheetData>
  <mergeCells count="15">
    <mergeCell ref="G6:K6"/>
    <mergeCell ref="C6:C8"/>
    <mergeCell ref="D6:D8"/>
    <mergeCell ref="E6:E8"/>
    <mergeCell ref="F6:F8"/>
    <mergeCell ref="A1:K1"/>
    <mergeCell ref="A3:K3"/>
    <mergeCell ref="A4:K4"/>
    <mergeCell ref="A5:A8"/>
    <mergeCell ref="B5:C5"/>
    <mergeCell ref="D5:K5"/>
    <mergeCell ref="B6:B8"/>
    <mergeCell ref="H7:K7"/>
    <mergeCell ref="G7:G8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M15"/>
  <sheetViews>
    <sheetView showGridLines="0" zoomScaleSheetLayoutView="100" workbookViewId="0" topLeftCell="A1">
      <selection activeCell="M17" sqref="M17"/>
    </sheetView>
  </sheetViews>
  <sheetFormatPr defaultColWidth="9.140625" defaultRowHeight="12.75"/>
  <cols>
    <col min="1" max="1" width="11.7109375" style="0" customWidth="1"/>
    <col min="2" max="8" width="12.7109375" style="0" customWidth="1"/>
  </cols>
  <sheetData>
    <row r="1" spans="1:13" ht="19.5" customHeight="1">
      <c r="A1" s="298" t="s">
        <v>167</v>
      </c>
      <c r="B1" s="298"/>
      <c r="C1" s="298"/>
      <c r="D1" s="298"/>
      <c r="E1" s="298"/>
      <c r="F1" s="298"/>
      <c r="G1" s="298"/>
      <c r="H1" s="298"/>
      <c r="I1" s="20"/>
      <c r="J1" s="20"/>
      <c r="K1" s="20"/>
      <c r="L1" s="20"/>
      <c r="M1" s="20"/>
    </row>
    <row r="2" spans="1:8" ht="19.5" customHeight="1">
      <c r="A2" s="298" t="s">
        <v>181</v>
      </c>
      <c r="B2" s="298"/>
      <c r="C2" s="298"/>
      <c r="D2" s="298"/>
      <c r="E2" s="298"/>
      <c r="F2" s="298"/>
      <c r="G2" s="298"/>
      <c r="H2" s="298"/>
    </row>
    <row r="3" spans="1:8" ht="19.5" customHeight="1">
      <c r="A3" s="298" t="s">
        <v>155</v>
      </c>
      <c r="B3" s="298"/>
      <c r="C3" s="298"/>
      <c r="D3" s="298"/>
      <c r="E3" s="298"/>
      <c r="F3" s="298"/>
      <c r="G3" s="298"/>
      <c r="H3" s="298"/>
    </row>
    <row r="4" spans="1:8" ht="19.5" customHeight="1" thickBot="1">
      <c r="A4" s="325"/>
      <c r="B4" s="325"/>
      <c r="C4" s="325"/>
      <c r="D4" s="325"/>
      <c r="E4" s="325"/>
      <c r="F4" s="325"/>
      <c r="G4" s="325"/>
      <c r="H4" s="325"/>
    </row>
    <row r="5" spans="1:8" ht="19.5" customHeight="1" thickTop="1">
      <c r="A5" s="286" t="s">
        <v>0</v>
      </c>
      <c r="B5" s="288" t="s">
        <v>16</v>
      </c>
      <c r="C5" s="290"/>
      <c r="D5" s="258" t="s">
        <v>53</v>
      </c>
      <c r="E5" s="259"/>
      <c r="F5" s="259"/>
      <c r="G5" s="259"/>
      <c r="H5" s="291"/>
    </row>
    <row r="6" spans="1:8" ht="67.5" customHeight="1" thickBot="1">
      <c r="A6" s="287"/>
      <c r="B6" s="31" t="s">
        <v>19</v>
      </c>
      <c r="C6" s="27" t="s">
        <v>18</v>
      </c>
      <c r="D6" s="27" t="s">
        <v>115</v>
      </c>
      <c r="E6" s="27" t="s">
        <v>147</v>
      </c>
      <c r="F6" s="27" t="s">
        <v>165</v>
      </c>
      <c r="G6" s="27" t="s">
        <v>166</v>
      </c>
      <c r="H6" s="32" t="s">
        <v>116</v>
      </c>
    </row>
    <row r="7" spans="1:8" ht="19.5" customHeight="1" thickTop="1">
      <c r="A7" s="35" t="s">
        <v>4</v>
      </c>
      <c r="B7" s="59">
        <v>13205</v>
      </c>
      <c r="C7" s="59">
        <v>17168</v>
      </c>
      <c r="D7" s="59">
        <v>68</v>
      </c>
      <c r="E7" s="59">
        <v>8180</v>
      </c>
      <c r="F7" s="59">
        <v>18</v>
      </c>
      <c r="G7" s="59">
        <v>516</v>
      </c>
      <c r="H7" s="63">
        <v>124</v>
      </c>
    </row>
    <row r="8" spans="1:8" ht="19.5" customHeight="1">
      <c r="A8" s="30" t="s">
        <v>5</v>
      </c>
      <c r="B8" s="60">
        <v>5008</v>
      </c>
      <c r="C8" s="60">
        <v>6123</v>
      </c>
      <c r="D8" s="60">
        <v>21</v>
      </c>
      <c r="E8" s="60">
        <v>1207</v>
      </c>
      <c r="F8" s="60">
        <v>36</v>
      </c>
      <c r="G8" s="60">
        <v>328</v>
      </c>
      <c r="H8" s="64">
        <v>13</v>
      </c>
    </row>
    <row r="9" spans="1:8" ht="19.5" customHeight="1">
      <c r="A9" s="30" t="s">
        <v>6</v>
      </c>
      <c r="B9" s="60">
        <v>3506</v>
      </c>
      <c r="C9" s="60">
        <v>5549</v>
      </c>
      <c r="D9" s="60">
        <v>26</v>
      </c>
      <c r="E9" s="60">
        <v>339</v>
      </c>
      <c r="F9" s="60">
        <v>33</v>
      </c>
      <c r="G9" s="60">
        <v>141</v>
      </c>
      <c r="H9" s="64">
        <v>17</v>
      </c>
    </row>
    <row r="10" spans="1:8" ht="19.5" customHeight="1">
      <c r="A10" s="30" t="s">
        <v>7</v>
      </c>
      <c r="B10" s="60">
        <v>2965</v>
      </c>
      <c r="C10" s="60">
        <v>4029</v>
      </c>
      <c r="D10" s="60">
        <v>19</v>
      </c>
      <c r="E10" s="60">
        <v>541</v>
      </c>
      <c r="F10" s="60">
        <v>35</v>
      </c>
      <c r="G10" s="60">
        <v>130</v>
      </c>
      <c r="H10" s="64">
        <v>28</v>
      </c>
    </row>
    <row r="11" spans="1:8" ht="19.5" customHeight="1">
      <c r="A11" s="30" t="s">
        <v>8</v>
      </c>
      <c r="B11" s="60">
        <v>5214</v>
      </c>
      <c r="C11" s="60">
        <v>12896</v>
      </c>
      <c r="D11" s="60">
        <v>40</v>
      </c>
      <c r="E11" s="60">
        <v>1395</v>
      </c>
      <c r="F11" s="60">
        <v>18</v>
      </c>
      <c r="G11" s="60">
        <v>215</v>
      </c>
      <c r="H11" s="64">
        <v>83</v>
      </c>
    </row>
    <row r="12" spans="1:8" ht="19.5" customHeight="1">
      <c r="A12" s="30" t="s">
        <v>9</v>
      </c>
      <c r="B12" s="60">
        <v>4426</v>
      </c>
      <c r="C12" s="60">
        <v>8385</v>
      </c>
      <c r="D12" s="60">
        <v>25</v>
      </c>
      <c r="E12" s="60">
        <v>641</v>
      </c>
      <c r="F12" s="60">
        <v>18</v>
      </c>
      <c r="G12" s="60">
        <v>245</v>
      </c>
      <c r="H12" s="64">
        <v>22</v>
      </c>
    </row>
    <row r="13" spans="1:8" ht="19.5" customHeight="1">
      <c r="A13" s="30" t="s">
        <v>1</v>
      </c>
      <c r="B13" s="60">
        <v>7234</v>
      </c>
      <c r="C13" s="60">
        <v>10501</v>
      </c>
      <c r="D13" s="60">
        <v>15</v>
      </c>
      <c r="E13" s="60">
        <v>1505</v>
      </c>
      <c r="F13" s="60">
        <v>41</v>
      </c>
      <c r="G13" s="60">
        <v>448</v>
      </c>
      <c r="H13" s="64">
        <v>23</v>
      </c>
    </row>
    <row r="14" spans="1:8" ht="19.5" customHeight="1" thickBot="1">
      <c r="A14" s="33" t="s">
        <v>2</v>
      </c>
      <c r="B14" s="61">
        <v>11487</v>
      </c>
      <c r="C14" s="61">
        <v>20212</v>
      </c>
      <c r="D14" s="61">
        <v>87</v>
      </c>
      <c r="E14" s="61">
        <v>5291</v>
      </c>
      <c r="F14" s="61">
        <v>48</v>
      </c>
      <c r="G14" s="61">
        <v>455</v>
      </c>
      <c r="H14" s="65">
        <v>118</v>
      </c>
    </row>
    <row r="15" spans="1:8" ht="19.5" customHeight="1" thickBot="1" thickTop="1">
      <c r="A15" s="34" t="s">
        <v>3</v>
      </c>
      <c r="B15" s="62">
        <f>SUM(B7:B14)</f>
        <v>53045</v>
      </c>
      <c r="C15" s="62">
        <f aca="true" t="shared" si="0" ref="C15:H15">SUM(C7:C14)</f>
        <v>84863</v>
      </c>
      <c r="D15" s="62">
        <f t="shared" si="0"/>
        <v>301</v>
      </c>
      <c r="E15" s="62">
        <f t="shared" si="0"/>
        <v>19099</v>
      </c>
      <c r="F15" s="62">
        <f t="shared" si="0"/>
        <v>247</v>
      </c>
      <c r="G15" s="62">
        <f t="shared" si="0"/>
        <v>2478</v>
      </c>
      <c r="H15" s="69">
        <f t="shared" si="0"/>
        <v>428</v>
      </c>
    </row>
    <row r="16" ht="13.5" thickTop="1"/>
  </sheetData>
  <mergeCells count="7">
    <mergeCell ref="A1:H1"/>
    <mergeCell ref="A3:H3"/>
    <mergeCell ref="A4:H4"/>
    <mergeCell ref="A5:A6"/>
    <mergeCell ref="B5:C5"/>
    <mergeCell ref="D5:H5"/>
    <mergeCell ref="A2:H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N17"/>
  <sheetViews>
    <sheetView showGridLines="0" zoomScaleSheetLayoutView="100" workbookViewId="0" topLeftCell="A1">
      <selection activeCell="O19" sqref="O19"/>
    </sheetView>
  </sheetViews>
  <sheetFormatPr defaultColWidth="9.140625" defaultRowHeight="12.75"/>
  <cols>
    <col min="1" max="1" width="6.7109375" style="0" customWidth="1"/>
    <col min="2" max="13" width="10.7109375" style="0" customWidth="1"/>
  </cols>
  <sheetData>
    <row r="1" spans="1:14" s="196" customFormat="1" ht="19.5" customHeight="1">
      <c r="A1" s="298" t="s">
        <v>167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197"/>
    </row>
    <row r="2" spans="1:13" s="196" customFormat="1" ht="19.5" customHeight="1">
      <c r="A2" s="298" t="s">
        <v>181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196" customFormat="1" ht="19.5" customHeight="1">
      <c r="A3" s="298" t="s">
        <v>156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s="196" customFormat="1" ht="19.5" customHeight="1" thickBot="1">
      <c r="A4" s="198"/>
      <c r="B4" s="198"/>
      <c r="C4" s="198"/>
      <c r="D4" s="198"/>
      <c r="E4" s="198"/>
      <c r="F4" s="198"/>
      <c r="G4" s="198"/>
      <c r="H4" s="199"/>
      <c r="I4" s="199"/>
      <c r="J4" s="199"/>
      <c r="K4" s="199"/>
      <c r="L4" s="199"/>
      <c r="M4" s="199"/>
    </row>
    <row r="5" spans="1:13" ht="20.25" customHeight="1" thickTop="1">
      <c r="A5" s="326" t="s">
        <v>0</v>
      </c>
      <c r="B5" s="290" t="s">
        <v>16</v>
      </c>
      <c r="C5" s="290"/>
      <c r="D5" s="258" t="s">
        <v>53</v>
      </c>
      <c r="E5" s="259"/>
      <c r="F5" s="259"/>
      <c r="G5" s="259"/>
      <c r="H5" s="259"/>
      <c r="I5" s="259"/>
      <c r="J5" s="259"/>
      <c r="K5" s="259"/>
      <c r="L5" s="259"/>
      <c r="M5" s="291"/>
    </row>
    <row r="6" spans="1:13" ht="19.5" customHeight="1">
      <c r="A6" s="327"/>
      <c r="B6" s="311" t="s">
        <v>19</v>
      </c>
      <c r="C6" s="311" t="s">
        <v>18</v>
      </c>
      <c r="D6" s="311" t="s">
        <v>142</v>
      </c>
      <c r="E6" s="311" t="s">
        <v>69</v>
      </c>
      <c r="F6" s="311" t="s">
        <v>120</v>
      </c>
      <c r="G6" s="311" t="s">
        <v>121</v>
      </c>
      <c r="H6" s="305" t="s">
        <v>68</v>
      </c>
      <c r="I6" s="305"/>
      <c r="J6" s="305"/>
      <c r="K6" s="305"/>
      <c r="L6" s="305"/>
      <c r="M6" s="307"/>
    </row>
    <row r="7" spans="1:13" ht="19.5" customHeight="1">
      <c r="A7" s="327"/>
      <c r="B7" s="319"/>
      <c r="C7" s="319"/>
      <c r="D7" s="319"/>
      <c r="E7" s="319"/>
      <c r="F7" s="319"/>
      <c r="G7" s="319"/>
      <c r="H7" s="311" t="s">
        <v>58</v>
      </c>
      <c r="I7" s="305" t="s">
        <v>65</v>
      </c>
      <c r="J7" s="305"/>
      <c r="K7" s="305"/>
      <c r="L7" s="305"/>
      <c r="M7" s="307"/>
    </row>
    <row r="8" spans="1:13" ht="66.75" customHeight="1" thickBot="1">
      <c r="A8" s="328"/>
      <c r="B8" s="312"/>
      <c r="C8" s="312"/>
      <c r="D8" s="312"/>
      <c r="E8" s="312"/>
      <c r="F8" s="312"/>
      <c r="G8" s="312"/>
      <c r="H8" s="312"/>
      <c r="I8" s="27" t="s">
        <v>149</v>
      </c>
      <c r="J8" s="27" t="s">
        <v>117</v>
      </c>
      <c r="K8" s="27" t="s">
        <v>118</v>
      </c>
      <c r="L8" s="27" t="s">
        <v>119</v>
      </c>
      <c r="M8" s="32" t="s">
        <v>122</v>
      </c>
    </row>
    <row r="9" spans="1:13" ht="19.5" customHeight="1" thickTop="1">
      <c r="A9" s="143" t="s">
        <v>4</v>
      </c>
      <c r="B9" s="55">
        <v>297</v>
      </c>
      <c r="C9" s="55">
        <v>529</v>
      </c>
      <c r="D9" s="59">
        <v>29</v>
      </c>
      <c r="E9" s="55">
        <v>188</v>
      </c>
      <c r="F9" s="59">
        <v>4</v>
      </c>
      <c r="G9" s="59">
        <v>31</v>
      </c>
      <c r="H9" s="55">
        <v>169</v>
      </c>
      <c r="I9" s="59">
        <v>32</v>
      </c>
      <c r="J9" s="59">
        <v>1</v>
      </c>
      <c r="K9" s="59">
        <v>0</v>
      </c>
      <c r="L9" s="59">
        <v>128</v>
      </c>
      <c r="M9" s="63">
        <v>8</v>
      </c>
    </row>
    <row r="10" spans="1:13" ht="19.5" customHeight="1">
      <c r="A10" s="141" t="s">
        <v>5</v>
      </c>
      <c r="B10" s="57">
        <v>266</v>
      </c>
      <c r="C10" s="57">
        <v>652</v>
      </c>
      <c r="D10" s="60">
        <v>29</v>
      </c>
      <c r="E10" s="57">
        <v>286</v>
      </c>
      <c r="F10" s="60">
        <v>42</v>
      </c>
      <c r="G10" s="60">
        <v>99</v>
      </c>
      <c r="H10" s="55">
        <v>124</v>
      </c>
      <c r="I10" s="60">
        <v>41</v>
      </c>
      <c r="J10" s="60">
        <v>0</v>
      </c>
      <c r="K10" s="60">
        <v>1</v>
      </c>
      <c r="L10" s="60">
        <v>74</v>
      </c>
      <c r="M10" s="64">
        <v>8</v>
      </c>
    </row>
    <row r="11" spans="1:13" ht="19.5" customHeight="1">
      <c r="A11" s="141" t="s">
        <v>6</v>
      </c>
      <c r="B11" s="57">
        <v>493</v>
      </c>
      <c r="C11" s="57">
        <v>1862</v>
      </c>
      <c r="D11" s="60">
        <v>68</v>
      </c>
      <c r="E11" s="57">
        <v>992</v>
      </c>
      <c r="F11" s="60">
        <v>7</v>
      </c>
      <c r="G11" s="60">
        <v>94</v>
      </c>
      <c r="H11" s="55">
        <v>210</v>
      </c>
      <c r="I11" s="60">
        <v>81</v>
      </c>
      <c r="J11" s="60">
        <v>0</v>
      </c>
      <c r="K11" s="60">
        <v>2</v>
      </c>
      <c r="L11" s="60">
        <v>124</v>
      </c>
      <c r="M11" s="64">
        <v>3</v>
      </c>
    </row>
    <row r="12" spans="1:13" ht="19.5" customHeight="1">
      <c r="A12" s="141" t="s">
        <v>7</v>
      </c>
      <c r="B12" s="57">
        <v>287</v>
      </c>
      <c r="C12" s="57">
        <v>801</v>
      </c>
      <c r="D12" s="60">
        <v>72</v>
      </c>
      <c r="E12" s="57">
        <v>236</v>
      </c>
      <c r="F12" s="60">
        <v>23</v>
      </c>
      <c r="G12" s="60">
        <v>207</v>
      </c>
      <c r="H12" s="55">
        <v>137</v>
      </c>
      <c r="I12" s="60">
        <v>53</v>
      </c>
      <c r="J12" s="60">
        <v>2</v>
      </c>
      <c r="K12" s="60">
        <v>1</v>
      </c>
      <c r="L12" s="60">
        <v>78</v>
      </c>
      <c r="M12" s="64">
        <v>3</v>
      </c>
    </row>
    <row r="13" spans="1:13" ht="19.5" customHeight="1">
      <c r="A13" s="141" t="s">
        <v>8</v>
      </c>
      <c r="B13" s="57">
        <v>601</v>
      </c>
      <c r="C13" s="57">
        <v>6920</v>
      </c>
      <c r="D13" s="60">
        <v>91</v>
      </c>
      <c r="E13" s="57">
        <v>5214</v>
      </c>
      <c r="F13" s="60">
        <v>15</v>
      </c>
      <c r="G13" s="60">
        <v>240</v>
      </c>
      <c r="H13" s="55">
        <v>256</v>
      </c>
      <c r="I13" s="60">
        <v>104</v>
      </c>
      <c r="J13" s="60">
        <v>0</v>
      </c>
      <c r="K13" s="60">
        <v>2</v>
      </c>
      <c r="L13" s="60">
        <v>144</v>
      </c>
      <c r="M13" s="64">
        <v>6</v>
      </c>
    </row>
    <row r="14" spans="1:13" ht="19.5" customHeight="1">
      <c r="A14" s="141" t="s">
        <v>9</v>
      </c>
      <c r="B14" s="57">
        <v>514</v>
      </c>
      <c r="C14" s="57">
        <v>3569</v>
      </c>
      <c r="D14" s="60">
        <v>97</v>
      </c>
      <c r="E14" s="57">
        <v>2564</v>
      </c>
      <c r="F14" s="60">
        <v>381</v>
      </c>
      <c r="G14" s="60">
        <v>131</v>
      </c>
      <c r="H14" s="55">
        <v>174</v>
      </c>
      <c r="I14" s="60">
        <v>55</v>
      </c>
      <c r="J14" s="60">
        <v>0</v>
      </c>
      <c r="K14" s="60">
        <v>0</v>
      </c>
      <c r="L14" s="60">
        <v>110</v>
      </c>
      <c r="M14" s="64">
        <v>9</v>
      </c>
    </row>
    <row r="15" spans="1:13" ht="19.5" customHeight="1">
      <c r="A15" s="141" t="s">
        <v>1</v>
      </c>
      <c r="B15" s="57">
        <v>863</v>
      </c>
      <c r="C15" s="57">
        <v>2889</v>
      </c>
      <c r="D15" s="60">
        <v>74</v>
      </c>
      <c r="E15" s="57">
        <v>866</v>
      </c>
      <c r="F15" s="60">
        <v>11</v>
      </c>
      <c r="G15" s="60">
        <v>310</v>
      </c>
      <c r="H15" s="55">
        <v>226</v>
      </c>
      <c r="I15" s="60">
        <v>70</v>
      </c>
      <c r="J15" s="60">
        <v>2</v>
      </c>
      <c r="K15" s="60">
        <v>0</v>
      </c>
      <c r="L15" s="60">
        <v>134</v>
      </c>
      <c r="M15" s="64">
        <v>20</v>
      </c>
    </row>
    <row r="16" spans="1:13" ht="19.5" customHeight="1" thickBot="1">
      <c r="A16" s="142" t="s">
        <v>2</v>
      </c>
      <c r="B16" s="58">
        <v>612</v>
      </c>
      <c r="C16" s="58">
        <v>2961</v>
      </c>
      <c r="D16" s="171">
        <v>48</v>
      </c>
      <c r="E16" s="58">
        <v>1705</v>
      </c>
      <c r="F16" s="171">
        <v>36</v>
      </c>
      <c r="G16" s="171">
        <v>358</v>
      </c>
      <c r="H16" s="110">
        <v>495</v>
      </c>
      <c r="I16" s="171">
        <v>189</v>
      </c>
      <c r="J16" s="171">
        <v>2</v>
      </c>
      <c r="K16" s="171">
        <v>2</v>
      </c>
      <c r="L16" s="171">
        <v>294</v>
      </c>
      <c r="M16" s="172">
        <v>8</v>
      </c>
    </row>
    <row r="17" spans="1:13" ht="19.5" customHeight="1" thickBot="1" thickTop="1">
      <c r="A17" s="136" t="s">
        <v>3</v>
      </c>
      <c r="B17" s="175">
        <f aca="true" t="shared" si="0" ref="B17:G17">SUM(B9:B16)</f>
        <v>3933</v>
      </c>
      <c r="C17" s="175">
        <f t="shared" si="0"/>
        <v>20183</v>
      </c>
      <c r="D17" s="173">
        <f t="shared" si="0"/>
        <v>508</v>
      </c>
      <c r="E17" s="175">
        <f t="shared" si="0"/>
        <v>12051</v>
      </c>
      <c r="F17" s="173">
        <f t="shared" si="0"/>
        <v>519</v>
      </c>
      <c r="G17" s="173">
        <f t="shared" si="0"/>
        <v>1470</v>
      </c>
      <c r="H17" s="226">
        <f aca="true" t="shared" si="1" ref="H17:M17">SUM(H9:H16)</f>
        <v>1791</v>
      </c>
      <c r="I17" s="173">
        <f t="shared" si="1"/>
        <v>625</v>
      </c>
      <c r="J17" s="173">
        <f t="shared" si="1"/>
        <v>7</v>
      </c>
      <c r="K17" s="173">
        <f t="shared" si="1"/>
        <v>8</v>
      </c>
      <c r="L17" s="173">
        <f t="shared" si="1"/>
        <v>1086</v>
      </c>
      <c r="M17" s="174">
        <f t="shared" si="1"/>
        <v>65</v>
      </c>
    </row>
    <row r="18" ht="13.5" thickTop="1"/>
  </sheetData>
  <mergeCells count="15">
    <mergeCell ref="A2:M2"/>
    <mergeCell ref="B5:C5"/>
    <mergeCell ref="D6:D8"/>
    <mergeCell ref="D5:M5"/>
    <mergeCell ref="H7:H8"/>
    <mergeCell ref="A1:M1"/>
    <mergeCell ref="A3:M3"/>
    <mergeCell ref="E6:E8"/>
    <mergeCell ref="F6:F8"/>
    <mergeCell ref="G6:G8"/>
    <mergeCell ref="H6:M6"/>
    <mergeCell ref="I7:M7"/>
    <mergeCell ref="B6:B8"/>
    <mergeCell ref="C6:C8"/>
    <mergeCell ref="A5:A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15"/>
  <sheetViews>
    <sheetView showGridLines="0" zoomScaleSheetLayoutView="100" workbookViewId="0" topLeftCell="A1">
      <selection activeCell="A37" sqref="A37"/>
    </sheetView>
  </sheetViews>
  <sheetFormatPr defaultColWidth="9.140625" defaultRowHeight="12.75"/>
  <cols>
    <col min="1" max="1" width="30.7109375" style="3" customWidth="1"/>
    <col min="2" max="2" width="10.7109375" style="3" customWidth="1"/>
    <col min="3" max="3" width="10.7109375" style="125" customWidth="1"/>
    <col min="4" max="4" width="10.7109375" style="3" customWidth="1"/>
    <col min="5" max="5" width="10.7109375" style="125" customWidth="1"/>
    <col min="6" max="6" width="10.7109375" style="3" customWidth="1"/>
    <col min="7" max="7" width="10.7109375" style="125" customWidth="1"/>
    <col min="8" max="8" width="10.7109375" style="3" customWidth="1"/>
    <col min="9" max="9" width="10.7109375" style="125" customWidth="1"/>
    <col min="10" max="10" width="10.7109375" style="3" customWidth="1"/>
    <col min="11" max="11" width="10.7109375" style="125" customWidth="1"/>
    <col min="12" max="16384" width="9.140625" style="3" customWidth="1"/>
  </cols>
  <sheetData>
    <row r="1" spans="1:11" ht="19.5" customHeight="1">
      <c r="A1" s="273" t="s">
        <v>167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9.5" customHeight="1">
      <c r="A2" s="273" t="s">
        <v>185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9.5" customHeight="1" thickBo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6.5" customHeight="1" thickTop="1">
      <c r="A4" s="275" t="s">
        <v>11</v>
      </c>
      <c r="B4" s="278" t="s">
        <v>12</v>
      </c>
      <c r="C4" s="283"/>
      <c r="D4" s="283" t="s">
        <v>13</v>
      </c>
      <c r="E4" s="283"/>
      <c r="F4" s="283" t="s">
        <v>14</v>
      </c>
      <c r="G4" s="283"/>
      <c r="H4" s="283" t="s">
        <v>15</v>
      </c>
      <c r="I4" s="279"/>
      <c r="J4" s="278" t="s">
        <v>3</v>
      </c>
      <c r="K4" s="279"/>
    </row>
    <row r="5" spans="1:11" ht="16.5" customHeight="1">
      <c r="A5" s="276"/>
      <c r="B5" s="280" t="s">
        <v>16</v>
      </c>
      <c r="C5" s="281"/>
      <c r="D5" s="281"/>
      <c r="E5" s="281"/>
      <c r="F5" s="281"/>
      <c r="G5" s="281"/>
      <c r="H5" s="281"/>
      <c r="I5" s="281"/>
      <c r="J5" s="281"/>
      <c r="K5" s="282"/>
    </row>
    <row r="6" spans="1:11" ht="16.5" customHeight="1" thickBot="1">
      <c r="A6" s="277"/>
      <c r="B6" s="23" t="s">
        <v>17</v>
      </c>
      <c r="C6" s="146" t="s">
        <v>18</v>
      </c>
      <c r="D6" s="24" t="s">
        <v>19</v>
      </c>
      <c r="E6" s="146" t="s">
        <v>18</v>
      </c>
      <c r="F6" s="24" t="s">
        <v>19</v>
      </c>
      <c r="G6" s="146" t="s">
        <v>20</v>
      </c>
      <c r="H6" s="24" t="s">
        <v>19</v>
      </c>
      <c r="I6" s="150" t="s">
        <v>18</v>
      </c>
      <c r="J6" s="23" t="s">
        <v>19</v>
      </c>
      <c r="K6" s="150" t="s">
        <v>18</v>
      </c>
    </row>
    <row r="7" spans="1:11" ht="30" customHeight="1" thickTop="1">
      <c r="A7" s="96" t="s">
        <v>84</v>
      </c>
      <c r="B7" s="49">
        <v>4102</v>
      </c>
      <c r="C7" s="147">
        <v>4571</v>
      </c>
      <c r="D7" s="50">
        <v>1934</v>
      </c>
      <c r="E7" s="147">
        <v>2102</v>
      </c>
      <c r="F7" s="50">
        <v>2049</v>
      </c>
      <c r="G7" s="147">
        <v>2559</v>
      </c>
      <c r="H7" s="50">
        <v>2304</v>
      </c>
      <c r="I7" s="151">
        <v>2495</v>
      </c>
      <c r="J7" s="93">
        <f>'2.PR - Vybavene (2)'!J7</f>
        <v>22129</v>
      </c>
      <c r="K7" s="154">
        <f>'2.PR - Vybavene (2)'!K7</f>
        <v>26286</v>
      </c>
    </row>
    <row r="8" spans="1:11" ht="30" customHeight="1">
      <c r="A8" s="97" t="s">
        <v>85</v>
      </c>
      <c r="B8" s="51">
        <v>319</v>
      </c>
      <c r="C8" s="148">
        <v>530</v>
      </c>
      <c r="D8" s="52">
        <v>123</v>
      </c>
      <c r="E8" s="148">
        <v>147</v>
      </c>
      <c r="F8" s="52">
        <v>194</v>
      </c>
      <c r="G8" s="148">
        <v>250</v>
      </c>
      <c r="H8" s="52">
        <v>95</v>
      </c>
      <c r="I8" s="152">
        <v>123</v>
      </c>
      <c r="J8" s="93">
        <f>'2.PR - Vybavene (2)'!J8</f>
        <v>1650</v>
      </c>
      <c r="K8" s="154">
        <f>'2.PR - Vybavene (2)'!K8</f>
        <v>2623</v>
      </c>
    </row>
    <row r="9" spans="1:11" ht="30" customHeight="1">
      <c r="A9" s="97" t="s">
        <v>86</v>
      </c>
      <c r="B9" s="51">
        <v>245</v>
      </c>
      <c r="C9" s="148">
        <v>259</v>
      </c>
      <c r="D9" s="52">
        <v>342</v>
      </c>
      <c r="E9" s="148">
        <v>364</v>
      </c>
      <c r="F9" s="52">
        <v>573</v>
      </c>
      <c r="G9" s="148">
        <v>597</v>
      </c>
      <c r="H9" s="52">
        <v>623</v>
      </c>
      <c r="I9" s="152">
        <v>655</v>
      </c>
      <c r="J9" s="93">
        <f>'2.PR - Vybavene (2)'!J9</f>
        <v>5090</v>
      </c>
      <c r="K9" s="154">
        <f>'2.PR - Vybavene (2)'!$K$9</f>
        <v>6623</v>
      </c>
    </row>
    <row r="10" spans="1:11" ht="30" customHeight="1">
      <c r="A10" s="97" t="s">
        <v>92</v>
      </c>
      <c r="B10" s="51">
        <v>13205</v>
      </c>
      <c r="C10" s="148">
        <v>17168</v>
      </c>
      <c r="D10" s="52">
        <v>5008</v>
      </c>
      <c r="E10" s="148">
        <v>6123</v>
      </c>
      <c r="F10" s="52">
        <v>3506</v>
      </c>
      <c r="G10" s="148">
        <v>5549</v>
      </c>
      <c r="H10" s="52">
        <v>2965</v>
      </c>
      <c r="I10" s="152">
        <v>4029</v>
      </c>
      <c r="J10" s="93">
        <f>'2.PR - Vybavene (2)'!J10</f>
        <v>53045</v>
      </c>
      <c r="K10" s="154">
        <f>'2.PR - Vybavene (2)'!K10</f>
        <v>84863</v>
      </c>
    </row>
    <row r="11" spans="1:11" ht="30" customHeight="1">
      <c r="A11" s="97" t="s">
        <v>89</v>
      </c>
      <c r="B11" s="51">
        <v>297</v>
      </c>
      <c r="C11" s="148">
        <v>529</v>
      </c>
      <c r="D11" s="52">
        <v>266</v>
      </c>
      <c r="E11" s="148">
        <v>652</v>
      </c>
      <c r="F11" s="52">
        <v>493</v>
      </c>
      <c r="G11" s="148">
        <v>1862</v>
      </c>
      <c r="H11" s="52">
        <v>287</v>
      </c>
      <c r="I11" s="152">
        <v>801</v>
      </c>
      <c r="J11" s="93">
        <f>'2.PR - Vybavene (2)'!J11</f>
        <v>3933</v>
      </c>
      <c r="K11" s="154">
        <f>'2.PR - Vybavene (2)'!$K$11</f>
        <v>20183</v>
      </c>
    </row>
    <row r="12" spans="1:11" ht="30" customHeight="1">
      <c r="A12" s="112" t="s">
        <v>90</v>
      </c>
      <c r="B12" s="51">
        <v>762</v>
      </c>
      <c r="C12" s="148">
        <v>3398</v>
      </c>
      <c r="D12" s="52">
        <v>692</v>
      </c>
      <c r="E12" s="148">
        <v>745</v>
      </c>
      <c r="F12" s="52">
        <v>175</v>
      </c>
      <c r="G12" s="148">
        <v>261</v>
      </c>
      <c r="H12" s="52">
        <v>186</v>
      </c>
      <c r="I12" s="152">
        <v>252</v>
      </c>
      <c r="J12" s="93">
        <f>'2.PR - Vybavene (2)'!J12</f>
        <v>3071</v>
      </c>
      <c r="K12" s="154">
        <f>'2.PR - Vybavene (2)'!$K$12</f>
        <v>6900</v>
      </c>
    </row>
    <row r="13" spans="1:11" ht="30" customHeight="1">
      <c r="A13" s="99" t="s">
        <v>87</v>
      </c>
      <c r="B13" s="51">
        <v>859</v>
      </c>
      <c r="C13" s="148">
        <v>1304</v>
      </c>
      <c r="D13" s="52">
        <v>295</v>
      </c>
      <c r="E13" s="148">
        <v>447</v>
      </c>
      <c r="F13" s="52">
        <v>420</v>
      </c>
      <c r="G13" s="148">
        <v>603</v>
      </c>
      <c r="H13" s="52">
        <v>351</v>
      </c>
      <c r="I13" s="152">
        <v>455</v>
      </c>
      <c r="J13" s="93">
        <f>'2.PR - Vybavene (2)'!J13</f>
        <v>4209</v>
      </c>
      <c r="K13" s="154">
        <f>'2.PR - Vybavene (2)'!K13</f>
        <v>6906</v>
      </c>
    </row>
    <row r="14" spans="1:11" ht="30" customHeight="1" thickBot="1">
      <c r="A14" s="97" t="s">
        <v>88</v>
      </c>
      <c r="B14" s="51">
        <v>9</v>
      </c>
      <c r="C14" s="148">
        <v>11</v>
      </c>
      <c r="D14" s="52">
        <v>1</v>
      </c>
      <c r="E14" s="148">
        <v>1</v>
      </c>
      <c r="F14" s="52">
        <v>0</v>
      </c>
      <c r="G14" s="148">
        <v>0</v>
      </c>
      <c r="H14" s="52">
        <v>1</v>
      </c>
      <c r="I14" s="152">
        <v>1</v>
      </c>
      <c r="J14" s="93">
        <f>'2.PR - Vybavene (2)'!J14</f>
        <v>23</v>
      </c>
      <c r="K14" s="154">
        <v>31</v>
      </c>
    </row>
    <row r="15" spans="1:12" ht="30" customHeight="1" thickBot="1" thickTop="1">
      <c r="A15" s="25" t="s">
        <v>10</v>
      </c>
      <c r="B15" s="149">
        <f>SUM(B7:B10)+B14</f>
        <v>17880</v>
      </c>
      <c r="C15" s="149">
        <f aca="true" t="shared" si="0" ref="C15:K15">SUM(C7:C10)+C14</f>
        <v>22539</v>
      </c>
      <c r="D15" s="149">
        <f t="shared" si="0"/>
        <v>7408</v>
      </c>
      <c r="E15" s="149">
        <f t="shared" si="0"/>
        <v>8737</v>
      </c>
      <c r="F15" s="149">
        <f t="shared" si="0"/>
        <v>6322</v>
      </c>
      <c r="G15" s="149">
        <f t="shared" si="0"/>
        <v>8955</v>
      </c>
      <c r="H15" s="149">
        <f t="shared" si="0"/>
        <v>5988</v>
      </c>
      <c r="I15" s="243">
        <f t="shared" si="0"/>
        <v>7303</v>
      </c>
      <c r="J15" s="245">
        <f t="shared" si="0"/>
        <v>81937</v>
      </c>
      <c r="K15" s="153">
        <f t="shared" si="0"/>
        <v>120426</v>
      </c>
      <c r="L15" s="240"/>
    </row>
    <row r="16" ht="13.5" thickTop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mergeCells count="10">
    <mergeCell ref="A1:K1"/>
    <mergeCell ref="A3:K3"/>
    <mergeCell ref="A4:A6"/>
    <mergeCell ref="J4:K4"/>
    <mergeCell ref="B5:K5"/>
    <mergeCell ref="B4:C4"/>
    <mergeCell ref="D4:E4"/>
    <mergeCell ref="F4:G4"/>
    <mergeCell ref="H4:I4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  <ignoredErrors>
    <ignoredError sqref="G1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P18"/>
  <sheetViews>
    <sheetView showGridLines="0" zoomScaleSheetLayoutView="100" workbookViewId="0" topLeftCell="A1">
      <selection activeCell="M19" sqref="M19"/>
    </sheetView>
  </sheetViews>
  <sheetFormatPr defaultColWidth="9.140625" defaultRowHeight="12.75"/>
  <cols>
    <col min="1" max="1" width="6.7109375" style="0" customWidth="1"/>
    <col min="2" max="7" width="10.7109375" style="0" customWidth="1"/>
    <col min="8" max="9" width="20.7109375" style="0" customWidth="1"/>
    <col min="10" max="11" width="10.7109375" style="0" customWidth="1"/>
  </cols>
  <sheetData>
    <row r="1" spans="1:16" ht="19.5" customHeight="1">
      <c r="A1" s="298" t="s">
        <v>167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18"/>
      <c r="M1" s="18"/>
      <c r="N1" s="18"/>
      <c r="O1" s="18"/>
      <c r="P1" s="18"/>
    </row>
    <row r="2" spans="1:11" ht="19.5" customHeight="1">
      <c r="A2" s="298" t="s">
        <v>181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9.5" customHeight="1">
      <c r="A3" s="298" t="s">
        <v>157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ht="19.5" customHeight="1" thickBo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19.5" customHeight="1" thickTop="1">
      <c r="A5" s="286" t="s">
        <v>0</v>
      </c>
      <c r="B5" s="288" t="s">
        <v>16</v>
      </c>
      <c r="C5" s="290"/>
      <c r="D5" s="290" t="s">
        <v>53</v>
      </c>
      <c r="E5" s="290"/>
      <c r="F5" s="290"/>
      <c r="G5" s="290"/>
      <c r="H5" s="290"/>
      <c r="I5" s="258"/>
      <c r="J5" s="258"/>
      <c r="K5" s="301"/>
    </row>
    <row r="6" spans="1:11" ht="19.5" customHeight="1">
      <c r="A6" s="334"/>
      <c r="B6" s="335" t="s">
        <v>19</v>
      </c>
      <c r="C6" s="311" t="s">
        <v>18</v>
      </c>
      <c r="D6" s="303" t="s">
        <v>63</v>
      </c>
      <c r="E6" s="304"/>
      <c r="F6" s="309"/>
      <c r="G6" s="303" t="s">
        <v>64</v>
      </c>
      <c r="H6" s="304"/>
      <c r="I6" s="304"/>
      <c r="J6" s="304"/>
      <c r="K6" s="320"/>
    </row>
    <row r="7" spans="1:11" ht="19.5" customHeight="1">
      <c r="A7" s="334"/>
      <c r="B7" s="336"/>
      <c r="C7" s="319"/>
      <c r="D7" s="311" t="s">
        <v>58</v>
      </c>
      <c r="E7" s="303" t="s">
        <v>65</v>
      </c>
      <c r="F7" s="309"/>
      <c r="G7" s="311" t="s">
        <v>58</v>
      </c>
      <c r="H7" s="303" t="s">
        <v>65</v>
      </c>
      <c r="I7" s="304"/>
      <c r="J7" s="304" t="s">
        <v>65</v>
      </c>
      <c r="K7" s="320"/>
    </row>
    <row r="8" spans="1:11" ht="28.5" customHeight="1">
      <c r="A8" s="299"/>
      <c r="B8" s="336"/>
      <c r="C8" s="319"/>
      <c r="D8" s="338"/>
      <c r="E8" s="305" t="s">
        <v>66</v>
      </c>
      <c r="F8" s="305" t="s">
        <v>83</v>
      </c>
      <c r="G8" s="319"/>
      <c r="H8" s="329" t="s">
        <v>123</v>
      </c>
      <c r="I8" s="329" t="s">
        <v>124</v>
      </c>
      <c r="J8" s="329" t="s">
        <v>125</v>
      </c>
      <c r="K8" s="331" t="s">
        <v>143</v>
      </c>
    </row>
    <row r="9" spans="1:11" ht="55.5" customHeight="1" thickBot="1">
      <c r="A9" s="287"/>
      <c r="B9" s="337"/>
      <c r="C9" s="312"/>
      <c r="D9" s="339"/>
      <c r="E9" s="306"/>
      <c r="F9" s="306"/>
      <c r="G9" s="312"/>
      <c r="H9" s="330"/>
      <c r="I9" s="330"/>
      <c r="J9" s="330"/>
      <c r="K9" s="332"/>
    </row>
    <row r="10" spans="1:11" ht="19.5" customHeight="1" thickTop="1">
      <c r="A10" s="26" t="s">
        <v>4</v>
      </c>
      <c r="B10" s="83">
        <v>762</v>
      </c>
      <c r="C10" s="59">
        <v>3398</v>
      </c>
      <c r="D10" s="59">
        <v>61</v>
      </c>
      <c r="E10" s="59">
        <v>26</v>
      </c>
      <c r="F10" s="59">
        <v>7</v>
      </c>
      <c r="G10" s="55">
        <v>3337</v>
      </c>
      <c r="H10" s="230">
        <v>1</v>
      </c>
      <c r="I10" s="234">
        <v>0</v>
      </c>
      <c r="J10" s="160">
        <v>97</v>
      </c>
      <c r="K10" s="63">
        <v>11</v>
      </c>
    </row>
    <row r="11" spans="1:11" ht="19.5" customHeight="1">
      <c r="A11" s="30" t="s">
        <v>5</v>
      </c>
      <c r="B11" s="104">
        <v>692</v>
      </c>
      <c r="C11" s="60">
        <v>745</v>
      </c>
      <c r="D11" s="60">
        <v>651</v>
      </c>
      <c r="E11" s="60">
        <v>40</v>
      </c>
      <c r="F11" s="60">
        <v>274</v>
      </c>
      <c r="G11" s="57">
        <v>94</v>
      </c>
      <c r="H11" s="231">
        <v>0</v>
      </c>
      <c r="I11" s="235">
        <v>0</v>
      </c>
      <c r="J11" s="161">
        <v>55</v>
      </c>
      <c r="K11" s="64">
        <v>2</v>
      </c>
    </row>
    <row r="12" spans="1:11" ht="19.5" customHeight="1">
      <c r="A12" s="30" t="s">
        <v>6</v>
      </c>
      <c r="B12" s="104">
        <v>175</v>
      </c>
      <c r="C12" s="60">
        <v>261</v>
      </c>
      <c r="D12" s="60">
        <v>158</v>
      </c>
      <c r="E12" s="60">
        <v>58</v>
      </c>
      <c r="F12" s="60">
        <v>6</v>
      </c>
      <c r="G12" s="57">
        <v>103</v>
      </c>
      <c r="H12" s="231">
        <v>0</v>
      </c>
      <c r="I12" s="235">
        <v>0</v>
      </c>
      <c r="J12" s="161">
        <v>81</v>
      </c>
      <c r="K12" s="64">
        <v>1</v>
      </c>
    </row>
    <row r="13" spans="1:11" ht="19.5" customHeight="1">
      <c r="A13" s="30" t="s">
        <v>7</v>
      </c>
      <c r="B13" s="104">
        <v>186</v>
      </c>
      <c r="C13" s="60">
        <v>252</v>
      </c>
      <c r="D13" s="60">
        <v>164</v>
      </c>
      <c r="E13" s="60">
        <v>85</v>
      </c>
      <c r="F13" s="60">
        <v>7</v>
      </c>
      <c r="G13" s="57">
        <v>88</v>
      </c>
      <c r="H13" s="231">
        <v>0</v>
      </c>
      <c r="I13" s="235">
        <v>0</v>
      </c>
      <c r="J13" s="161">
        <v>43</v>
      </c>
      <c r="K13" s="64">
        <v>6</v>
      </c>
    </row>
    <row r="14" spans="1:11" ht="19.5" customHeight="1">
      <c r="A14" s="30" t="s">
        <v>8</v>
      </c>
      <c r="B14" s="104">
        <v>235</v>
      </c>
      <c r="C14" s="60">
        <v>340</v>
      </c>
      <c r="D14" s="60">
        <v>182</v>
      </c>
      <c r="E14" s="60">
        <v>90</v>
      </c>
      <c r="F14" s="60">
        <v>6</v>
      </c>
      <c r="G14" s="57">
        <v>158</v>
      </c>
      <c r="H14" s="231">
        <v>3</v>
      </c>
      <c r="I14" s="235">
        <v>0</v>
      </c>
      <c r="J14" s="161">
        <v>90</v>
      </c>
      <c r="K14" s="64">
        <v>9</v>
      </c>
    </row>
    <row r="15" spans="1:11" ht="19.5" customHeight="1">
      <c r="A15" s="30" t="s">
        <v>9</v>
      </c>
      <c r="B15" s="104">
        <v>264</v>
      </c>
      <c r="C15" s="60">
        <v>364</v>
      </c>
      <c r="D15" s="60">
        <v>158</v>
      </c>
      <c r="E15" s="60">
        <v>79</v>
      </c>
      <c r="F15" s="60">
        <v>4</v>
      </c>
      <c r="G15" s="57">
        <v>206</v>
      </c>
      <c r="H15" s="231">
        <v>0</v>
      </c>
      <c r="I15" s="235">
        <v>0</v>
      </c>
      <c r="J15" s="161">
        <v>98</v>
      </c>
      <c r="K15" s="64">
        <v>18</v>
      </c>
    </row>
    <row r="16" spans="1:11" ht="19.5" customHeight="1">
      <c r="A16" s="30" t="s">
        <v>1</v>
      </c>
      <c r="B16" s="104">
        <v>355</v>
      </c>
      <c r="C16" s="60">
        <v>559</v>
      </c>
      <c r="D16" s="60">
        <v>251</v>
      </c>
      <c r="E16" s="60">
        <v>152</v>
      </c>
      <c r="F16" s="60">
        <v>26</v>
      </c>
      <c r="G16" s="57">
        <v>308</v>
      </c>
      <c r="H16" s="231">
        <v>11</v>
      </c>
      <c r="I16" s="235">
        <v>0</v>
      </c>
      <c r="J16" s="161">
        <v>170</v>
      </c>
      <c r="K16" s="64">
        <v>11</v>
      </c>
    </row>
    <row r="17" spans="1:11" ht="19.5" customHeight="1" thickBot="1">
      <c r="A17" s="33" t="s">
        <v>2</v>
      </c>
      <c r="B17" s="105">
        <v>402</v>
      </c>
      <c r="C17" s="61">
        <v>981</v>
      </c>
      <c r="D17" s="61">
        <v>457</v>
      </c>
      <c r="E17" s="61">
        <v>173</v>
      </c>
      <c r="F17" s="61">
        <v>39</v>
      </c>
      <c r="G17" s="67">
        <v>524</v>
      </c>
      <c r="H17" s="232">
        <v>48</v>
      </c>
      <c r="I17" s="236">
        <v>1</v>
      </c>
      <c r="J17" s="171">
        <v>243</v>
      </c>
      <c r="K17" s="65">
        <v>28</v>
      </c>
    </row>
    <row r="18" spans="1:11" ht="19.5" customHeight="1" thickBot="1" thickTop="1">
      <c r="A18" s="34" t="s">
        <v>3</v>
      </c>
      <c r="B18" s="62">
        <f aca="true" t="shared" si="0" ref="B18:K18">SUM(B10:B17)</f>
        <v>3071</v>
      </c>
      <c r="C18" s="62">
        <f t="shared" si="0"/>
        <v>6900</v>
      </c>
      <c r="D18" s="62">
        <f t="shared" si="0"/>
        <v>2082</v>
      </c>
      <c r="E18" s="62">
        <f t="shared" si="0"/>
        <v>703</v>
      </c>
      <c r="F18" s="62">
        <f t="shared" si="0"/>
        <v>369</v>
      </c>
      <c r="G18" s="68">
        <f t="shared" si="0"/>
        <v>4818</v>
      </c>
      <c r="H18" s="233">
        <f t="shared" si="0"/>
        <v>63</v>
      </c>
      <c r="I18" s="237">
        <f t="shared" si="0"/>
        <v>1</v>
      </c>
      <c r="J18" s="62">
        <f t="shared" si="0"/>
        <v>877</v>
      </c>
      <c r="K18" s="229">
        <f t="shared" si="0"/>
        <v>86</v>
      </c>
    </row>
    <row r="19" ht="13.5" thickTop="1"/>
  </sheetData>
  <mergeCells count="21">
    <mergeCell ref="F8:F9"/>
    <mergeCell ref="A5:A9"/>
    <mergeCell ref="E8:E9"/>
    <mergeCell ref="B6:B9"/>
    <mergeCell ref="C6:C9"/>
    <mergeCell ref="D6:F6"/>
    <mergeCell ref="E7:F7"/>
    <mergeCell ref="D7:D9"/>
    <mergeCell ref="A3:K3"/>
    <mergeCell ref="B5:C5"/>
    <mergeCell ref="D5:K5"/>
    <mergeCell ref="A1:K1"/>
    <mergeCell ref="A4:K4"/>
    <mergeCell ref="A2:K2"/>
    <mergeCell ref="G6:K6"/>
    <mergeCell ref="G7:G9"/>
    <mergeCell ref="H7:K7"/>
    <mergeCell ref="H8:H9"/>
    <mergeCell ref="I8:I9"/>
    <mergeCell ref="J8:J9"/>
    <mergeCell ref="K8:K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H28"/>
  <sheetViews>
    <sheetView showGridLines="0" zoomScaleSheetLayoutView="100" workbookViewId="0" topLeftCell="A1">
      <selection activeCell="J19" sqref="J19"/>
    </sheetView>
  </sheetViews>
  <sheetFormatPr defaultColWidth="9.140625" defaultRowHeight="12.75"/>
  <cols>
    <col min="1" max="7" width="17.7109375" style="17" customWidth="1"/>
  </cols>
  <sheetData>
    <row r="1" spans="1:8" ht="19.5" customHeight="1">
      <c r="A1" s="272" t="s">
        <v>167</v>
      </c>
      <c r="B1" s="272"/>
      <c r="C1" s="272"/>
      <c r="D1" s="272"/>
      <c r="E1" s="272"/>
      <c r="F1" s="272"/>
      <c r="G1" s="272"/>
      <c r="H1" s="18"/>
    </row>
    <row r="2" spans="1:7" ht="19.5" customHeight="1">
      <c r="A2" s="272" t="s">
        <v>181</v>
      </c>
      <c r="B2" s="272"/>
      <c r="C2" s="272"/>
      <c r="D2" s="272"/>
      <c r="E2" s="272"/>
      <c r="F2" s="272"/>
      <c r="G2" s="272"/>
    </row>
    <row r="3" spans="1:7" ht="19.5" customHeight="1">
      <c r="A3" s="272" t="s">
        <v>158</v>
      </c>
      <c r="B3" s="272"/>
      <c r="C3" s="272"/>
      <c r="D3" s="272"/>
      <c r="E3" s="272"/>
      <c r="F3" s="272"/>
      <c r="G3" s="272"/>
    </row>
    <row r="4" spans="1:7" ht="19.5" customHeight="1" thickBot="1">
      <c r="A4" s="333"/>
      <c r="B4" s="333"/>
      <c r="C4" s="333"/>
      <c r="D4" s="333"/>
      <c r="E4" s="333"/>
      <c r="F4" s="333"/>
      <c r="G4" s="333"/>
    </row>
    <row r="5" spans="1:7" ht="19.5" customHeight="1" thickTop="1">
      <c r="A5" s="286" t="s">
        <v>0</v>
      </c>
      <c r="B5" s="288" t="s">
        <v>16</v>
      </c>
      <c r="C5" s="290"/>
      <c r="D5" s="290" t="s">
        <v>53</v>
      </c>
      <c r="E5" s="290"/>
      <c r="F5" s="290"/>
      <c r="G5" s="301"/>
    </row>
    <row r="6" spans="1:7" ht="75" customHeight="1" thickBot="1">
      <c r="A6" s="287"/>
      <c r="B6" s="31" t="s">
        <v>19</v>
      </c>
      <c r="C6" s="27" t="s">
        <v>18</v>
      </c>
      <c r="D6" s="27" t="s">
        <v>127</v>
      </c>
      <c r="E6" s="27" t="s">
        <v>126</v>
      </c>
      <c r="F6" s="27" t="s">
        <v>128</v>
      </c>
      <c r="G6" s="32" t="s">
        <v>67</v>
      </c>
    </row>
    <row r="7" spans="1:7" ht="19.5" customHeight="1" thickTop="1">
      <c r="A7" s="26" t="s">
        <v>4</v>
      </c>
      <c r="B7" s="86">
        <v>859</v>
      </c>
      <c r="C7" s="87">
        <v>1304</v>
      </c>
      <c r="D7" s="87">
        <v>111</v>
      </c>
      <c r="E7" s="87">
        <v>23</v>
      </c>
      <c r="F7" s="87">
        <v>142</v>
      </c>
      <c r="G7" s="80">
        <v>245</v>
      </c>
    </row>
    <row r="8" spans="1:7" ht="19.5" customHeight="1">
      <c r="A8" s="30" t="s">
        <v>5</v>
      </c>
      <c r="B8" s="88">
        <v>295</v>
      </c>
      <c r="C8" s="89">
        <v>447</v>
      </c>
      <c r="D8" s="89">
        <v>19</v>
      </c>
      <c r="E8" s="89">
        <v>25</v>
      </c>
      <c r="F8" s="89">
        <v>17</v>
      </c>
      <c r="G8" s="81">
        <v>74</v>
      </c>
    </row>
    <row r="9" spans="1:7" ht="19.5" customHeight="1">
      <c r="A9" s="30" t="s">
        <v>6</v>
      </c>
      <c r="B9" s="88">
        <v>420</v>
      </c>
      <c r="C9" s="89">
        <v>603</v>
      </c>
      <c r="D9" s="89">
        <v>8</v>
      </c>
      <c r="E9" s="89">
        <v>37</v>
      </c>
      <c r="F9" s="89">
        <v>26</v>
      </c>
      <c r="G9" s="81">
        <v>66</v>
      </c>
    </row>
    <row r="10" spans="1:7" ht="19.5" customHeight="1">
      <c r="A10" s="30" t="s">
        <v>7</v>
      </c>
      <c r="B10" s="88">
        <v>351</v>
      </c>
      <c r="C10" s="89">
        <v>455</v>
      </c>
      <c r="D10" s="89">
        <v>18</v>
      </c>
      <c r="E10" s="89">
        <v>39</v>
      </c>
      <c r="F10" s="89">
        <v>10</v>
      </c>
      <c r="G10" s="81">
        <v>76</v>
      </c>
    </row>
    <row r="11" spans="1:7" ht="19.5" customHeight="1">
      <c r="A11" s="30" t="s">
        <v>8</v>
      </c>
      <c r="B11" s="88">
        <v>272</v>
      </c>
      <c r="C11" s="89">
        <v>423</v>
      </c>
      <c r="D11" s="89">
        <v>26</v>
      </c>
      <c r="E11" s="89">
        <v>24</v>
      </c>
      <c r="F11" s="89">
        <v>22</v>
      </c>
      <c r="G11" s="81">
        <v>42</v>
      </c>
    </row>
    <row r="12" spans="1:7" ht="19.5" customHeight="1">
      <c r="A12" s="30" t="s">
        <v>9</v>
      </c>
      <c r="B12" s="88">
        <v>472</v>
      </c>
      <c r="C12" s="89">
        <v>686</v>
      </c>
      <c r="D12" s="89">
        <v>23</v>
      </c>
      <c r="E12" s="89">
        <v>19</v>
      </c>
      <c r="F12" s="89">
        <v>45</v>
      </c>
      <c r="G12" s="81">
        <v>73</v>
      </c>
    </row>
    <row r="13" spans="1:7" ht="19.5" customHeight="1">
      <c r="A13" s="30" t="s">
        <v>1</v>
      </c>
      <c r="B13" s="88">
        <v>574</v>
      </c>
      <c r="C13" s="89">
        <v>854</v>
      </c>
      <c r="D13" s="89">
        <v>11</v>
      </c>
      <c r="E13" s="89">
        <v>41</v>
      </c>
      <c r="F13" s="89">
        <v>34</v>
      </c>
      <c r="G13" s="81">
        <v>112</v>
      </c>
    </row>
    <row r="14" spans="1:7" ht="19.5" customHeight="1" thickBot="1">
      <c r="A14" s="33" t="s">
        <v>2</v>
      </c>
      <c r="B14" s="90">
        <v>966</v>
      </c>
      <c r="C14" s="91">
        <v>2134</v>
      </c>
      <c r="D14" s="91">
        <v>18</v>
      </c>
      <c r="E14" s="91">
        <v>64</v>
      </c>
      <c r="F14" s="91">
        <v>97</v>
      </c>
      <c r="G14" s="82">
        <v>265</v>
      </c>
    </row>
    <row r="15" spans="1:7" ht="19.5" customHeight="1" thickBot="1" thickTop="1">
      <c r="A15" s="34" t="s">
        <v>3</v>
      </c>
      <c r="B15" s="176">
        <f aca="true" t="shared" si="0" ref="B15:G15">SUM(B7:B14)</f>
        <v>4209</v>
      </c>
      <c r="C15" s="176">
        <f t="shared" si="0"/>
        <v>6906</v>
      </c>
      <c r="D15" s="176">
        <f t="shared" si="0"/>
        <v>234</v>
      </c>
      <c r="E15" s="176">
        <f t="shared" si="0"/>
        <v>272</v>
      </c>
      <c r="F15" s="176">
        <f t="shared" si="0"/>
        <v>393</v>
      </c>
      <c r="G15" s="103">
        <f t="shared" si="0"/>
        <v>953</v>
      </c>
    </row>
    <row r="16" ht="13.5" thickTop="1"/>
    <row r="20" spans="1:7" ht="12.75">
      <c r="A20" s="159"/>
      <c r="B20" s="159"/>
      <c r="C20" s="159"/>
      <c r="D20" s="159"/>
      <c r="E20" s="159"/>
      <c r="F20" s="159"/>
      <c r="G20" s="159"/>
    </row>
    <row r="21" spans="1:7" ht="12.75">
      <c r="A21" s="159"/>
      <c r="B21" s="159"/>
      <c r="C21" s="159"/>
      <c r="D21" s="159"/>
      <c r="E21" s="159"/>
      <c r="F21" s="159"/>
      <c r="G21" s="159"/>
    </row>
    <row r="22" spans="1:7" ht="12.75">
      <c r="A22" s="159"/>
      <c r="B22" s="159"/>
      <c r="C22" s="159"/>
      <c r="D22" s="159"/>
      <c r="E22" s="159"/>
      <c r="F22" s="159"/>
      <c r="G22" s="159"/>
    </row>
    <row r="23" spans="1:7" ht="12.75">
      <c r="A23" s="159"/>
      <c r="B23" s="159"/>
      <c r="C23" s="159"/>
      <c r="D23" s="159"/>
      <c r="E23" s="159"/>
      <c r="F23" s="159"/>
      <c r="G23" s="159"/>
    </row>
    <row r="24" spans="1:7" ht="12.75">
      <c r="A24" s="159"/>
      <c r="B24" s="159"/>
      <c r="C24" s="159"/>
      <c r="D24" s="159"/>
      <c r="E24" s="159"/>
      <c r="F24" s="159"/>
      <c r="G24" s="159"/>
    </row>
    <row r="25" spans="1:7" ht="12.75">
      <c r="A25" s="159"/>
      <c r="B25" s="159"/>
      <c r="C25" s="159"/>
      <c r="D25" s="159"/>
      <c r="E25" s="159"/>
      <c r="F25" s="159"/>
      <c r="G25" s="159"/>
    </row>
    <row r="26" spans="1:7" ht="12.75">
      <c r="A26" s="159"/>
      <c r="B26" s="159"/>
      <c r="C26" s="159"/>
      <c r="D26" s="159"/>
      <c r="E26" s="159"/>
      <c r="F26" s="159"/>
      <c r="G26" s="159"/>
    </row>
    <row r="27" spans="1:7" ht="12.75">
      <c r="A27" s="159"/>
      <c r="B27" s="159"/>
      <c r="C27" s="159"/>
      <c r="D27" s="159"/>
      <c r="E27" s="159"/>
      <c r="F27" s="159"/>
      <c r="G27" s="159"/>
    </row>
    <row r="28" spans="1:7" ht="12.75">
      <c r="A28" s="159"/>
      <c r="B28" s="159"/>
      <c r="C28" s="159"/>
      <c r="D28" s="159"/>
      <c r="E28" s="159"/>
      <c r="F28" s="159"/>
      <c r="G28" s="159"/>
    </row>
  </sheetData>
  <mergeCells count="7">
    <mergeCell ref="A1:G1"/>
    <mergeCell ref="A5:A6"/>
    <mergeCell ref="B5:C5"/>
    <mergeCell ref="D5:G5"/>
    <mergeCell ref="A3:G3"/>
    <mergeCell ref="A4:G4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L17" sqref="L17"/>
    </sheetView>
  </sheetViews>
  <sheetFormatPr defaultColWidth="9.140625" defaultRowHeight="12.75"/>
  <cols>
    <col min="1" max="9" width="12.7109375" style="0" customWidth="1"/>
    <col min="10" max="10" width="14.8515625" style="0" customWidth="1"/>
  </cols>
  <sheetData>
    <row r="1" spans="1:9" ht="19.5" customHeight="1">
      <c r="A1" s="340" t="s">
        <v>167</v>
      </c>
      <c r="B1" s="340"/>
      <c r="C1" s="340"/>
      <c r="D1" s="340"/>
      <c r="E1" s="340"/>
      <c r="F1" s="340"/>
      <c r="G1" s="340"/>
      <c r="H1" s="340"/>
      <c r="I1" s="340"/>
    </row>
    <row r="2" spans="1:9" ht="19.5" customHeight="1">
      <c r="A2" s="298" t="s">
        <v>181</v>
      </c>
      <c r="B2" s="298"/>
      <c r="C2" s="298"/>
      <c r="D2" s="298"/>
      <c r="E2" s="298"/>
      <c r="F2" s="298"/>
      <c r="G2" s="298"/>
      <c r="H2" s="298"/>
      <c r="I2" s="298"/>
    </row>
    <row r="3" spans="1:9" ht="19.5" customHeight="1">
      <c r="A3" s="298" t="s">
        <v>159</v>
      </c>
      <c r="B3" s="298"/>
      <c r="C3" s="298"/>
      <c r="D3" s="298"/>
      <c r="E3" s="298"/>
      <c r="F3" s="298"/>
      <c r="G3" s="298"/>
      <c r="H3" s="298"/>
      <c r="I3" s="298"/>
    </row>
    <row r="4" ht="19.5" customHeight="1" thickBot="1">
      <c r="J4" s="20"/>
    </row>
    <row r="5" spans="1:9" ht="19.5" customHeight="1" thickTop="1">
      <c r="A5" s="286" t="s">
        <v>0</v>
      </c>
      <c r="B5" s="288" t="s">
        <v>16</v>
      </c>
      <c r="C5" s="290"/>
      <c r="D5" s="290" t="s">
        <v>53</v>
      </c>
      <c r="E5" s="290"/>
      <c r="F5" s="290"/>
      <c r="G5" s="290"/>
      <c r="H5" s="258"/>
      <c r="I5" s="301"/>
    </row>
    <row r="6" spans="1:9" ht="28.5" customHeight="1">
      <c r="A6" s="299"/>
      <c r="B6" s="309" t="s">
        <v>19</v>
      </c>
      <c r="C6" s="305" t="s">
        <v>20</v>
      </c>
      <c r="D6" s="305" t="s">
        <v>144</v>
      </c>
      <c r="E6" s="305"/>
      <c r="F6" s="305"/>
      <c r="G6" s="303" t="s">
        <v>138</v>
      </c>
      <c r="H6" s="304"/>
      <c r="I6" s="320"/>
    </row>
    <row r="7" spans="1:9" ht="48.75" customHeight="1" thickBot="1">
      <c r="A7" s="287"/>
      <c r="B7" s="310"/>
      <c r="C7" s="306"/>
      <c r="D7" s="27" t="s">
        <v>133</v>
      </c>
      <c r="E7" s="27" t="s">
        <v>134</v>
      </c>
      <c r="F7" s="27" t="s">
        <v>135</v>
      </c>
      <c r="G7" s="27" t="s">
        <v>148</v>
      </c>
      <c r="H7" s="137" t="s">
        <v>136</v>
      </c>
      <c r="I7" s="32" t="s">
        <v>137</v>
      </c>
    </row>
    <row r="8" spans="1:9" ht="19.5" customHeight="1" thickTop="1">
      <c r="A8" s="35" t="s">
        <v>4</v>
      </c>
      <c r="B8" s="70">
        <v>9</v>
      </c>
      <c r="C8" s="71">
        <v>11</v>
      </c>
      <c r="D8" s="71">
        <v>3</v>
      </c>
      <c r="E8" s="71">
        <v>0</v>
      </c>
      <c r="F8" s="71">
        <v>0</v>
      </c>
      <c r="G8" s="71">
        <v>0</v>
      </c>
      <c r="H8" s="140">
        <v>0</v>
      </c>
      <c r="I8" s="72">
        <v>1</v>
      </c>
    </row>
    <row r="9" spans="1:9" ht="19.5" customHeight="1">
      <c r="A9" s="30" t="s">
        <v>5</v>
      </c>
      <c r="B9" s="73">
        <v>1</v>
      </c>
      <c r="C9" s="74">
        <v>1</v>
      </c>
      <c r="D9" s="71">
        <v>0</v>
      </c>
      <c r="E9" s="71">
        <v>0</v>
      </c>
      <c r="F9" s="71">
        <v>0</v>
      </c>
      <c r="G9" s="71">
        <v>0</v>
      </c>
      <c r="H9" s="140">
        <v>0</v>
      </c>
      <c r="I9" s="72">
        <v>0</v>
      </c>
    </row>
    <row r="10" spans="1:9" ht="19.5" customHeight="1">
      <c r="A10" s="30" t="s">
        <v>6</v>
      </c>
      <c r="B10" s="73">
        <v>0</v>
      </c>
      <c r="C10" s="74">
        <v>0</v>
      </c>
      <c r="D10" s="71">
        <v>0</v>
      </c>
      <c r="E10" s="71">
        <v>0</v>
      </c>
      <c r="F10" s="71">
        <v>0</v>
      </c>
      <c r="G10" s="71">
        <v>0</v>
      </c>
      <c r="H10" s="140">
        <v>0</v>
      </c>
      <c r="I10" s="72">
        <v>0</v>
      </c>
    </row>
    <row r="11" spans="1:9" ht="19.5" customHeight="1">
      <c r="A11" s="30" t="s">
        <v>7</v>
      </c>
      <c r="B11" s="73">
        <v>1</v>
      </c>
      <c r="C11" s="74">
        <v>1</v>
      </c>
      <c r="D11" s="71">
        <v>0</v>
      </c>
      <c r="E11" s="71">
        <v>0</v>
      </c>
      <c r="F11" s="71">
        <v>0</v>
      </c>
      <c r="G11" s="71">
        <v>0</v>
      </c>
      <c r="H11" s="140">
        <v>0</v>
      </c>
      <c r="I11" s="72">
        <v>0</v>
      </c>
    </row>
    <row r="12" spans="1:9" ht="19.5" customHeight="1">
      <c r="A12" s="30" t="s">
        <v>8</v>
      </c>
      <c r="B12" s="73">
        <v>0</v>
      </c>
      <c r="C12" s="74">
        <v>0</v>
      </c>
      <c r="D12" s="71">
        <v>0</v>
      </c>
      <c r="E12" s="71">
        <v>0</v>
      </c>
      <c r="F12" s="71">
        <v>0</v>
      </c>
      <c r="G12" s="71">
        <v>0</v>
      </c>
      <c r="H12" s="140">
        <v>0</v>
      </c>
      <c r="I12" s="72">
        <v>0</v>
      </c>
    </row>
    <row r="13" spans="1:9" ht="19.5" customHeight="1">
      <c r="A13" s="30" t="s">
        <v>9</v>
      </c>
      <c r="B13" s="73">
        <v>7</v>
      </c>
      <c r="C13" s="74">
        <v>10</v>
      </c>
      <c r="D13" s="71">
        <v>0</v>
      </c>
      <c r="E13" s="71">
        <v>0</v>
      </c>
      <c r="F13" s="71">
        <v>0</v>
      </c>
      <c r="G13" s="71">
        <v>0</v>
      </c>
      <c r="H13" s="140">
        <v>0</v>
      </c>
      <c r="I13" s="72">
        <v>0</v>
      </c>
    </row>
    <row r="14" spans="1:9" ht="19.5" customHeight="1">
      <c r="A14" s="30" t="s">
        <v>1</v>
      </c>
      <c r="B14" s="73">
        <v>2</v>
      </c>
      <c r="C14" s="74">
        <v>3</v>
      </c>
      <c r="D14" s="71">
        <v>0</v>
      </c>
      <c r="E14" s="71">
        <v>0</v>
      </c>
      <c r="F14" s="71">
        <v>0</v>
      </c>
      <c r="G14" s="71">
        <v>0</v>
      </c>
      <c r="H14" s="140">
        <v>0</v>
      </c>
      <c r="I14" s="72">
        <v>3</v>
      </c>
    </row>
    <row r="15" spans="1:9" ht="19.5" customHeight="1" thickBot="1">
      <c r="A15" s="33" t="s">
        <v>2</v>
      </c>
      <c r="B15" s="75">
        <v>3</v>
      </c>
      <c r="C15" s="76">
        <v>5</v>
      </c>
      <c r="D15" s="71">
        <v>0</v>
      </c>
      <c r="E15" s="71">
        <v>0</v>
      </c>
      <c r="F15" s="71">
        <v>1</v>
      </c>
      <c r="G15" s="71">
        <v>2</v>
      </c>
      <c r="H15" s="140">
        <v>2</v>
      </c>
      <c r="I15" s="72">
        <v>0</v>
      </c>
    </row>
    <row r="16" spans="1:9" ht="24" customHeight="1" thickBot="1" thickTop="1">
      <c r="A16" s="34" t="s">
        <v>3</v>
      </c>
      <c r="B16" s="77">
        <f>SUM(B8:B15)</f>
        <v>23</v>
      </c>
      <c r="C16" s="77">
        <f aca="true" t="shared" si="0" ref="C16:I16">SUM(C8:C15)</f>
        <v>31</v>
      </c>
      <c r="D16" s="77">
        <f t="shared" si="0"/>
        <v>3</v>
      </c>
      <c r="E16" s="77">
        <f t="shared" si="0"/>
        <v>0</v>
      </c>
      <c r="F16" s="77">
        <f t="shared" si="0"/>
        <v>1</v>
      </c>
      <c r="G16" s="77">
        <f t="shared" si="0"/>
        <v>2</v>
      </c>
      <c r="H16" s="145">
        <f t="shared" si="0"/>
        <v>2</v>
      </c>
      <c r="I16" s="144">
        <f t="shared" si="0"/>
        <v>4</v>
      </c>
    </row>
    <row r="17" ht="13.5" thickTop="1"/>
    <row r="19" spans="1:9" ht="12.75">
      <c r="A19" s="126"/>
      <c r="B19" s="126"/>
      <c r="C19" s="126"/>
      <c r="D19" s="126"/>
      <c r="E19" s="126"/>
      <c r="F19" s="126"/>
      <c r="G19" s="126"/>
      <c r="H19" s="126"/>
      <c r="I19" s="126"/>
    </row>
    <row r="20" spans="1:9" ht="12.75">
      <c r="A20" s="126"/>
      <c r="B20" s="126"/>
      <c r="C20" s="126"/>
      <c r="D20" s="126"/>
      <c r="E20" s="126"/>
      <c r="F20" s="126"/>
      <c r="G20" s="126"/>
      <c r="H20" s="126"/>
      <c r="I20" s="126"/>
    </row>
    <row r="21" spans="1:9" ht="12.75">
      <c r="A21" s="126"/>
      <c r="B21" s="126"/>
      <c r="C21" s="126"/>
      <c r="D21" s="126"/>
      <c r="E21" s="126"/>
      <c r="F21" s="126"/>
      <c r="G21" s="126"/>
      <c r="H21" s="126"/>
      <c r="I21" s="126"/>
    </row>
    <row r="22" spans="1:9" ht="12.75">
      <c r="A22" s="126"/>
      <c r="B22" s="126"/>
      <c r="C22" s="126"/>
      <c r="D22" s="126"/>
      <c r="E22" s="126"/>
      <c r="F22" s="126"/>
      <c r="G22" s="126"/>
      <c r="H22" s="126"/>
      <c r="I22" s="126"/>
    </row>
    <row r="23" spans="1:9" ht="12.75">
      <c r="A23" s="126"/>
      <c r="B23" s="126"/>
      <c r="C23" s="126"/>
      <c r="D23" s="126"/>
      <c r="E23" s="126"/>
      <c r="F23" s="126"/>
      <c r="G23" s="126"/>
      <c r="H23" s="126"/>
      <c r="I23" s="126"/>
    </row>
    <row r="24" spans="1:9" ht="12.75">
      <c r="A24" s="126"/>
      <c r="B24" s="126"/>
      <c r="C24" s="126"/>
      <c r="D24" s="126"/>
      <c r="E24" s="126"/>
      <c r="F24" s="126"/>
      <c r="G24" s="126"/>
      <c r="H24" s="126"/>
      <c r="I24" s="126"/>
    </row>
    <row r="25" spans="1:9" ht="12.75">
      <c r="A25" s="126"/>
      <c r="B25" s="126"/>
      <c r="C25" s="126"/>
      <c r="D25" s="126"/>
      <c r="E25" s="126"/>
      <c r="F25" s="126"/>
      <c r="G25" s="126"/>
      <c r="H25" s="126"/>
      <c r="I25" s="126"/>
    </row>
  </sheetData>
  <mergeCells count="10">
    <mergeCell ref="A1:I1"/>
    <mergeCell ref="A3:I3"/>
    <mergeCell ref="A5:A7"/>
    <mergeCell ref="B5:C5"/>
    <mergeCell ref="D5:I5"/>
    <mergeCell ref="B6:B7"/>
    <mergeCell ref="C6:C7"/>
    <mergeCell ref="D6:F6"/>
    <mergeCell ref="G6:I6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H31"/>
  <sheetViews>
    <sheetView showGridLines="0" zoomScaleSheetLayoutView="100" workbookViewId="0" topLeftCell="A1">
      <selection activeCell="I17" sqref="I17"/>
    </sheetView>
  </sheetViews>
  <sheetFormatPr defaultColWidth="9.140625" defaultRowHeight="12.75"/>
  <cols>
    <col min="1" max="7" width="16.7109375" style="126" customWidth="1"/>
    <col min="8" max="16384" width="9.140625" style="126" customWidth="1"/>
  </cols>
  <sheetData>
    <row r="1" spans="1:8" ht="19.5" customHeight="1">
      <c r="A1" s="340" t="s">
        <v>167</v>
      </c>
      <c r="B1" s="340"/>
      <c r="C1" s="340"/>
      <c r="D1" s="340"/>
      <c r="E1" s="340"/>
      <c r="F1" s="340"/>
      <c r="G1" s="340"/>
      <c r="H1" s="158"/>
    </row>
    <row r="2" spans="1:7" ht="19.5" customHeight="1">
      <c r="A2" s="340" t="s">
        <v>181</v>
      </c>
      <c r="B2" s="340"/>
      <c r="C2" s="340"/>
      <c r="D2" s="340"/>
      <c r="E2" s="340"/>
      <c r="F2" s="340"/>
      <c r="G2" s="340"/>
    </row>
    <row r="3" spans="1:7" ht="19.5" customHeight="1">
      <c r="A3" s="340" t="s">
        <v>129</v>
      </c>
      <c r="B3" s="340"/>
      <c r="C3" s="340"/>
      <c r="D3" s="340"/>
      <c r="E3" s="340"/>
      <c r="F3" s="340"/>
      <c r="G3" s="340"/>
    </row>
    <row r="4" spans="1:7" ht="19.5" customHeight="1" thickBot="1">
      <c r="A4" s="341"/>
      <c r="B4" s="341"/>
      <c r="C4" s="341"/>
      <c r="D4" s="341"/>
      <c r="E4" s="341"/>
      <c r="F4" s="341"/>
      <c r="G4" s="341"/>
    </row>
    <row r="5" spans="1:7" ht="19.5" customHeight="1" thickTop="1">
      <c r="A5" s="342" t="s">
        <v>0</v>
      </c>
      <c r="B5" s="344" t="s">
        <v>16</v>
      </c>
      <c r="C5" s="345"/>
      <c r="D5" s="345" t="s">
        <v>53</v>
      </c>
      <c r="E5" s="345"/>
      <c r="F5" s="345"/>
      <c r="G5" s="346"/>
    </row>
    <row r="6" spans="1:7" ht="94.5" customHeight="1" thickBot="1">
      <c r="A6" s="343"/>
      <c r="B6" s="157" t="s">
        <v>19</v>
      </c>
      <c r="C6" s="37" t="s">
        <v>18</v>
      </c>
      <c r="D6" s="37" t="s">
        <v>130</v>
      </c>
      <c r="E6" s="135" t="s">
        <v>131</v>
      </c>
      <c r="F6" s="135" t="s">
        <v>132</v>
      </c>
      <c r="G6" s="38" t="s">
        <v>160</v>
      </c>
    </row>
    <row r="7" spans="1:7" ht="19.5" customHeight="1" thickTop="1">
      <c r="A7" s="155" t="s">
        <v>4</v>
      </c>
      <c r="B7" s="186">
        <v>500</v>
      </c>
      <c r="C7" s="187">
        <v>638</v>
      </c>
      <c r="D7" s="177">
        <v>20</v>
      </c>
      <c r="E7" s="177">
        <v>0</v>
      </c>
      <c r="F7" s="177">
        <v>3</v>
      </c>
      <c r="G7" s="178">
        <v>0</v>
      </c>
    </row>
    <row r="8" spans="1:7" ht="19.5" customHeight="1">
      <c r="A8" s="36" t="s">
        <v>5</v>
      </c>
      <c r="B8" s="188">
        <v>45</v>
      </c>
      <c r="C8" s="189">
        <v>60</v>
      </c>
      <c r="D8" s="179">
        <v>9</v>
      </c>
      <c r="E8" s="179">
        <v>0</v>
      </c>
      <c r="F8" s="179">
        <v>0</v>
      </c>
      <c r="G8" s="180">
        <v>1</v>
      </c>
    </row>
    <row r="9" spans="1:7" ht="19.5" customHeight="1">
      <c r="A9" s="36" t="s">
        <v>6</v>
      </c>
      <c r="B9" s="188">
        <v>50</v>
      </c>
      <c r="C9" s="189">
        <v>60</v>
      </c>
      <c r="D9" s="179">
        <v>2</v>
      </c>
      <c r="E9" s="179">
        <v>0</v>
      </c>
      <c r="F9" s="179">
        <v>0</v>
      </c>
      <c r="G9" s="180">
        <v>0</v>
      </c>
    </row>
    <row r="10" spans="1:7" ht="19.5" customHeight="1">
      <c r="A10" s="36" t="s">
        <v>7</v>
      </c>
      <c r="B10" s="188">
        <v>220</v>
      </c>
      <c r="C10" s="189">
        <v>248</v>
      </c>
      <c r="D10" s="179">
        <v>16</v>
      </c>
      <c r="E10" s="179">
        <v>1</v>
      </c>
      <c r="F10" s="179">
        <v>0</v>
      </c>
      <c r="G10" s="180">
        <v>1</v>
      </c>
    </row>
    <row r="11" spans="1:7" ht="19.5" customHeight="1">
      <c r="A11" s="36" t="s">
        <v>8</v>
      </c>
      <c r="B11" s="188">
        <v>78</v>
      </c>
      <c r="C11" s="189">
        <v>158</v>
      </c>
      <c r="D11" s="179">
        <v>13</v>
      </c>
      <c r="E11" s="179">
        <v>0</v>
      </c>
      <c r="F11" s="179">
        <v>0</v>
      </c>
      <c r="G11" s="180">
        <v>0</v>
      </c>
    </row>
    <row r="12" spans="1:7" ht="19.5" customHeight="1">
      <c r="A12" s="36" t="s">
        <v>9</v>
      </c>
      <c r="B12" s="188">
        <v>132</v>
      </c>
      <c r="C12" s="189">
        <v>171</v>
      </c>
      <c r="D12" s="179">
        <v>3</v>
      </c>
      <c r="E12" s="179">
        <v>0</v>
      </c>
      <c r="F12" s="179">
        <v>0</v>
      </c>
      <c r="G12" s="180">
        <v>0</v>
      </c>
    </row>
    <row r="13" spans="1:7" ht="19.5" customHeight="1">
      <c r="A13" s="36" t="s">
        <v>1</v>
      </c>
      <c r="B13" s="188">
        <v>91</v>
      </c>
      <c r="C13" s="189">
        <v>95</v>
      </c>
      <c r="D13" s="179">
        <v>0</v>
      </c>
      <c r="E13" s="179">
        <v>0</v>
      </c>
      <c r="F13" s="179">
        <v>0</v>
      </c>
      <c r="G13" s="180">
        <v>0</v>
      </c>
    </row>
    <row r="14" spans="1:7" ht="19.5" customHeight="1" thickBot="1">
      <c r="A14" s="42" t="s">
        <v>2</v>
      </c>
      <c r="B14" s="190">
        <v>143</v>
      </c>
      <c r="C14" s="191">
        <v>429</v>
      </c>
      <c r="D14" s="181">
        <v>93</v>
      </c>
      <c r="E14" s="181">
        <v>1</v>
      </c>
      <c r="F14" s="181">
        <v>0</v>
      </c>
      <c r="G14" s="182">
        <v>1</v>
      </c>
    </row>
    <row r="15" spans="1:7" ht="24" customHeight="1" thickBot="1" thickTop="1">
      <c r="A15" s="45" t="s">
        <v>3</v>
      </c>
      <c r="B15" s="192">
        <f aca="true" t="shared" si="0" ref="B15:G15">SUM(B7:B14)</f>
        <v>1259</v>
      </c>
      <c r="C15" s="192">
        <f t="shared" si="0"/>
        <v>1859</v>
      </c>
      <c r="D15" s="183">
        <f t="shared" si="0"/>
        <v>156</v>
      </c>
      <c r="E15" s="183">
        <f t="shared" si="0"/>
        <v>2</v>
      </c>
      <c r="F15" s="183">
        <f t="shared" si="0"/>
        <v>3</v>
      </c>
      <c r="G15" s="184">
        <f t="shared" si="0"/>
        <v>3</v>
      </c>
    </row>
    <row r="16" ht="13.5" thickTop="1"/>
    <row r="17" spans="1:7" ht="12.75">
      <c r="A17" s="128"/>
      <c r="B17" s="128"/>
      <c r="C17" s="128"/>
      <c r="D17" s="128"/>
      <c r="E17" s="128"/>
      <c r="F17" s="128"/>
      <c r="G17" s="128"/>
    </row>
    <row r="18" spans="1:7" ht="12.75">
      <c r="A18" s="128"/>
      <c r="B18" s="128"/>
      <c r="C18" s="128"/>
      <c r="D18" s="128"/>
      <c r="E18" s="128"/>
      <c r="F18" s="128"/>
      <c r="G18" s="128"/>
    </row>
    <row r="19" spans="1:7" ht="12.75">
      <c r="A19" s="128"/>
      <c r="B19" s="128"/>
      <c r="C19" s="128"/>
      <c r="D19" s="128"/>
      <c r="E19" s="128"/>
      <c r="F19" s="128"/>
      <c r="G19" s="128"/>
    </row>
    <row r="20" spans="1:7" ht="12.75">
      <c r="A20" s="128"/>
      <c r="B20" s="128"/>
      <c r="C20" s="128"/>
      <c r="D20" s="128"/>
      <c r="E20" s="128"/>
      <c r="F20" s="128"/>
      <c r="G20" s="128"/>
    </row>
    <row r="21" spans="1:7" ht="12.75">
      <c r="A21" s="128"/>
      <c r="B21" s="128"/>
      <c r="C21" s="128"/>
      <c r="D21" s="128"/>
      <c r="E21" s="128"/>
      <c r="F21" s="128"/>
      <c r="G21" s="128"/>
    </row>
    <row r="22" spans="1:7" ht="12.75">
      <c r="A22" s="128"/>
      <c r="B22" s="128"/>
      <c r="C22" s="128"/>
      <c r="D22" s="128"/>
      <c r="E22" s="128"/>
      <c r="F22" s="128"/>
      <c r="G22" s="128"/>
    </row>
    <row r="23" spans="1:7" ht="12.75">
      <c r="A23" s="128"/>
      <c r="B23" s="128"/>
      <c r="C23" s="128"/>
      <c r="D23" s="128"/>
      <c r="E23" s="128"/>
      <c r="F23" s="128"/>
      <c r="G23" s="128"/>
    </row>
    <row r="24" spans="1:7" ht="12.75">
      <c r="A24" s="128"/>
      <c r="B24" s="128"/>
      <c r="C24" s="128"/>
      <c r="D24" s="128"/>
      <c r="E24" s="128"/>
      <c r="F24" s="128"/>
      <c r="G24" s="128"/>
    </row>
    <row r="25" spans="1:7" ht="12.75">
      <c r="A25" s="128"/>
      <c r="B25" s="128"/>
      <c r="C25" s="128"/>
      <c r="D25" s="128"/>
      <c r="E25" s="128"/>
      <c r="F25" s="128"/>
      <c r="G25" s="128"/>
    </row>
    <row r="26" spans="1:7" ht="12.75">
      <c r="A26" s="128"/>
      <c r="B26" s="128"/>
      <c r="C26" s="128"/>
      <c r="D26" s="128"/>
      <c r="E26" s="128"/>
      <c r="F26" s="128"/>
      <c r="G26" s="128"/>
    </row>
    <row r="27" spans="1:7" ht="12.75">
      <c r="A27" s="128"/>
      <c r="B27" s="128"/>
      <c r="C27" s="128"/>
      <c r="D27" s="128"/>
      <c r="E27" s="128"/>
      <c r="F27" s="128"/>
      <c r="G27" s="128"/>
    </row>
    <row r="28" spans="1:7" ht="12.75">
      <c r="A28" s="128"/>
      <c r="B28" s="128"/>
      <c r="C28" s="128"/>
      <c r="D28" s="128"/>
      <c r="E28" s="128"/>
      <c r="F28" s="128"/>
      <c r="G28" s="128"/>
    </row>
    <row r="29" spans="1:7" ht="12.75">
      <c r="A29" s="128"/>
      <c r="B29" s="128"/>
      <c r="C29" s="128"/>
      <c r="D29" s="128"/>
      <c r="E29" s="128"/>
      <c r="F29" s="128"/>
      <c r="G29" s="128"/>
    </row>
    <row r="30" spans="1:7" ht="12.75">
      <c r="A30" s="128"/>
      <c r="B30" s="128"/>
      <c r="C30" s="128"/>
      <c r="D30" s="128"/>
      <c r="E30" s="128"/>
      <c r="F30" s="128"/>
      <c r="G30" s="128"/>
    </row>
    <row r="31" spans="1:7" ht="12.75">
      <c r="A31" s="128"/>
      <c r="B31" s="128"/>
      <c r="C31" s="128"/>
      <c r="D31" s="128"/>
      <c r="E31" s="128"/>
      <c r="F31" s="128"/>
      <c r="G31" s="128"/>
    </row>
  </sheetData>
  <mergeCells count="7">
    <mergeCell ref="A1:G1"/>
    <mergeCell ref="A3:G3"/>
    <mergeCell ref="A4:G4"/>
    <mergeCell ref="A5:A6"/>
    <mergeCell ref="B5:C5"/>
    <mergeCell ref="D5:G5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zoomScaleSheetLayoutView="100" workbookViewId="0" topLeftCell="A1">
      <selection activeCell="M19" sqref="M19"/>
    </sheetView>
  </sheetViews>
  <sheetFormatPr defaultColWidth="9.140625" defaultRowHeight="12.75"/>
  <cols>
    <col min="1" max="1" width="10.7109375" style="0" customWidth="1"/>
    <col min="2" max="2" width="13.00390625" style="0" customWidth="1"/>
    <col min="3" max="10" width="10.7109375" style="0" customWidth="1"/>
    <col min="11" max="14" width="9.28125" style="0" customWidth="1"/>
  </cols>
  <sheetData>
    <row r="1" spans="1:14" ht="19.5" customHeight="1">
      <c r="A1" s="273" t="s">
        <v>167</v>
      </c>
      <c r="B1" s="273"/>
      <c r="C1" s="273"/>
      <c r="D1" s="273"/>
      <c r="E1" s="273"/>
      <c r="F1" s="273"/>
      <c r="G1" s="273"/>
      <c r="H1" s="273"/>
      <c r="I1" s="273"/>
      <c r="J1" s="273"/>
      <c r="K1" s="3"/>
      <c r="L1" s="3"/>
      <c r="M1" s="3"/>
      <c r="N1" s="3"/>
    </row>
    <row r="2" spans="1:14" ht="19.5" customHeight="1">
      <c r="A2" s="298" t="s">
        <v>180</v>
      </c>
      <c r="B2" s="298"/>
      <c r="C2" s="298"/>
      <c r="D2" s="298"/>
      <c r="E2" s="298"/>
      <c r="F2" s="298"/>
      <c r="G2" s="298"/>
      <c r="H2" s="298"/>
      <c r="I2" s="298"/>
      <c r="J2" s="298"/>
      <c r="K2" s="4"/>
      <c r="L2" s="4"/>
      <c r="M2" s="4"/>
      <c r="N2" s="4"/>
    </row>
    <row r="3" spans="1:14" ht="19.5" customHeight="1">
      <c r="A3" s="273" t="s">
        <v>76</v>
      </c>
      <c r="B3" s="273"/>
      <c r="C3" s="273"/>
      <c r="D3" s="273"/>
      <c r="E3" s="273"/>
      <c r="F3" s="273"/>
      <c r="G3" s="273"/>
      <c r="H3" s="273"/>
      <c r="I3" s="273"/>
      <c r="J3" s="273"/>
      <c r="K3" s="4"/>
      <c r="L3" s="4"/>
      <c r="M3" s="4"/>
      <c r="N3" s="4"/>
    </row>
    <row r="4" spans="1:14" ht="19.5" customHeight="1" thickBo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1"/>
      <c r="L4" s="1"/>
      <c r="M4" s="1"/>
      <c r="N4" s="1"/>
    </row>
    <row r="5" spans="1:14" ht="18.75" customHeight="1" thickTop="1">
      <c r="A5" s="342" t="s">
        <v>0</v>
      </c>
      <c r="B5" s="344" t="s">
        <v>70</v>
      </c>
      <c r="C5" s="345" t="s">
        <v>71</v>
      </c>
      <c r="D5" s="345"/>
      <c r="E5" s="345"/>
      <c r="F5" s="345"/>
      <c r="G5" s="345"/>
      <c r="H5" s="345"/>
      <c r="I5" s="345"/>
      <c r="J5" s="346"/>
      <c r="K5" s="1"/>
      <c r="L5" s="1"/>
      <c r="M5" s="1"/>
      <c r="N5" s="1"/>
    </row>
    <row r="6" spans="1:14" ht="18.75" customHeight="1">
      <c r="A6" s="348"/>
      <c r="B6" s="354"/>
      <c r="C6" s="352" t="s">
        <v>72</v>
      </c>
      <c r="D6" s="352"/>
      <c r="E6" s="352" t="s">
        <v>73</v>
      </c>
      <c r="F6" s="352"/>
      <c r="G6" s="352" t="s">
        <v>74</v>
      </c>
      <c r="H6" s="352"/>
      <c r="I6" s="352" t="s">
        <v>43</v>
      </c>
      <c r="J6" s="353"/>
      <c r="K6" s="1"/>
      <c r="L6" s="1"/>
      <c r="M6" s="1"/>
      <c r="N6" s="1"/>
    </row>
    <row r="7" spans="1:14" ht="18.75" customHeight="1" thickBot="1">
      <c r="A7" s="343"/>
      <c r="B7" s="355"/>
      <c r="C7" s="37" t="s">
        <v>44</v>
      </c>
      <c r="D7" s="37" t="s">
        <v>37</v>
      </c>
      <c r="E7" s="37" t="s">
        <v>44</v>
      </c>
      <c r="F7" s="37" t="s">
        <v>37</v>
      </c>
      <c r="G7" s="37" t="s">
        <v>44</v>
      </c>
      <c r="H7" s="37" t="s">
        <v>75</v>
      </c>
      <c r="I7" s="37" t="s">
        <v>44</v>
      </c>
      <c r="J7" s="38" t="s">
        <v>37</v>
      </c>
      <c r="K7" s="1"/>
      <c r="L7" s="1"/>
      <c r="M7" s="1"/>
      <c r="N7" s="1"/>
    </row>
    <row r="8" spans="1:14" ht="19.5" customHeight="1" thickTop="1">
      <c r="A8" s="39" t="s">
        <v>4</v>
      </c>
      <c r="B8" s="84">
        <f aca="true" t="shared" si="0" ref="B8:B15">C8+E8+G8+I8</f>
        <v>6124</v>
      </c>
      <c r="C8" s="114">
        <v>2970</v>
      </c>
      <c r="D8" s="40">
        <f aca="true" t="shared" si="1" ref="D8:D16">C8/B8%</f>
        <v>48.497713912475504</v>
      </c>
      <c r="E8" s="115">
        <v>746</v>
      </c>
      <c r="F8" s="40">
        <f aca="true" t="shared" si="2" ref="F8:F16">E8/B8%</f>
        <v>12.181580666231222</v>
      </c>
      <c r="G8" s="115">
        <v>846</v>
      </c>
      <c r="H8" s="40">
        <f aca="true" t="shared" si="3" ref="H8:H16">G8/B8%</f>
        <v>13.814500326583932</v>
      </c>
      <c r="I8" s="115">
        <v>1562</v>
      </c>
      <c r="J8" s="41">
        <f aca="true" t="shared" si="4" ref="J8:J16">I8/B8%</f>
        <v>25.50620509470934</v>
      </c>
      <c r="K8" s="78"/>
      <c r="L8" s="1"/>
      <c r="M8" s="1"/>
      <c r="N8" s="1"/>
    </row>
    <row r="9" spans="1:14" ht="19.5" customHeight="1">
      <c r="A9" s="36" t="s">
        <v>5</v>
      </c>
      <c r="B9" s="84">
        <f t="shared" si="0"/>
        <v>2175</v>
      </c>
      <c r="C9" s="116">
        <v>920</v>
      </c>
      <c r="D9" s="40">
        <f t="shared" si="1"/>
        <v>42.298850574712645</v>
      </c>
      <c r="E9" s="117">
        <v>343</v>
      </c>
      <c r="F9" s="40">
        <f t="shared" si="2"/>
        <v>15.770114942528735</v>
      </c>
      <c r="G9" s="117">
        <v>352</v>
      </c>
      <c r="H9" s="40">
        <f t="shared" si="3"/>
        <v>16.183908045977013</v>
      </c>
      <c r="I9" s="117">
        <v>560</v>
      </c>
      <c r="J9" s="41">
        <f t="shared" si="4"/>
        <v>25.74712643678161</v>
      </c>
      <c r="K9" s="78"/>
      <c r="L9" s="1"/>
      <c r="M9" s="1"/>
      <c r="N9" s="1"/>
    </row>
    <row r="10" spans="1:11" ht="19.5" customHeight="1">
      <c r="A10" s="36" t="s">
        <v>6</v>
      </c>
      <c r="B10" s="84">
        <f t="shared" si="0"/>
        <v>2456</v>
      </c>
      <c r="C10" s="116">
        <v>1649</v>
      </c>
      <c r="D10" s="40">
        <f t="shared" si="1"/>
        <v>67.14169381107492</v>
      </c>
      <c r="E10" s="117">
        <v>340</v>
      </c>
      <c r="F10" s="40">
        <f t="shared" si="2"/>
        <v>13.843648208469055</v>
      </c>
      <c r="G10" s="117">
        <v>353</v>
      </c>
      <c r="H10" s="40">
        <f t="shared" si="3"/>
        <v>14.372964169381108</v>
      </c>
      <c r="I10" s="117">
        <v>114</v>
      </c>
      <c r="J10" s="41">
        <f t="shared" si="4"/>
        <v>4.641693811074918</v>
      </c>
      <c r="K10" s="78"/>
    </row>
    <row r="11" spans="1:11" ht="19.5" customHeight="1">
      <c r="A11" s="36" t="s">
        <v>7</v>
      </c>
      <c r="B11" s="84">
        <f t="shared" si="0"/>
        <v>2511</v>
      </c>
      <c r="C11" s="116">
        <v>1319</v>
      </c>
      <c r="D11" s="40">
        <f t="shared" si="1"/>
        <v>52.528872958980486</v>
      </c>
      <c r="E11" s="117">
        <v>283</v>
      </c>
      <c r="F11" s="40">
        <f t="shared" si="2"/>
        <v>11.270410195141379</v>
      </c>
      <c r="G11" s="117">
        <v>642</v>
      </c>
      <c r="H11" s="40">
        <f t="shared" si="3"/>
        <v>25.567502986857825</v>
      </c>
      <c r="I11" s="117">
        <v>267</v>
      </c>
      <c r="J11" s="41">
        <f t="shared" si="4"/>
        <v>10.63321385902031</v>
      </c>
      <c r="K11" s="78"/>
    </row>
    <row r="12" spans="1:11" ht="19.5" customHeight="1">
      <c r="A12" s="36" t="s">
        <v>8</v>
      </c>
      <c r="B12" s="84">
        <f t="shared" si="0"/>
        <v>3756</v>
      </c>
      <c r="C12" s="116">
        <v>2189</v>
      </c>
      <c r="D12" s="40">
        <f t="shared" si="1"/>
        <v>58.2800851970181</v>
      </c>
      <c r="E12" s="117">
        <v>303</v>
      </c>
      <c r="F12" s="40">
        <f t="shared" si="2"/>
        <v>8.067092651757187</v>
      </c>
      <c r="G12" s="117">
        <v>861</v>
      </c>
      <c r="H12" s="40">
        <f t="shared" si="3"/>
        <v>22.92332268370607</v>
      </c>
      <c r="I12" s="117">
        <v>403</v>
      </c>
      <c r="J12" s="41">
        <f t="shared" si="4"/>
        <v>10.729499467518636</v>
      </c>
      <c r="K12" s="78"/>
    </row>
    <row r="13" spans="1:11" ht="19.5" customHeight="1">
      <c r="A13" s="36" t="s">
        <v>9</v>
      </c>
      <c r="B13" s="84">
        <f t="shared" si="0"/>
        <v>2820</v>
      </c>
      <c r="C13" s="116">
        <v>1375</v>
      </c>
      <c r="D13" s="40">
        <f t="shared" si="1"/>
        <v>48.758865248226954</v>
      </c>
      <c r="E13" s="117">
        <v>487</v>
      </c>
      <c r="F13" s="40">
        <f t="shared" si="2"/>
        <v>17.26950354609929</v>
      </c>
      <c r="G13" s="117">
        <v>555</v>
      </c>
      <c r="H13" s="40">
        <f t="shared" si="3"/>
        <v>19.680851063829788</v>
      </c>
      <c r="I13" s="117">
        <v>403</v>
      </c>
      <c r="J13" s="41">
        <f t="shared" si="4"/>
        <v>14.290780141843973</v>
      </c>
      <c r="K13" s="78"/>
    </row>
    <row r="14" spans="1:11" ht="19.5" customHeight="1">
      <c r="A14" s="36" t="s">
        <v>1</v>
      </c>
      <c r="B14" s="84">
        <f t="shared" si="0"/>
        <v>3241</v>
      </c>
      <c r="C14" s="116">
        <v>1668</v>
      </c>
      <c r="D14" s="40">
        <f t="shared" si="1"/>
        <v>51.465597037951255</v>
      </c>
      <c r="E14" s="117">
        <v>487</v>
      </c>
      <c r="F14" s="40">
        <f t="shared" si="2"/>
        <v>15.026226473310707</v>
      </c>
      <c r="G14" s="117">
        <v>606</v>
      </c>
      <c r="H14" s="40">
        <f t="shared" si="3"/>
        <v>18.69793273680963</v>
      </c>
      <c r="I14" s="117">
        <v>480</v>
      </c>
      <c r="J14" s="41">
        <f t="shared" si="4"/>
        <v>14.810243751928418</v>
      </c>
      <c r="K14" s="78"/>
    </row>
    <row r="15" spans="1:11" ht="19.5" customHeight="1" thickBot="1">
      <c r="A15" s="42" t="s">
        <v>2</v>
      </c>
      <c r="B15" s="84">
        <f t="shared" si="0"/>
        <v>4757</v>
      </c>
      <c r="C15" s="118">
        <v>2346</v>
      </c>
      <c r="D15" s="43">
        <f t="shared" si="1"/>
        <v>49.316796300189196</v>
      </c>
      <c r="E15" s="119">
        <v>572</v>
      </c>
      <c r="F15" s="43">
        <f t="shared" si="2"/>
        <v>12.024385116670171</v>
      </c>
      <c r="G15" s="119">
        <v>853</v>
      </c>
      <c r="H15" s="43">
        <f t="shared" si="3"/>
        <v>17.9314694134959</v>
      </c>
      <c r="I15" s="119">
        <v>986</v>
      </c>
      <c r="J15" s="44">
        <f t="shared" si="4"/>
        <v>20.727349169644732</v>
      </c>
      <c r="K15" s="78"/>
    </row>
    <row r="16" spans="1:11" ht="19.5" customHeight="1" thickBot="1" thickTop="1">
      <c r="A16" s="45" t="s">
        <v>3</v>
      </c>
      <c r="B16" s="92">
        <f>SUM(B8:B15)</f>
        <v>27840</v>
      </c>
      <c r="C16" s="120">
        <f>SUM(C8:C15)</f>
        <v>14436</v>
      </c>
      <c r="D16" s="46">
        <f t="shared" si="1"/>
        <v>51.85344827586207</v>
      </c>
      <c r="E16" s="121">
        <f>SUM(E8:E15)</f>
        <v>3561</v>
      </c>
      <c r="F16" s="46">
        <f t="shared" si="2"/>
        <v>12.79094827586207</v>
      </c>
      <c r="G16" s="121">
        <f>SUM(G8:G15)</f>
        <v>5068</v>
      </c>
      <c r="H16" s="46">
        <f t="shared" si="3"/>
        <v>18.20402298850575</v>
      </c>
      <c r="I16" s="121">
        <f>SUM(I8:I15)</f>
        <v>4775</v>
      </c>
      <c r="J16" s="102">
        <f t="shared" si="4"/>
        <v>17.151580459770116</v>
      </c>
      <c r="K16" s="238"/>
    </row>
    <row r="17" spans="1:11" ht="16.5" customHeight="1" thickTop="1">
      <c r="A17" s="101"/>
      <c r="B17" s="122"/>
      <c r="C17" s="122"/>
      <c r="D17" s="123"/>
      <c r="E17" s="122"/>
      <c r="F17" s="123"/>
      <c r="G17" s="124"/>
      <c r="H17" s="123"/>
      <c r="I17" s="122"/>
      <c r="J17" s="123"/>
      <c r="K17" s="78"/>
    </row>
    <row r="18" spans="1:10" ht="16.5" customHeight="1">
      <c r="A18" s="47"/>
      <c r="B18" s="351" t="s">
        <v>168</v>
      </c>
      <c r="C18" s="351"/>
      <c r="D18" s="351"/>
      <c r="E18" s="351"/>
      <c r="F18" s="351"/>
      <c r="G18" s="351"/>
      <c r="H18" s="351"/>
      <c r="I18" s="351"/>
      <c r="J18" s="351"/>
    </row>
    <row r="19" spans="1:10" ht="16.5" customHeight="1">
      <c r="A19" s="48"/>
      <c r="B19" s="350" t="s">
        <v>77</v>
      </c>
      <c r="C19" s="350"/>
      <c r="D19" s="350"/>
      <c r="E19" s="350"/>
      <c r="F19" s="350"/>
      <c r="G19" s="350"/>
      <c r="H19" s="350"/>
      <c r="I19" s="350"/>
      <c r="J19" s="350"/>
    </row>
    <row r="20" spans="1:10" ht="16.5" customHeight="1">
      <c r="A20" s="19"/>
      <c r="B20" s="349"/>
      <c r="C20" s="349"/>
      <c r="D20" s="349"/>
      <c r="E20" s="349"/>
      <c r="F20" s="349"/>
      <c r="G20" s="349"/>
      <c r="H20" s="349"/>
      <c r="I20" s="349"/>
      <c r="J20" s="349"/>
    </row>
    <row r="22" ht="12.75">
      <c r="B22" s="79"/>
    </row>
  </sheetData>
  <mergeCells count="14">
    <mergeCell ref="B20:J20"/>
    <mergeCell ref="B19:J19"/>
    <mergeCell ref="B18:J18"/>
    <mergeCell ref="C6:D6"/>
    <mergeCell ref="E6:F6"/>
    <mergeCell ref="G6:H6"/>
    <mergeCell ref="I6:J6"/>
    <mergeCell ref="B5:B7"/>
    <mergeCell ref="C5:J5"/>
    <mergeCell ref="A1:J1"/>
    <mergeCell ref="A3:J3"/>
    <mergeCell ref="A4:J4"/>
    <mergeCell ref="A5:A7"/>
    <mergeCell ref="A2:J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D16 F16 H16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SheetLayoutView="100" workbookViewId="0" topLeftCell="A1">
      <selection activeCell="M18" sqref="M18"/>
    </sheetView>
  </sheetViews>
  <sheetFormatPr defaultColWidth="9.140625" defaultRowHeight="12.75"/>
  <cols>
    <col min="1" max="1" width="10.7109375" style="126" customWidth="1"/>
    <col min="2" max="2" width="13.00390625" style="126" customWidth="1"/>
    <col min="3" max="10" width="10.7109375" style="126" customWidth="1"/>
    <col min="11" max="14" width="9.28125" style="126" customWidth="1"/>
    <col min="15" max="16384" width="9.140625" style="126" customWidth="1"/>
  </cols>
  <sheetData>
    <row r="1" spans="1:14" ht="19.5" customHeight="1">
      <c r="A1" s="356" t="s">
        <v>167</v>
      </c>
      <c r="B1" s="356"/>
      <c r="C1" s="356"/>
      <c r="D1" s="356"/>
      <c r="E1" s="356"/>
      <c r="F1" s="356"/>
      <c r="G1" s="356"/>
      <c r="H1" s="356"/>
      <c r="I1" s="356"/>
      <c r="J1" s="356"/>
      <c r="K1" s="125"/>
      <c r="L1" s="125"/>
      <c r="M1" s="125"/>
      <c r="N1" s="125"/>
    </row>
    <row r="2" spans="1:14" ht="19.5" customHeight="1">
      <c r="A2" s="340" t="s">
        <v>179</v>
      </c>
      <c r="B2" s="340"/>
      <c r="C2" s="340"/>
      <c r="D2" s="340"/>
      <c r="E2" s="340"/>
      <c r="F2" s="340"/>
      <c r="G2" s="340"/>
      <c r="H2" s="340"/>
      <c r="I2" s="340"/>
      <c r="J2" s="340"/>
      <c r="K2" s="127"/>
      <c r="L2" s="127"/>
      <c r="M2" s="127"/>
      <c r="N2" s="127"/>
    </row>
    <row r="3" spans="1:14" ht="19.5" customHeight="1">
      <c r="A3" s="356" t="s">
        <v>76</v>
      </c>
      <c r="B3" s="356"/>
      <c r="C3" s="356"/>
      <c r="D3" s="356"/>
      <c r="E3" s="356"/>
      <c r="F3" s="356"/>
      <c r="G3" s="356"/>
      <c r="H3" s="356"/>
      <c r="I3" s="356"/>
      <c r="J3" s="356"/>
      <c r="K3" s="127"/>
      <c r="L3" s="127"/>
      <c r="M3" s="127"/>
      <c r="N3" s="127"/>
    </row>
    <row r="4" spans="1:14" ht="19.5" customHeight="1" thickBo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127"/>
      <c r="L4" s="127"/>
      <c r="M4" s="127"/>
      <c r="N4" s="127"/>
    </row>
    <row r="5" spans="1:14" ht="18.75" customHeight="1" thickTop="1">
      <c r="A5" s="342" t="s">
        <v>0</v>
      </c>
      <c r="B5" s="344" t="s">
        <v>70</v>
      </c>
      <c r="C5" s="345" t="s">
        <v>71</v>
      </c>
      <c r="D5" s="345"/>
      <c r="E5" s="345"/>
      <c r="F5" s="345"/>
      <c r="G5" s="345"/>
      <c r="H5" s="345"/>
      <c r="I5" s="345"/>
      <c r="J5" s="346"/>
      <c r="K5" s="128"/>
      <c r="L5" s="128"/>
      <c r="M5" s="128"/>
      <c r="N5" s="128"/>
    </row>
    <row r="6" spans="1:14" ht="18.75" customHeight="1">
      <c r="A6" s="348"/>
      <c r="B6" s="354"/>
      <c r="C6" s="352" t="s">
        <v>72</v>
      </c>
      <c r="D6" s="352"/>
      <c r="E6" s="352" t="s">
        <v>73</v>
      </c>
      <c r="F6" s="352"/>
      <c r="G6" s="352" t="s">
        <v>74</v>
      </c>
      <c r="H6" s="352"/>
      <c r="I6" s="352" t="s">
        <v>43</v>
      </c>
      <c r="J6" s="353"/>
      <c r="K6" s="128"/>
      <c r="L6" s="128"/>
      <c r="M6" s="128"/>
      <c r="N6" s="128"/>
    </row>
    <row r="7" spans="1:14" ht="18.75" customHeight="1" thickBot="1">
      <c r="A7" s="343"/>
      <c r="B7" s="355"/>
      <c r="C7" s="37" t="s">
        <v>44</v>
      </c>
      <c r="D7" s="37" t="s">
        <v>37</v>
      </c>
      <c r="E7" s="37" t="s">
        <v>44</v>
      </c>
      <c r="F7" s="37" t="s">
        <v>37</v>
      </c>
      <c r="G7" s="37" t="s">
        <v>44</v>
      </c>
      <c r="H7" s="37" t="s">
        <v>37</v>
      </c>
      <c r="I7" s="37" t="s">
        <v>44</v>
      </c>
      <c r="J7" s="38" t="s">
        <v>37</v>
      </c>
      <c r="K7" s="128"/>
      <c r="L7" s="128"/>
      <c r="M7" s="128"/>
      <c r="N7" s="128"/>
    </row>
    <row r="8" spans="1:14" ht="19.5" customHeight="1" thickTop="1">
      <c r="A8" s="39" t="s">
        <v>4</v>
      </c>
      <c r="B8" s="84">
        <f aca="true" t="shared" si="0" ref="B8:B15">C8+E8+G8+I8</f>
        <v>1105</v>
      </c>
      <c r="C8" s="115">
        <v>443</v>
      </c>
      <c r="D8" s="40">
        <f aca="true" t="shared" si="1" ref="D8:D16">C8/B8%</f>
        <v>40.09049773755656</v>
      </c>
      <c r="E8" s="115">
        <v>183</v>
      </c>
      <c r="F8" s="40">
        <f aca="true" t="shared" si="2" ref="F8:F16">E8/B8%</f>
        <v>16.561085972850677</v>
      </c>
      <c r="G8" s="115">
        <v>163</v>
      </c>
      <c r="H8" s="40">
        <f aca="true" t="shared" si="3" ref="H8:H16">G8/B8%</f>
        <v>14.751131221719456</v>
      </c>
      <c r="I8" s="115">
        <v>316</v>
      </c>
      <c r="J8" s="41">
        <f aca="true" t="shared" si="4" ref="J8:J16">I8/B8%</f>
        <v>28.5972850678733</v>
      </c>
      <c r="K8" s="129"/>
      <c r="L8" s="128"/>
      <c r="M8" s="128"/>
      <c r="N8" s="128"/>
    </row>
    <row r="9" spans="1:14" ht="19.5" customHeight="1">
      <c r="A9" s="36" t="s">
        <v>5</v>
      </c>
      <c r="B9" s="84">
        <f t="shared" si="0"/>
        <v>441</v>
      </c>
      <c r="C9" s="117">
        <v>199</v>
      </c>
      <c r="D9" s="40">
        <f t="shared" si="1"/>
        <v>45.12471655328798</v>
      </c>
      <c r="E9" s="117">
        <v>38</v>
      </c>
      <c r="F9" s="40">
        <f t="shared" si="2"/>
        <v>8.616780045351474</v>
      </c>
      <c r="G9" s="117">
        <v>71</v>
      </c>
      <c r="H9" s="40">
        <f t="shared" si="3"/>
        <v>16.099773242630384</v>
      </c>
      <c r="I9" s="117">
        <v>133</v>
      </c>
      <c r="J9" s="41">
        <f t="shared" si="4"/>
        <v>30.158730158730158</v>
      </c>
      <c r="K9" s="129"/>
      <c r="L9" s="128"/>
      <c r="M9" s="128"/>
      <c r="N9" s="128"/>
    </row>
    <row r="10" spans="1:14" ht="19.5" customHeight="1">
      <c r="A10" s="36" t="s">
        <v>6</v>
      </c>
      <c r="B10" s="84">
        <f t="shared" si="0"/>
        <v>363</v>
      </c>
      <c r="C10" s="117">
        <v>213</v>
      </c>
      <c r="D10" s="40">
        <f t="shared" si="1"/>
        <v>58.67768595041323</v>
      </c>
      <c r="E10" s="117">
        <v>54</v>
      </c>
      <c r="F10" s="40">
        <f t="shared" si="2"/>
        <v>14.87603305785124</v>
      </c>
      <c r="G10" s="117">
        <v>43</v>
      </c>
      <c r="H10" s="40">
        <f t="shared" si="3"/>
        <v>11.84573002754821</v>
      </c>
      <c r="I10" s="117">
        <v>53</v>
      </c>
      <c r="J10" s="41">
        <f t="shared" si="4"/>
        <v>14.600550964187327</v>
      </c>
      <c r="K10" s="129"/>
      <c r="L10" s="128"/>
      <c r="M10" s="128"/>
      <c r="N10" s="128"/>
    </row>
    <row r="11" spans="1:11" ht="19.5" customHeight="1">
      <c r="A11" s="36" t="s">
        <v>7</v>
      </c>
      <c r="B11" s="84">
        <f t="shared" si="0"/>
        <v>400</v>
      </c>
      <c r="C11" s="117">
        <v>231</v>
      </c>
      <c r="D11" s="40">
        <f t="shared" si="1"/>
        <v>57.75</v>
      </c>
      <c r="E11" s="117">
        <v>52</v>
      </c>
      <c r="F11" s="40">
        <f t="shared" si="2"/>
        <v>13</v>
      </c>
      <c r="G11" s="117">
        <v>64</v>
      </c>
      <c r="H11" s="40">
        <f t="shared" si="3"/>
        <v>16</v>
      </c>
      <c r="I11" s="117">
        <v>53</v>
      </c>
      <c r="J11" s="41">
        <f t="shared" si="4"/>
        <v>13.25</v>
      </c>
      <c r="K11" s="129"/>
    </row>
    <row r="12" spans="1:11" ht="19.5" customHeight="1">
      <c r="A12" s="36" t="s">
        <v>8</v>
      </c>
      <c r="B12" s="84">
        <f t="shared" si="0"/>
        <v>528</v>
      </c>
      <c r="C12" s="117">
        <v>320</v>
      </c>
      <c r="D12" s="40">
        <f t="shared" si="1"/>
        <v>60.6060606060606</v>
      </c>
      <c r="E12" s="117">
        <v>40</v>
      </c>
      <c r="F12" s="40">
        <f t="shared" si="2"/>
        <v>7.575757575757575</v>
      </c>
      <c r="G12" s="117">
        <v>69</v>
      </c>
      <c r="H12" s="40">
        <f t="shared" si="3"/>
        <v>13.068181818181818</v>
      </c>
      <c r="I12" s="117">
        <v>99</v>
      </c>
      <c r="J12" s="41">
        <f t="shared" si="4"/>
        <v>18.75</v>
      </c>
      <c r="K12" s="129"/>
    </row>
    <row r="13" spans="1:11" ht="19.5" customHeight="1">
      <c r="A13" s="36" t="s">
        <v>9</v>
      </c>
      <c r="B13" s="84">
        <f t="shared" si="0"/>
        <v>720</v>
      </c>
      <c r="C13" s="117">
        <v>387</v>
      </c>
      <c r="D13" s="40">
        <f t="shared" si="1"/>
        <v>53.75</v>
      </c>
      <c r="E13" s="117">
        <v>89</v>
      </c>
      <c r="F13" s="40">
        <f t="shared" si="2"/>
        <v>12.36111111111111</v>
      </c>
      <c r="G13" s="117">
        <v>113</v>
      </c>
      <c r="H13" s="40">
        <f t="shared" si="3"/>
        <v>15.694444444444445</v>
      </c>
      <c r="I13" s="117">
        <v>131</v>
      </c>
      <c r="J13" s="41">
        <f t="shared" si="4"/>
        <v>18.194444444444443</v>
      </c>
      <c r="K13" s="129"/>
    </row>
    <row r="14" spans="1:11" ht="19.5" customHeight="1">
      <c r="A14" s="36" t="s">
        <v>1</v>
      </c>
      <c r="B14" s="84">
        <f t="shared" si="0"/>
        <v>500</v>
      </c>
      <c r="C14" s="117">
        <v>249</v>
      </c>
      <c r="D14" s="40">
        <f t="shared" si="1"/>
        <v>49.8</v>
      </c>
      <c r="E14" s="117">
        <v>53</v>
      </c>
      <c r="F14" s="40">
        <f t="shared" si="2"/>
        <v>10.6</v>
      </c>
      <c r="G14" s="117">
        <v>87</v>
      </c>
      <c r="H14" s="40">
        <f t="shared" si="3"/>
        <v>17.4</v>
      </c>
      <c r="I14" s="117">
        <v>111</v>
      </c>
      <c r="J14" s="41">
        <f t="shared" si="4"/>
        <v>22.2</v>
      </c>
      <c r="K14" s="129"/>
    </row>
    <row r="15" spans="1:11" ht="19.5" customHeight="1" thickBot="1">
      <c r="A15" s="42" t="s">
        <v>2</v>
      </c>
      <c r="B15" s="84">
        <f t="shared" si="0"/>
        <v>554</v>
      </c>
      <c r="C15" s="119">
        <v>298</v>
      </c>
      <c r="D15" s="43">
        <f t="shared" si="1"/>
        <v>53.79061371841155</v>
      </c>
      <c r="E15" s="119">
        <v>81</v>
      </c>
      <c r="F15" s="40">
        <f t="shared" si="2"/>
        <v>14.620938628158845</v>
      </c>
      <c r="G15" s="119">
        <v>78</v>
      </c>
      <c r="H15" s="40">
        <f t="shared" si="3"/>
        <v>14.07942238267148</v>
      </c>
      <c r="I15" s="119">
        <v>97</v>
      </c>
      <c r="J15" s="44">
        <f t="shared" si="4"/>
        <v>17.509025270758123</v>
      </c>
      <c r="K15" s="129"/>
    </row>
    <row r="16" spans="1:11" ht="19.5" customHeight="1" thickBot="1" thickTop="1">
      <c r="A16" s="45" t="s">
        <v>3</v>
      </c>
      <c r="B16" s="130">
        <f>SUM(B8:B15)</f>
        <v>4611</v>
      </c>
      <c r="C16" s="121">
        <f>SUM(C8:C15)</f>
        <v>2340</v>
      </c>
      <c r="D16" s="46">
        <f t="shared" si="1"/>
        <v>50.748210800260246</v>
      </c>
      <c r="E16" s="121">
        <f>SUM(E8:E15)</f>
        <v>590</v>
      </c>
      <c r="F16" s="46">
        <f t="shared" si="2"/>
        <v>12.795489047928866</v>
      </c>
      <c r="G16" s="121">
        <f>SUM(G8:G15)</f>
        <v>688</v>
      </c>
      <c r="H16" s="46">
        <f t="shared" si="3"/>
        <v>14.920841466059423</v>
      </c>
      <c r="I16" s="121">
        <f>SUM(I8:I15)</f>
        <v>993</v>
      </c>
      <c r="J16" s="102">
        <f t="shared" si="4"/>
        <v>21.535458685751465</v>
      </c>
      <c r="K16" s="129"/>
    </row>
    <row r="17" spans="1:11" ht="16.5" customHeight="1" thickTop="1">
      <c r="A17" s="101"/>
      <c r="B17" s="131"/>
      <c r="C17" s="131"/>
      <c r="D17" s="132"/>
      <c r="E17" s="131"/>
      <c r="F17" s="132"/>
      <c r="G17" s="131"/>
      <c r="H17" s="132"/>
      <c r="I17" s="131"/>
      <c r="J17" s="132"/>
      <c r="K17" s="129"/>
    </row>
    <row r="18" spans="1:10" ht="16.5" customHeight="1">
      <c r="A18" s="133"/>
      <c r="B18" s="360" t="s">
        <v>168</v>
      </c>
      <c r="C18" s="361"/>
      <c r="D18" s="361"/>
      <c r="E18" s="361"/>
      <c r="F18" s="361"/>
      <c r="G18" s="361"/>
      <c r="H18" s="361"/>
      <c r="I18" s="361"/>
      <c r="J18" s="361"/>
    </row>
    <row r="19" spans="1:10" ht="16.5" customHeight="1">
      <c r="A19" s="133"/>
      <c r="B19" s="359" t="s">
        <v>77</v>
      </c>
      <c r="C19" s="359"/>
      <c r="D19" s="359"/>
      <c r="E19" s="359"/>
      <c r="F19" s="359"/>
      <c r="G19" s="359"/>
      <c r="H19" s="359"/>
      <c r="I19" s="359"/>
      <c r="J19" s="359"/>
    </row>
    <row r="20" spans="2:10" ht="16.5" customHeight="1">
      <c r="B20" s="358"/>
      <c r="C20" s="358"/>
      <c r="D20" s="358"/>
      <c r="E20" s="358"/>
      <c r="F20" s="358"/>
      <c r="G20" s="358"/>
      <c r="H20" s="358"/>
      <c r="I20" s="358"/>
      <c r="J20" s="358"/>
    </row>
    <row r="21" spans="2:10" ht="16.5" customHeight="1">
      <c r="B21" s="134"/>
      <c r="F21" s="128"/>
      <c r="G21" s="128"/>
      <c r="H21" s="128"/>
      <c r="I21" s="128"/>
      <c r="J21" s="128"/>
    </row>
    <row r="22" spans="6:10" ht="12.75">
      <c r="F22" s="128"/>
      <c r="G22" s="128"/>
      <c r="H22" s="128"/>
      <c r="I22" s="128"/>
      <c r="J22" s="128"/>
    </row>
    <row r="23" spans="6:10" ht="12.75">
      <c r="F23" s="128"/>
      <c r="G23" s="128"/>
      <c r="H23" s="128"/>
      <c r="I23" s="128"/>
      <c r="J23" s="128"/>
    </row>
    <row r="24" spans="6:10" ht="12.75">
      <c r="F24" s="128"/>
      <c r="G24" s="128"/>
      <c r="H24" s="128"/>
      <c r="I24" s="128"/>
      <c r="J24" s="128"/>
    </row>
    <row r="25" spans="6:10" ht="12.75">
      <c r="F25" s="128"/>
      <c r="G25" s="128"/>
      <c r="H25" s="128"/>
      <c r="I25" s="128"/>
      <c r="J25" s="128"/>
    </row>
    <row r="26" spans="6:10" ht="12.75">
      <c r="F26" s="128"/>
      <c r="G26" s="128"/>
      <c r="H26" s="128"/>
      <c r="I26" s="128"/>
      <c r="J26" s="128"/>
    </row>
    <row r="27" spans="6:10" ht="12.75">
      <c r="F27" s="128"/>
      <c r="G27" s="128"/>
      <c r="H27" s="128"/>
      <c r="I27" s="128"/>
      <c r="J27" s="128"/>
    </row>
    <row r="28" spans="6:10" ht="12.75">
      <c r="F28" s="128"/>
      <c r="G28" s="128"/>
      <c r="H28" s="128"/>
      <c r="I28" s="128"/>
      <c r="J28" s="128"/>
    </row>
    <row r="29" spans="6:10" ht="12.75">
      <c r="F29" s="128"/>
      <c r="G29" s="128"/>
      <c r="H29" s="128"/>
      <c r="I29" s="128"/>
      <c r="J29" s="128"/>
    </row>
  </sheetData>
  <mergeCells count="14">
    <mergeCell ref="B20:J20"/>
    <mergeCell ref="B19:J19"/>
    <mergeCell ref="B18:J18"/>
    <mergeCell ref="C5:J5"/>
    <mergeCell ref="A1:J1"/>
    <mergeCell ref="A3:J3"/>
    <mergeCell ref="A4:J4"/>
    <mergeCell ref="C6:D6"/>
    <mergeCell ref="E6:F6"/>
    <mergeCell ref="G6:H6"/>
    <mergeCell ref="I6:J6"/>
    <mergeCell ref="A5:A7"/>
    <mergeCell ref="B5:B7"/>
    <mergeCell ref="A2:J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D16 F16 H1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N19"/>
  <sheetViews>
    <sheetView showGridLines="0" zoomScaleSheetLayoutView="100" workbookViewId="0" topLeftCell="A1">
      <selection activeCell="O24" sqref="O24"/>
    </sheetView>
  </sheetViews>
  <sheetFormatPr defaultColWidth="9.140625" defaultRowHeight="12.75"/>
  <cols>
    <col min="1" max="1" width="10.7109375" style="0" customWidth="1"/>
    <col min="2" max="2" width="13.00390625" style="0" customWidth="1"/>
    <col min="3" max="10" width="10.7109375" style="0" customWidth="1"/>
    <col min="11" max="14" width="9.28125" style="0" customWidth="1"/>
  </cols>
  <sheetData>
    <row r="1" spans="1:14" ht="19.5" customHeight="1">
      <c r="A1" s="273" t="s">
        <v>167</v>
      </c>
      <c r="B1" s="273"/>
      <c r="C1" s="273"/>
      <c r="D1" s="273"/>
      <c r="E1" s="273"/>
      <c r="F1" s="273"/>
      <c r="G1" s="273"/>
      <c r="H1" s="273"/>
      <c r="I1" s="273"/>
      <c r="J1" s="5"/>
      <c r="K1" s="3"/>
      <c r="L1" s="3"/>
      <c r="M1" s="3"/>
      <c r="N1" s="3"/>
    </row>
    <row r="2" spans="1:14" ht="19.5" customHeight="1">
      <c r="A2" s="273" t="s">
        <v>178</v>
      </c>
      <c r="B2" s="273"/>
      <c r="C2" s="273"/>
      <c r="D2" s="273"/>
      <c r="E2" s="273"/>
      <c r="F2" s="273"/>
      <c r="G2" s="273"/>
      <c r="H2" s="273"/>
      <c r="I2" s="273"/>
      <c r="J2" s="5"/>
      <c r="K2" s="3"/>
      <c r="L2" s="3"/>
      <c r="M2" s="3"/>
      <c r="N2" s="3"/>
    </row>
    <row r="3" spans="1:14" ht="19.5" customHeight="1" thickBot="1">
      <c r="A3" s="363"/>
      <c r="B3" s="363"/>
      <c r="C3" s="363"/>
      <c r="D3" s="363"/>
      <c r="E3" s="363"/>
      <c r="F3" s="363"/>
      <c r="G3" s="363"/>
      <c r="H3" s="363"/>
      <c r="I3" s="363"/>
      <c r="J3" s="2"/>
      <c r="K3" s="4"/>
      <c r="L3" s="4"/>
      <c r="M3" s="4"/>
      <c r="N3" s="4"/>
    </row>
    <row r="4" spans="1:9" ht="24.75" customHeight="1" thickTop="1">
      <c r="A4" s="286" t="s">
        <v>0</v>
      </c>
      <c r="B4" s="288" t="s">
        <v>25</v>
      </c>
      <c r="C4" s="290" t="s">
        <v>26</v>
      </c>
      <c r="D4" s="290"/>
      <c r="E4" s="290"/>
      <c r="F4" s="290"/>
      <c r="G4" s="290"/>
      <c r="H4" s="290"/>
      <c r="I4" s="301"/>
    </row>
    <row r="5" spans="1:9" ht="31.5" customHeight="1" thickBot="1">
      <c r="A5" s="287"/>
      <c r="B5" s="289"/>
      <c r="C5" s="27" t="s">
        <v>78</v>
      </c>
      <c r="D5" s="27" t="s">
        <v>79</v>
      </c>
      <c r="E5" s="27" t="s">
        <v>80</v>
      </c>
      <c r="F5" s="27" t="s">
        <v>81</v>
      </c>
      <c r="G5" s="27" t="s">
        <v>93</v>
      </c>
      <c r="H5" s="27" t="s">
        <v>82</v>
      </c>
      <c r="I5" s="28" t="s">
        <v>27</v>
      </c>
    </row>
    <row r="6" spans="1:14" ht="19.5" customHeight="1" thickTop="1">
      <c r="A6" s="35" t="s">
        <v>4</v>
      </c>
      <c r="B6" s="83">
        <f>SUM(C6:H6)</f>
        <v>17810</v>
      </c>
      <c r="C6" s="59">
        <v>496</v>
      </c>
      <c r="D6" s="55">
        <v>4845</v>
      </c>
      <c r="E6" s="55">
        <v>3871</v>
      </c>
      <c r="F6" s="55">
        <v>3236</v>
      </c>
      <c r="G6" s="55">
        <v>2454</v>
      </c>
      <c r="H6" s="55">
        <v>2908</v>
      </c>
      <c r="I6" s="201">
        <v>17.29</v>
      </c>
      <c r="K6" s="1"/>
      <c r="L6" s="1"/>
      <c r="M6" s="1"/>
      <c r="N6" s="1"/>
    </row>
    <row r="7" spans="1:14" ht="19.5" customHeight="1">
      <c r="A7" s="30" t="s">
        <v>5</v>
      </c>
      <c r="B7" s="83">
        <f aca="true" t="shared" si="0" ref="B7:B13">SUM(C7:H7)</f>
        <v>7381</v>
      </c>
      <c r="C7" s="60">
        <v>885</v>
      </c>
      <c r="D7" s="57">
        <v>2561</v>
      </c>
      <c r="E7" s="57">
        <v>1412</v>
      </c>
      <c r="F7" s="57">
        <v>1004</v>
      </c>
      <c r="G7" s="57">
        <v>879</v>
      </c>
      <c r="H7" s="57">
        <v>640</v>
      </c>
      <c r="I7" s="202">
        <v>12.24</v>
      </c>
      <c r="K7" s="1"/>
      <c r="L7" s="1"/>
      <c r="M7" s="1"/>
      <c r="N7" s="1"/>
    </row>
    <row r="8" spans="1:14" ht="19.5" customHeight="1">
      <c r="A8" s="30" t="s">
        <v>6</v>
      </c>
      <c r="B8" s="83">
        <f t="shared" si="0"/>
        <v>6258</v>
      </c>
      <c r="C8" s="60">
        <v>773</v>
      </c>
      <c r="D8" s="57">
        <v>1539</v>
      </c>
      <c r="E8" s="57">
        <v>1380</v>
      </c>
      <c r="F8" s="57">
        <v>1196</v>
      </c>
      <c r="G8" s="57">
        <v>669</v>
      </c>
      <c r="H8" s="57">
        <v>701</v>
      </c>
      <c r="I8" s="202">
        <v>13.17</v>
      </c>
      <c r="K8" s="1"/>
      <c r="L8" s="1"/>
      <c r="M8" s="1"/>
      <c r="N8" s="1"/>
    </row>
    <row r="9" spans="1:14" ht="19.5" customHeight="1">
      <c r="A9" s="30" t="s">
        <v>7</v>
      </c>
      <c r="B9" s="83">
        <f t="shared" si="0"/>
        <v>5924</v>
      </c>
      <c r="C9" s="60">
        <v>626</v>
      </c>
      <c r="D9" s="57">
        <v>1801</v>
      </c>
      <c r="E9" s="57">
        <v>1178</v>
      </c>
      <c r="F9" s="57">
        <v>1036</v>
      </c>
      <c r="G9" s="57">
        <v>763</v>
      </c>
      <c r="H9" s="57">
        <v>520</v>
      </c>
      <c r="I9" s="202">
        <v>12.24</v>
      </c>
      <c r="K9" s="1"/>
      <c r="L9" s="1"/>
      <c r="M9" s="1"/>
      <c r="N9" s="1"/>
    </row>
    <row r="10" spans="1:9" ht="19.5" customHeight="1">
      <c r="A10" s="30" t="s">
        <v>8</v>
      </c>
      <c r="B10" s="83">
        <f t="shared" si="0"/>
        <v>8195</v>
      </c>
      <c r="C10" s="60">
        <v>620</v>
      </c>
      <c r="D10" s="57">
        <v>1860</v>
      </c>
      <c r="E10" s="57">
        <v>1819</v>
      </c>
      <c r="F10" s="57">
        <v>2020</v>
      </c>
      <c r="G10" s="57">
        <v>958</v>
      </c>
      <c r="H10" s="57">
        <v>918</v>
      </c>
      <c r="I10" s="202">
        <v>15.21</v>
      </c>
    </row>
    <row r="11" spans="1:9" ht="19.5" customHeight="1">
      <c r="A11" s="30" t="s">
        <v>9</v>
      </c>
      <c r="B11" s="83">
        <f t="shared" si="0"/>
        <v>8711</v>
      </c>
      <c r="C11" s="60">
        <v>1827</v>
      </c>
      <c r="D11" s="57">
        <v>2650</v>
      </c>
      <c r="E11" s="57">
        <v>1685</v>
      </c>
      <c r="F11" s="57">
        <v>1291</v>
      </c>
      <c r="G11" s="57">
        <v>635</v>
      </c>
      <c r="H11" s="57">
        <v>623</v>
      </c>
      <c r="I11" s="202">
        <v>10.39</v>
      </c>
    </row>
    <row r="12" spans="1:9" ht="19.5" customHeight="1">
      <c r="A12" s="30" t="s">
        <v>1</v>
      </c>
      <c r="B12" s="83">
        <f t="shared" si="0"/>
        <v>10522</v>
      </c>
      <c r="C12" s="60">
        <v>883</v>
      </c>
      <c r="D12" s="57">
        <v>2456</v>
      </c>
      <c r="E12" s="57">
        <v>2891</v>
      </c>
      <c r="F12" s="57">
        <v>2145</v>
      </c>
      <c r="G12" s="57">
        <v>1261</v>
      </c>
      <c r="H12" s="57">
        <v>886</v>
      </c>
      <c r="I12" s="202">
        <v>12.43</v>
      </c>
    </row>
    <row r="13" spans="1:9" ht="19.5" customHeight="1" thickBot="1">
      <c r="A13" s="33" t="s">
        <v>2</v>
      </c>
      <c r="B13" s="83">
        <f t="shared" si="0"/>
        <v>16623</v>
      </c>
      <c r="C13" s="61">
        <v>1368</v>
      </c>
      <c r="D13" s="67">
        <v>3506</v>
      </c>
      <c r="E13" s="67">
        <v>3664</v>
      </c>
      <c r="F13" s="67">
        <v>3952</v>
      </c>
      <c r="G13" s="67">
        <v>2014</v>
      </c>
      <c r="H13" s="67">
        <v>2119</v>
      </c>
      <c r="I13" s="203">
        <v>14.83</v>
      </c>
    </row>
    <row r="14" spans="1:9" ht="24" customHeight="1" thickBot="1" thickTop="1">
      <c r="A14" s="34" t="s">
        <v>3</v>
      </c>
      <c r="B14" s="224">
        <f>SUM(C14:H14)</f>
        <v>81424</v>
      </c>
      <c r="C14" s="62">
        <f aca="true" t="shared" si="1" ref="C14:H14">SUM(C6:C13)</f>
        <v>7478</v>
      </c>
      <c r="D14" s="68">
        <f t="shared" si="1"/>
        <v>21218</v>
      </c>
      <c r="E14" s="68">
        <f t="shared" si="1"/>
        <v>17900</v>
      </c>
      <c r="F14" s="68">
        <f t="shared" si="1"/>
        <v>15880</v>
      </c>
      <c r="G14" s="68">
        <f t="shared" si="1"/>
        <v>9633</v>
      </c>
      <c r="H14" s="68">
        <f t="shared" si="1"/>
        <v>9315</v>
      </c>
      <c r="I14" s="200">
        <v>14.07</v>
      </c>
    </row>
    <row r="15" spans="1:9" ht="16.5" customHeight="1" thickTop="1">
      <c r="A15" s="22"/>
      <c r="B15" s="362"/>
      <c r="C15" s="362"/>
      <c r="D15" s="362"/>
      <c r="E15" s="362"/>
      <c r="F15" s="362"/>
      <c r="G15" s="362"/>
      <c r="H15" s="362"/>
      <c r="I15" s="362"/>
    </row>
    <row r="16" spans="2:9" ht="16.5" customHeight="1">
      <c r="B16" s="284" t="s">
        <v>32</v>
      </c>
      <c r="C16" s="284"/>
      <c r="D16" s="284"/>
      <c r="E16" s="204"/>
      <c r="F16" s="204"/>
      <c r="G16" s="204"/>
      <c r="H16" s="204"/>
      <c r="I16" s="204"/>
    </row>
    <row r="17" ht="16.5" customHeight="1">
      <c r="B17" s="79"/>
    </row>
    <row r="18" ht="16.5" customHeight="1"/>
    <row r="19" ht="12.75">
      <c r="B19" s="79"/>
    </row>
  </sheetData>
  <mergeCells count="8">
    <mergeCell ref="B16:D16"/>
    <mergeCell ref="A1:I1"/>
    <mergeCell ref="B15:I15"/>
    <mergeCell ref="A3:I3"/>
    <mergeCell ref="A4:A5"/>
    <mergeCell ref="B4:B5"/>
    <mergeCell ref="C4:I4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B6:B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L15"/>
  <sheetViews>
    <sheetView showGridLines="0" zoomScaleSheetLayoutView="100" workbookViewId="0" topLeftCell="A1">
      <selection activeCell="O25" sqref="O25"/>
    </sheetView>
  </sheetViews>
  <sheetFormatPr defaultColWidth="9.140625" defaultRowHeight="12.75"/>
  <cols>
    <col min="1" max="1" width="30.7109375" style="3" customWidth="1"/>
    <col min="2" max="2" width="10.7109375" style="3" customWidth="1"/>
    <col min="3" max="3" width="10.7109375" style="125" customWidth="1"/>
    <col min="4" max="4" width="10.7109375" style="3" customWidth="1"/>
    <col min="5" max="5" width="10.7109375" style="125" customWidth="1"/>
    <col min="6" max="6" width="10.7109375" style="3" customWidth="1"/>
    <col min="7" max="7" width="10.7109375" style="125" customWidth="1"/>
    <col min="8" max="8" width="10.7109375" style="3" customWidth="1"/>
    <col min="9" max="9" width="10.7109375" style="125" customWidth="1"/>
    <col min="10" max="10" width="10.7109375" style="3" customWidth="1"/>
    <col min="11" max="11" width="10.7109375" style="125" customWidth="1"/>
    <col min="12" max="16384" width="9.140625" style="3" customWidth="1"/>
  </cols>
  <sheetData>
    <row r="1" spans="1:11" ht="19.5" customHeight="1">
      <c r="A1" s="273" t="s">
        <v>167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9.5" customHeight="1">
      <c r="A2" s="273" t="s">
        <v>184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9.5" customHeight="1" thickBo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6.5" customHeight="1" thickTop="1">
      <c r="A4" s="275" t="s">
        <v>11</v>
      </c>
      <c r="B4" s="278" t="s">
        <v>21</v>
      </c>
      <c r="C4" s="283"/>
      <c r="D4" s="283" t="s">
        <v>22</v>
      </c>
      <c r="E4" s="283"/>
      <c r="F4" s="283" t="s">
        <v>23</v>
      </c>
      <c r="G4" s="283"/>
      <c r="H4" s="283" t="s">
        <v>24</v>
      </c>
      <c r="I4" s="279"/>
      <c r="J4" s="278" t="s">
        <v>3</v>
      </c>
      <c r="K4" s="279"/>
    </row>
    <row r="5" spans="1:11" ht="16.5" customHeight="1">
      <c r="A5" s="276"/>
      <c r="B5" s="280" t="s">
        <v>16</v>
      </c>
      <c r="C5" s="281"/>
      <c r="D5" s="281"/>
      <c r="E5" s="281"/>
      <c r="F5" s="281"/>
      <c r="G5" s="281"/>
      <c r="H5" s="281"/>
      <c r="I5" s="281"/>
      <c r="J5" s="281"/>
      <c r="K5" s="282"/>
    </row>
    <row r="6" spans="1:11" ht="16.5" customHeight="1" thickBot="1">
      <c r="A6" s="277"/>
      <c r="B6" s="23" t="s">
        <v>17</v>
      </c>
      <c r="C6" s="146" t="s">
        <v>18</v>
      </c>
      <c r="D6" s="24" t="s">
        <v>19</v>
      </c>
      <c r="E6" s="146" t="s">
        <v>18</v>
      </c>
      <c r="F6" s="24" t="s">
        <v>19</v>
      </c>
      <c r="G6" s="146" t="s">
        <v>20</v>
      </c>
      <c r="H6" s="24" t="s">
        <v>19</v>
      </c>
      <c r="I6" s="150" t="s">
        <v>18</v>
      </c>
      <c r="J6" s="23" t="s">
        <v>19</v>
      </c>
      <c r="K6" s="150" t="s">
        <v>18</v>
      </c>
    </row>
    <row r="7" spans="1:11" ht="30" customHeight="1" thickTop="1">
      <c r="A7" s="96" t="s">
        <v>84</v>
      </c>
      <c r="B7" s="49">
        <v>2156</v>
      </c>
      <c r="C7" s="147">
        <v>2410</v>
      </c>
      <c r="D7" s="50">
        <v>3253</v>
      </c>
      <c r="E7" s="147">
        <v>4277</v>
      </c>
      <c r="F7" s="50">
        <v>2364</v>
      </c>
      <c r="G7" s="147">
        <v>2609</v>
      </c>
      <c r="H7" s="50">
        <v>3967</v>
      </c>
      <c r="I7" s="151">
        <v>5263</v>
      </c>
      <c r="J7" s="93">
        <f>SUM('1.PR-Vybavene (1)'!B7,'1.PR-Vybavene (1)'!D7,'1.PR-Vybavene (1)'!F7,'1.PR-Vybavene (1)'!H7,'2.PR - Vybavene (2)'!B7,'2.PR - Vybavene (2)'!D7,'2.PR - Vybavene (2)'!F7,'2.PR - Vybavene (2)'!H7)</f>
        <v>22129</v>
      </c>
      <c r="K7" s="154">
        <f>SUM('1.PR-Vybavene (1)'!C7,'1.PR-Vybavene (1)'!E7,'1.PR-Vybavene (1)'!G7,'1.PR-Vybavene (1)'!I7,'2.PR - Vybavene (2)'!C7,'2.PR - Vybavene (2)'!E7,'2.PR - Vybavene (2)'!G7,'2.PR - Vybavene (2)'!I7)</f>
        <v>26286</v>
      </c>
    </row>
    <row r="8" spans="1:11" ht="30" customHeight="1">
      <c r="A8" s="97" t="s">
        <v>85</v>
      </c>
      <c r="B8" s="51">
        <v>186</v>
      </c>
      <c r="C8" s="148">
        <v>255</v>
      </c>
      <c r="D8" s="52">
        <v>231</v>
      </c>
      <c r="E8" s="148">
        <v>374</v>
      </c>
      <c r="F8" s="52">
        <v>200</v>
      </c>
      <c r="G8" s="148">
        <v>273</v>
      </c>
      <c r="H8" s="52">
        <v>302</v>
      </c>
      <c r="I8" s="152">
        <v>671</v>
      </c>
      <c r="J8" s="93">
        <f>SUM('1.PR-Vybavene (1)'!B8,'1.PR-Vybavene (1)'!D8,'1.PR-Vybavene (1)'!F8,'1.PR-Vybavene (1)'!H8,'2.PR - Vybavene (2)'!B8,'2.PR - Vybavene (2)'!D8,'2.PR - Vybavene (2)'!F8,'2.PR - Vybavene (2)'!H8)</f>
        <v>1650</v>
      </c>
      <c r="K8" s="154">
        <f>SUM('1.PR-Vybavene (1)'!C8,'1.PR-Vybavene (1)'!E8,'1.PR-Vybavene (1)'!G8,'1.PR-Vybavene (1)'!I8,'2.PR - Vybavene (2)'!C8,'2.PR - Vybavene (2)'!E8,'2.PR - Vybavene (2)'!G8,'2.PR - Vybavene (2)'!I8)</f>
        <v>2623</v>
      </c>
    </row>
    <row r="9" spans="1:11" ht="30" customHeight="1">
      <c r="A9" s="97" t="s">
        <v>86</v>
      </c>
      <c r="B9" s="51">
        <v>664</v>
      </c>
      <c r="C9" s="148">
        <v>691</v>
      </c>
      <c r="D9" s="52">
        <v>937</v>
      </c>
      <c r="E9" s="148">
        <v>970</v>
      </c>
      <c r="F9" s="52">
        <v>784</v>
      </c>
      <c r="G9" s="148">
        <v>843</v>
      </c>
      <c r="H9" s="52">
        <v>922</v>
      </c>
      <c r="I9" s="152">
        <v>2244</v>
      </c>
      <c r="J9" s="93">
        <f>SUM('1.PR-Vybavene (1)'!B9,'1.PR-Vybavene (1)'!D9,'1.PR-Vybavene (1)'!F9,'1.PR-Vybavene (1)'!H9,'2.PR - Vybavene (2)'!B9,'2.PR - Vybavene (2)'!D9,'2.PR - Vybavene (2)'!F9,'2.PR - Vybavene (2)'!H9)</f>
        <v>5090</v>
      </c>
      <c r="K9" s="154">
        <f>SUM('1.PR-Vybavene (1)'!C9,'1.PR-Vybavene (1)'!E9,'1.PR-Vybavene (1)'!G9,'1.PR-Vybavene (1)'!I9,'2.PR - Vybavene (2)'!C9,'2.PR - Vybavene (2)'!E9,'2.PR - Vybavene (2)'!G9,'2.PR - Vybavene (2)'!I9)</f>
        <v>6623</v>
      </c>
    </row>
    <row r="10" spans="1:11" ht="30" customHeight="1">
      <c r="A10" s="97" t="s">
        <v>92</v>
      </c>
      <c r="B10" s="51">
        <v>5214</v>
      </c>
      <c r="C10" s="148">
        <v>12896</v>
      </c>
      <c r="D10" s="52">
        <v>4426</v>
      </c>
      <c r="E10" s="148">
        <v>8385</v>
      </c>
      <c r="F10" s="52">
        <v>7234</v>
      </c>
      <c r="G10" s="148">
        <v>10501</v>
      </c>
      <c r="H10" s="52">
        <v>11487</v>
      </c>
      <c r="I10" s="152">
        <v>20212</v>
      </c>
      <c r="J10" s="93">
        <f>SUM('1.PR-Vybavene (1)'!B10,'1.PR-Vybavene (1)'!D10,'1.PR-Vybavene (1)'!F10,'1.PR-Vybavene (1)'!H10,'2.PR - Vybavene (2)'!B10,'2.PR - Vybavene (2)'!D10,'2.PR - Vybavene (2)'!F10,'2.PR - Vybavene (2)'!H10)</f>
        <v>53045</v>
      </c>
      <c r="K10" s="154">
        <f>SUM('1.PR-Vybavene (1)'!C10,'1.PR-Vybavene (1)'!E10,'1.PR-Vybavene (1)'!G10,'1.PR-Vybavene (1)'!I10,'2.PR - Vybavene (2)'!C10,'2.PR - Vybavene (2)'!E10,'2.PR - Vybavene (2)'!G10,'2.PR - Vybavene (2)'!I10)</f>
        <v>84863</v>
      </c>
    </row>
    <row r="11" spans="1:11" ht="30" customHeight="1">
      <c r="A11" s="97" t="s">
        <v>89</v>
      </c>
      <c r="B11" s="51">
        <v>601</v>
      </c>
      <c r="C11" s="148">
        <v>6920</v>
      </c>
      <c r="D11" s="52">
        <v>514</v>
      </c>
      <c r="E11" s="148">
        <v>3569</v>
      </c>
      <c r="F11" s="52">
        <v>863</v>
      </c>
      <c r="G11" s="148">
        <v>2889</v>
      </c>
      <c r="H11" s="52">
        <v>612</v>
      </c>
      <c r="I11" s="152">
        <v>2961</v>
      </c>
      <c r="J11" s="93">
        <f>SUM('1.PR-Vybavene (1)'!B11,'1.PR-Vybavene (1)'!D11,'1.PR-Vybavene (1)'!F11,'1.PR-Vybavene (1)'!H11,'2.PR - Vybavene (2)'!B11,'2.PR - Vybavene (2)'!D11,'2.PR - Vybavene (2)'!F11,'2.PR - Vybavene (2)'!H11)</f>
        <v>3933</v>
      </c>
      <c r="K11" s="154">
        <f>SUM('1.PR-Vybavene (1)'!C11,'1.PR-Vybavene (1)'!E11,'1.PR-Vybavene (1)'!G11,'1.PR-Vybavene (1)'!I11,'2.PR - Vybavene (2)'!C11,'2.PR - Vybavene (2)'!E11,'2.PR - Vybavene (2)'!G11,'2.PR - Vybavene (2)'!I11)</f>
        <v>20183</v>
      </c>
    </row>
    <row r="12" spans="1:11" ht="30" customHeight="1">
      <c r="A12" s="112" t="s">
        <v>90</v>
      </c>
      <c r="B12" s="51">
        <v>235</v>
      </c>
      <c r="C12" s="148">
        <v>340</v>
      </c>
      <c r="D12" s="52">
        <v>264</v>
      </c>
      <c r="E12" s="148">
        <v>364</v>
      </c>
      <c r="F12" s="52">
        <v>355</v>
      </c>
      <c r="G12" s="148">
        <v>559</v>
      </c>
      <c r="H12" s="52">
        <v>402</v>
      </c>
      <c r="I12" s="152">
        <v>981</v>
      </c>
      <c r="J12" s="93">
        <f>SUM('1.PR-Vybavene (1)'!B12,'1.PR-Vybavene (1)'!D12,'1.PR-Vybavene (1)'!F12,'1.PR-Vybavene (1)'!H12,'2.PR - Vybavene (2)'!B12,'2.PR - Vybavene (2)'!D12,'2.PR - Vybavene (2)'!F12,'2.PR - Vybavene (2)'!H12)</f>
        <v>3071</v>
      </c>
      <c r="K12" s="154">
        <f>SUM('1.PR-Vybavene (1)'!C12,'1.PR-Vybavene (1)'!E12,'1.PR-Vybavene (1)'!G12,'1.PR-Vybavene (1)'!I12,'2.PR - Vybavene (2)'!C12,'2.PR - Vybavene (2)'!E12,'2.PR - Vybavene (2)'!G12,'2.PR - Vybavene (2)'!I12)</f>
        <v>6900</v>
      </c>
    </row>
    <row r="13" spans="1:11" ht="30" customHeight="1">
      <c r="A13" s="99" t="s">
        <v>87</v>
      </c>
      <c r="B13" s="51">
        <v>272</v>
      </c>
      <c r="C13" s="148">
        <v>423</v>
      </c>
      <c r="D13" s="52">
        <v>472</v>
      </c>
      <c r="E13" s="148">
        <v>686</v>
      </c>
      <c r="F13" s="52">
        <v>574</v>
      </c>
      <c r="G13" s="148">
        <v>854</v>
      </c>
      <c r="H13" s="52">
        <v>966</v>
      </c>
      <c r="I13" s="152">
        <v>2134</v>
      </c>
      <c r="J13" s="93">
        <f>SUM('1.PR-Vybavene (1)'!B13,'1.PR-Vybavene (1)'!D13,'1.PR-Vybavene (1)'!F13,'1.PR-Vybavene (1)'!H13,'2.PR - Vybavene (2)'!B13,'2.PR - Vybavene (2)'!D13,'2.PR - Vybavene (2)'!F13,'2.PR - Vybavene (2)'!H13)</f>
        <v>4209</v>
      </c>
      <c r="K13" s="154">
        <f>SUM('1.PR-Vybavene (1)'!C13,'1.PR-Vybavene (1)'!E13,'1.PR-Vybavene (1)'!G13,'1.PR-Vybavene (1)'!I13,'2.PR - Vybavene (2)'!C13,'2.PR - Vybavene (2)'!E13,'2.PR - Vybavene (2)'!G13,'2.PR - Vybavene (2)'!I13)</f>
        <v>6906</v>
      </c>
    </row>
    <row r="14" spans="1:11" ht="30" customHeight="1" thickBot="1">
      <c r="A14" s="97" t="s">
        <v>88</v>
      </c>
      <c r="B14" s="51">
        <v>0</v>
      </c>
      <c r="C14" s="148">
        <v>0</v>
      </c>
      <c r="D14" s="52">
        <v>7</v>
      </c>
      <c r="E14" s="148">
        <v>10</v>
      </c>
      <c r="F14" s="52">
        <v>2</v>
      </c>
      <c r="G14" s="148">
        <v>3</v>
      </c>
      <c r="H14" s="52">
        <v>3</v>
      </c>
      <c r="I14" s="152">
        <v>5</v>
      </c>
      <c r="J14" s="93">
        <f>SUM('1.PR-Vybavene (1)'!B14,'1.PR-Vybavene (1)'!D14,'1.PR-Vybavene (1)'!F14,'1.PR-Vybavene (1)'!H14,'2.PR - Vybavene (2)'!B14,'2.PR - Vybavene (2)'!D14,'2.PR - Vybavene (2)'!F14,'2.PR - Vybavene (2)'!H14)</f>
        <v>23</v>
      </c>
      <c r="K14" s="154">
        <f>SUM('1.PR-Vybavene (1)'!C14,'1.PR-Vybavene (1)'!E14,'1.PR-Vybavene (1)'!G14,'1.PR-Vybavene (1)'!I14,'2.PR - Vybavene (2)'!C14,'2.PR - Vybavene (2)'!E14,'2.PR - Vybavene (2)'!G14,'2.PR - Vybavene (2)'!I14)</f>
        <v>31</v>
      </c>
    </row>
    <row r="15" spans="1:12" ht="30" customHeight="1" thickBot="1" thickTop="1">
      <c r="A15" s="25" t="s">
        <v>10</v>
      </c>
      <c r="B15" s="53">
        <f>SUM(B7:B10)+B14</f>
        <v>8220</v>
      </c>
      <c r="C15" s="53">
        <f aca="true" t="shared" si="0" ref="C15:K15">SUM(C7:C10)+C14</f>
        <v>16252</v>
      </c>
      <c r="D15" s="53">
        <f t="shared" si="0"/>
        <v>8854</v>
      </c>
      <c r="E15" s="53">
        <f t="shared" si="0"/>
        <v>14016</v>
      </c>
      <c r="F15" s="53">
        <f t="shared" si="0"/>
        <v>10584</v>
      </c>
      <c r="G15" s="53">
        <f t="shared" si="0"/>
        <v>14229</v>
      </c>
      <c r="H15" s="53">
        <f t="shared" si="0"/>
        <v>16681</v>
      </c>
      <c r="I15" s="239">
        <f t="shared" si="0"/>
        <v>28395</v>
      </c>
      <c r="J15" s="241">
        <f t="shared" si="0"/>
        <v>81937</v>
      </c>
      <c r="K15" s="256">
        <f t="shared" si="0"/>
        <v>120426</v>
      </c>
      <c r="L15" s="240"/>
    </row>
    <row r="16" ht="13.5" thickTop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mergeCells count="10">
    <mergeCell ref="A1:K1"/>
    <mergeCell ref="A3:K3"/>
    <mergeCell ref="A4:A6"/>
    <mergeCell ref="J4:K4"/>
    <mergeCell ref="B5:K5"/>
    <mergeCell ref="B4:C4"/>
    <mergeCell ref="D4:E4"/>
    <mergeCell ref="F4:G4"/>
    <mergeCell ref="H4:I4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N30"/>
  <sheetViews>
    <sheetView showGridLines="0" zoomScaleSheetLayoutView="100" workbookViewId="0" topLeftCell="A1">
      <selection activeCell="M18" sqref="M1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9" width="10.7109375" style="0" customWidth="1"/>
  </cols>
  <sheetData>
    <row r="1" spans="1:14" ht="19.5" customHeight="1">
      <c r="A1" s="273" t="s">
        <v>167</v>
      </c>
      <c r="B1" s="273"/>
      <c r="C1" s="273"/>
      <c r="D1" s="273"/>
      <c r="E1" s="273"/>
      <c r="F1" s="273"/>
      <c r="G1" s="273"/>
      <c r="H1" s="273"/>
      <c r="I1" s="273"/>
      <c r="J1" s="3"/>
      <c r="K1" s="3"/>
      <c r="L1" s="3"/>
      <c r="M1" s="3"/>
      <c r="N1" s="3"/>
    </row>
    <row r="2" spans="1:14" ht="19.5" customHeight="1">
      <c r="A2" s="273" t="s">
        <v>183</v>
      </c>
      <c r="B2" s="273"/>
      <c r="C2" s="273"/>
      <c r="D2" s="273"/>
      <c r="E2" s="273"/>
      <c r="F2" s="273"/>
      <c r="G2" s="273"/>
      <c r="H2" s="273"/>
      <c r="I2" s="273"/>
      <c r="J2" s="3"/>
      <c r="K2" s="3"/>
      <c r="L2" s="3"/>
      <c r="M2" s="3"/>
      <c r="N2" s="3"/>
    </row>
    <row r="3" spans="1:14" ht="19.5" customHeight="1" thickBot="1">
      <c r="A3" s="285"/>
      <c r="B3" s="285"/>
      <c r="C3" s="285"/>
      <c r="D3" s="285"/>
      <c r="E3" s="285"/>
      <c r="F3" s="285"/>
      <c r="G3" s="285"/>
      <c r="H3" s="285"/>
      <c r="I3" s="285"/>
      <c r="J3" s="4"/>
      <c r="K3" s="4"/>
      <c r="L3" s="4"/>
      <c r="M3" s="4"/>
      <c r="N3" s="4"/>
    </row>
    <row r="4" spans="1:14" ht="24.75" customHeight="1" thickTop="1">
      <c r="A4" s="286" t="s">
        <v>11</v>
      </c>
      <c r="B4" s="288" t="s">
        <v>25</v>
      </c>
      <c r="C4" s="290" t="s">
        <v>26</v>
      </c>
      <c r="D4" s="290"/>
      <c r="E4" s="290"/>
      <c r="F4" s="290"/>
      <c r="G4" s="290"/>
      <c r="H4" s="290"/>
      <c r="I4" s="291" t="s">
        <v>27</v>
      </c>
      <c r="J4" s="5"/>
      <c r="K4" s="5"/>
      <c r="L4" s="5"/>
      <c r="M4" s="5"/>
      <c r="N4" s="5"/>
    </row>
    <row r="5" spans="1:14" ht="27.75" customHeight="1" thickBot="1">
      <c r="A5" s="287"/>
      <c r="B5" s="289"/>
      <c r="C5" s="27" t="s">
        <v>28</v>
      </c>
      <c r="D5" s="27" t="s">
        <v>29</v>
      </c>
      <c r="E5" s="27" t="s">
        <v>30</v>
      </c>
      <c r="F5" s="27" t="s">
        <v>31</v>
      </c>
      <c r="G5" s="27" t="s">
        <v>187</v>
      </c>
      <c r="H5" s="27" t="s">
        <v>186</v>
      </c>
      <c r="I5" s="292"/>
      <c r="J5" s="5"/>
      <c r="K5" s="5"/>
      <c r="L5" s="5"/>
      <c r="M5" s="5"/>
      <c r="N5" s="5"/>
    </row>
    <row r="6" spans="1:14" ht="30" customHeight="1" thickTop="1">
      <c r="A6" s="96" t="s">
        <v>84</v>
      </c>
      <c r="B6" s="54">
        <f>SUM(C6:H6)</f>
        <v>21734</v>
      </c>
      <c r="C6" s="59">
        <v>85</v>
      </c>
      <c r="D6" s="55">
        <v>2344</v>
      </c>
      <c r="E6" s="55">
        <v>5270</v>
      </c>
      <c r="F6" s="55">
        <v>6031</v>
      </c>
      <c r="G6" s="55">
        <v>4404</v>
      </c>
      <c r="H6" s="55">
        <v>3600</v>
      </c>
      <c r="I6" s="94">
        <v>15.74</v>
      </c>
      <c r="J6" s="6"/>
      <c r="K6" s="6"/>
      <c r="L6" s="6"/>
      <c r="M6" s="6"/>
      <c r="N6" s="6"/>
    </row>
    <row r="7" spans="1:14" ht="30" customHeight="1">
      <c r="A7" s="97" t="s">
        <v>85</v>
      </c>
      <c r="B7" s="54">
        <f aca="true" t="shared" si="0" ref="B7:B13">SUM(C7:H7)</f>
        <v>1649</v>
      </c>
      <c r="C7" s="60">
        <v>1</v>
      </c>
      <c r="D7" s="57">
        <v>73</v>
      </c>
      <c r="E7" s="57">
        <v>171</v>
      </c>
      <c r="F7" s="57">
        <v>285</v>
      </c>
      <c r="G7" s="57">
        <v>306</v>
      </c>
      <c r="H7" s="57">
        <v>813</v>
      </c>
      <c r="I7" s="94">
        <v>36.98</v>
      </c>
      <c r="J7" s="7"/>
      <c r="K7" s="7"/>
      <c r="L7" s="7"/>
      <c r="M7" s="7"/>
      <c r="N7" s="7"/>
    </row>
    <row r="8" spans="1:14" ht="30" customHeight="1">
      <c r="A8" s="97" t="s">
        <v>86</v>
      </c>
      <c r="B8" s="54">
        <f t="shared" si="0"/>
        <v>5063</v>
      </c>
      <c r="C8" s="60">
        <v>130</v>
      </c>
      <c r="D8" s="57">
        <v>1380</v>
      </c>
      <c r="E8" s="57">
        <v>1576</v>
      </c>
      <c r="F8" s="57">
        <v>1161</v>
      </c>
      <c r="G8" s="57">
        <v>572</v>
      </c>
      <c r="H8" s="57">
        <v>244</v>
      </c>
      <c r="I8" s="94">
        <v>7.67</v>
      </c>
      <c r="J8" s="7"/>
      <c r="K8" s="7"/>
      <c r="L8" s="7"/>
      <c r="M8" s="7"/>
      <c r="N8" s="7"/>
    </row>
    <row r="9" spans="1:14" ht="30" customHeight="1">
      <c r="A9" s="97" t="s">
        <v>92</v>
      </c>
      <c r="B9" s="54">
        <f t="shared" si="0"/>
        <v>52955</v>
      </c>
      <c r="C9" s="60">
        <v>354</v>
      </c>
      <c r="D9" s="57">
        <v>10587</v>
      </c>
      <c r="E9" s="57">
        <v>15278</v>
      </c>
      <c r="F9" s="57">
        <v>12837</v>
      </c>
      <c r="G9" s="57">
        <v>6818</v>
      </c>
      <c r="H9" s="57">
        <v>7081</v>
      </c>
      <c r="I9" s="94">
        <v>13.22</v>
      </c>
      <c r="J9" s="7"/>
      <c r="K9" s="7"/>
      <c r="L9" s="7"/>
      <c r="M9" s="7"/>
      <c r="N9" s="7"/>
    </row>
    <row r="10" spans="1:14" ht="30" customHeight="1">
      <c r="A10" s="97" t="s">
        <v>89</v>
      </c>
      <c r="B10" s="54">
        <f t="shared" si="0"/>
        <v>3919</v>
      </c>
      <c r="C10" s="60">
        <v>75</v>
      </c>
      <c r="D10" s="57">
        <v>612</v>
      </c>
      <c r="E10" s="57">
        <v>574</v>
      </c>
      <c r="F10" s="57">
        <v>580</v>
      </c>
      <c r="G10" s="57">
        <v>802</v>
      </c>
      <c r="H10" s="57">
        <v>1276</v>
      </c>
      <c r="I10" s="94">
        <v>28.06</v>
      </c>
      <c r="J10" s="8"/>
      <c r="K10" s="8"/>
      <c r="L10" s="8"/>
      <c r="M10" s="8"/>
      <c r="N10" s="8"/>
    </row>
    <row r="11" spans="1:14" ht="30" customHeight="1">
      <c r="A11" s="112" t="s">
        <v>90</v>
      </c>
      <c r="B11" s="54">
        <f t="shared" si="0"/>
        <v>3061</v>
      </c>
      <c r="C11" s="60">
        <v>15</v>
      </c>
      <c r="D11" s="57">
        <v>328</v>
      </c>
      <c r="E11" s="57">
        <v>417</v>
      </c>
      <c r="F11" s="57">
        <v>372</v>
      </c>
      <c r="G11" s="57">
        <v>551</v>
      </c>
      <c r="H11" s="57">
        <v>1378</v>
      </c>
      <c r="I11" s="94">
        <v>28.36</v>
      </c>
      <c r="J11" s="7"/>
      <c r="K11" s="7"/>
      <c r="L11" s="7"/>
      <c r="M11" s="7"/>
      <c r="N11" s="7"/>
    </row>
    <row r="12" spans="1:14" ht="30" customHeight="1">
      <c r="A12" s="99" t="s">
        <v>87</v>
      </c>
      <c r="B12" s="54">
        <f t="shared" si="0"/>
        <v>4202</v>
      </c>
      <c r="C12" s="60">
        <v>33</v>
      </c>
      <c r="D12" s="57">
        <v>540</v>
      </c>
      <c r="E12" s="57">
        <v>922</v>
      </c>
      <c r="F12" s="57">
        <v>1052</v>
      </c>
      <c r="G12" s="57">
        <v>778</v>
      </c>
      <c r="H12" s="57">
        <v>877</v>
      </c>
      <c r="I12" s="94">
        <v>17.74</v>
      </c>
      <c r="J12" s="7"/>
      <c r="K12" s="7"/>
      <c r="L12" s="7"/>
      <c r="M12" s="7"/>
      <c r="N12" s="7"/>
    </row>
    <row r="13" spans="1:14" ht="30" customHeight="1" thickBot="1">
      <c r="A13" s="97" t="s">
        <v>88</v>
      </c>
      <c r="B13" s="54">
        <f t="shared" si="0"/>
        <v>23</v>
      </c>
      <c r="C13" s="60">
        <v>0</v>
      </c>
      <c r="D13" s="57">
        <v>3</v>
      </c>
      <c r="E13" s="57">
        <v>2</v>
      </c>
      <c r="F13" s="57">
        <v>2</v>
      </c>
      <c r="G13" s="57">
        <v>4</v>
      </c>
      <c r="H13" s="57">
        <v>12</v>
      </c>
      <c r="I13" s="113">
        <v>27.87</v>
      </c>
      <c r="J13" s="7"/>
      <c r="K13" s="7"/>
      <c r="L13" s="7"/>
      <c r="M13" s="7"/>
      <c r="N13" s="7"/>
    </row>
    <row r="14" spans="1:14" ht="30" customHeight="1" thickBot="1" thickTop="1">
      <c r="A14" s="25" t="s">
        <v>10</v>
      </c>
      <c r="B14" s="85">
        <f>SUM(B6:B9)+B13</f>
        <v>81424</v>
      </c>
      <c r="C14" s="85">
        <f aca="true" t="shared" si="1" ref="C14:H14">SUM(C6:C9)+C13</f>
        <v>570</v>
      </c>
      <c r="D14" s="85">
        <f t="shared" si="1"/>
        <v>14387</v>
      </c>
      <c r="E14" s="85">
        <f t="shared" si="1"/>
        <v>22297</v>
      </c>
      <c r="F14" s="85">
        <f t="shared" si="1"/>
        <v>20316</v>
      </c>
      <c r="G14" s="85">
        <f t="shared" si="1"/>
        <v>12104</v>
      </c>
      <c r="H14" s="85">
        <f t="shared" si="1"/>
        <v>11750</v>
      </c>
      <c r="I14" s="255">
        <v>14.07</v>
      </c>
      <c r="J14" s="244"/>
      <c r="K14" s="7"/>
      <c r="L14" s="7"/>
      <c r="M14" s="7"/>
      <c r="N14" s="7"/>
    </row>
    <row r="15" spans="1:14" ht="16.5" customHeight="1" thickTop="1">
      <c r="A15" s="29"/>
      <c r="J15" s="8"/>
      <c r="K15" s="8"/>
      <c r="L15" s="8"/>
      <c r="M15" s="8"/>
      <c r="N15" s="8"/>
    </row>
    <row r="16" spans="1:14" ht="16.5" customHeight="1">
      <c r="A16" s="5"/>
      <c r="B16" s="284" t="s">
        <v>32</v>
      </c>
      <c r="C16" s="284"/>
      <c r="D16" s="284"/>
      <c r="E16" s="204"/>
      <c r="F16" s="204"/>
      <c r="G16" s="204"/>
      <c r="H16" s="204"/>
      <c r="I16" s="204"/>
      <c r="J16" s="7"/>
      <c r="K16" s="7"/>
      <c r="L16" s="7"/>
      <c r="M16" s="7"/>
      <c r="N16" s="7"/>
    </row>
    <row r="17" spans="1:14" ht="16.5" customHeight="1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6.5" customHeight="1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6.5" customHeight="1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6.5" customHeight="1">
      <c r="A20" s="5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6.5" customHeight="1">
      <c r="A21" s="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8">
    <mergeCell ref="B16:D16"/>
    <mergeCell ref="A1:I1"/>
    <mergeCell ref="A3:I3"/>
    <mergeCell ref="A4:A5"/>
    <mergeCell ref="B4:B5"/>
    <mergeCell ref="C4:H4"/>
    <mergeCell ref="I4:I5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B6:B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E17"/>
  <sheetViews>
    <sheetView zoomScaleSheetLayoutView="100" workbookViewId="0" topLeftCell="A1">
      <selection activeCell="P45" sqref="P45"/>
    </sheetView>
  </sheetViews>
  <sheetFormatPr defaultColWidth="9.140625" defaultRowHeight="12.75"/>
  <cols>
    <col min="4" max="4" width="9.7109375" style="0" bestFit="1" customWidth="1"/>
    <col min="5" max="5" width="9.57421875" style="0" bestFit="1" customWidth="1"/>
  </cols>
  <sheetData>
    <row r="12" spans="2:5" ht="12.75">
      <c r="B12" s="295" t="s">
        <v>177</v>
      </c>
      <c r="C12" s="295"/>
      <c r="D12" s="248">
        <v>8401</v>
      </c>
      <c r="E12" s="249">
        <f>D12/D17*100</f>
        <v>9.993457443644798</v>
      </c>
    </row>
    <row r="13" spans="2:5" ht="12.75">
      <c r="B13" s="296" t="s">
        <v>33</v>
      </c>
      <c r="C13" s="296"/>
      <c r="D13" s="248">
        <v>6683</v>
      </c>
      <c r="E13" s="249">
        <f>D13/D17*100</f>
        <v>7.949800749420091</v>
      </c>
    </row>
    <row r="14" spans="2:5" ht="12.75">
      <c r="B14" s="295" t="s">
        <v>36</v>
      </c>
      <c r="C14" s="295"/>
      <c r="D14" s="248">
        <v>7466</v>
      </c>
      <c r="E14" s="249">
        <f>D14/D17*100</f>
        <v>8.881222863260572</v>
      </c>
    </row>
    <row r="15" spans="2:5" ht="12.75">
      <c r="B15" s="296" t="s">
        <v>34</v>
      </c>
      <c r="C15" s="296"/>
      <c r="D15" s="248">
        <v>58660</v>
      </c>
      <c r="E15" s="249">
        <f>D15/D17*100</f>
        <v>69.77933741747458</v>
      </c>
    </row>
    <row r="16" spans="2:5" ht="12.75">
      <c r="B16" s="296" t="s">
        <v>35</v>
      </c>
      <c r="C16" s="296"/>
      <c r="D16" s="248">
        <v>2855</v>
      </c>
      <c r="E16" s="249">
        <f>D16/D17*100</f>
        <v>3.3961815261999644</v>
      </c>
    </row>
    <row r="17" spans="2:5" ht="12.75">
      <c r="B17" s="293"/>
      <c r="C17" s="294"/>
      <c r="D17" s="246">
        <f>SUM(D12:D16)</f>
        <v>84065</v>
      </c>
      <c r="E17" s="247">
        <f>SUM(E12:E16)</f>
        <v>100</v>
      </c>
    </row>
    <row r="27" s="225" customFormat="1" ht="11.25"/>
    <row r="28" s="225" customFormat="1" ht="11.25"/>
    <row r="29" s="225" customFormat="1" ht="11.25"/>
    <row r="30" s="225" customFormat="1" ht="11.25"/>
    <row r="31" s="225" customFormat="1" ht="11.25"/>
    <row r="32" s="225" customFormat="1" ht="11.25"/>
  </sheetData>
  <mergeCells count="6">
    <mergeCell ref="B17:C17"/>
    <mergeCell ref="B12:C12"/>
    <mergeCell ref="B14:C14"/>
    <mergeCell ref="B15:C15"/>
    <mergeCell ref="B16:C16"/>
    <mergeCell ref="B13:C1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N28"/>
  <sheetViews>
    <sheetView showGridLines="0" zoomScaleSheetLayoutView="10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298" t="s">
        <v>167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9.5" customHeight="1">
      <c r="A2" s="298" t="s">
        <v>182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9.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9.5" customHeight="1" thickBot="1">
      <c r="A4" s="185" t="s">
        <v>91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6.5" customHeight="1" thickTop="1">
      <c r="A5" s="286" t="s">
        <v>38</v>
      </c>
      <c r="B5" s="288" t="s">
        <v>39</v>
      </c>
      <c r="C5" s="290" t="s">
        <v>40</v>
      </c>
      <c r="D5" s="290"/>
      <c r="E5" s="290"/>
      <c r="F5" s="290"/>
      <c r="G5" s="290"/>
      <c r="H5" s="290"/>
      <c r="I5" s="290"/>
      <c r="J5" s="290"/>
      <c r="K5" s="290"/>
      <c r="L5" s="290"/>
      <c r="M5" s="301" t="s">
        <v>41</v>
      </c>
    </row>
    <row r="6" spans="1:13" ht="27" customHeight="1">
      <c r="A6" s="299"/>
      <c r="B6" s="300"/>
      <c r="C6" s="297" t="s">
        <v>34</v>
      </c>
      <c r="D6" s="297"/>
      <c r="E6" s="297" t="s">
        <v>36</v>
      </c>
      <c r="F6" s="297"/>
      <c r="G6" s="297" t="s">
        <v>35</v>
      </c>
      <c r="H6" s="297"/>
      <c r="I6" s="297" t="s">
        <v>42</v>
      </c>
      <c r="J6" s="297"/>
      <c r="K6" s="297" t="s">
        <v>43</v>
      </c>
      <c r="L6" s="297"/>
      <c r="M6" s="270"/>
    </row>
    <row r="7" spans="1:13" ht="27" customHeight="1" thickBot="1">
      <c r="A7" s="287"/>
      <c r="B7" s="289"/>
      <c r="C7" s="27" t="s">
        <v>44</v>
      </c>
      <c r="D7" s="27" t="s">
        <v>37</v>
      </c>
      <c r="E7" s="27" t="s">
        <v>44</v>
      </c>
      <c r="F7" s="27" t="s">
        <v>37</v>
      </c>
      <c r="G7" s="27" t="s">
        <v>44</v>
      </c>
      <c r="H7" s="27" t="s">
        <v>37</v>
      </c>
      <c r="I7" s="27" t="s">
        <v>44</v>
      </c>
      <c r="J7" s="27" t="s">
        <v>37</v>
      </c>
      <c r="K7" s="27" t="s">
        <v>44</v>
      </c>
      <c r="L7" s="27" t="s">
        <v>37</v>
      </c>
      <c r="M7" s="271"/>
    </row>
    <row r="8" spans="1:14" ht="30" customHeight="1" thickTop="1">
      <c r="A8" s="96" t="s">
        <v>84</v>
      </c>
      <c r="B8" s="54">
        <v>22129</v>
      </c>
      <c r="C8" s="54">
        <v>15980</v>
      </c>
      <c r="D8" s="106">
        <f aca="true" t="shared" si="0" ref="D8:D14">C8/B8*100</f>
        <v>72.21293325500474</v>
      </c>
      <c r="E8" s="107">
        <v>2255</v>
      </c>
      <c r="F8" s="106">
        <f aca="true" t="shared" si="1" ref="F8:F14">E8/B8*100</f>
        <v>10.190248090740656</v>
      </c>
      <c r="G8" s="107">
        <v>751</v>
      </c>
      <c r="H8" s="106">
        <f aca="true" t="shared" si="2" ref="H8:H14">G8/B8*100</f>
        <v>3.3937367255637394</v>
      </c>
      <c r="I8" s="107">
        <v>1367</v>
      </c>
      <c r="J8" s="106">
        <f aca="true" t="shared" si="3" ref="J8:J14">I8/B8*100</f>
        <v>6.177414252790456</v>
      </c>
      <c r="K8" s="107">
        <v>1967</v>
      </c>
      <c r="L8" s="106">
        <f aca="true" t="shared" si="4" ref="L8:L14">K8/B8*100</f>
        <v>8.888788467621673</v>
      </c>
      <c r="M8" s="151">
        <f>'1.PR-Vybavene (1)'!$K$7</f>
        <v>26286</v>
      </c>
      <c r="N8" s="21"/>
    </row>
    <row r="9" spans="1:13" ht="30" customHeight="1">
      <c r="A9" s="97" t="s">
        <v>85</v>
      </c>
      <c r="B9" s="54">
        <v>1650</v>
      </c>
      <c r="C9" s="54">
        <v>630</v>
      </c>
      <c r="D9" s="109">
        <f t="shared" si="0"/>
        <v>38.18181818181819</v>
      </c>
      <c r="E9" s="57">
        <v>352</v>
      </c>
      <c r="F9" s="109">
        <f t="shared" si="1"/>
        <v>21.333333333333336</v>
      </c>
      <c r="G9" s="57">
        <v>135</v>
      </c>
      <c r="H9" s="109">
        <f t="shared" si="2"/>
        <v>8.181818181818182</v>
      </c>
      <c r="I9" s="57">
        <v>430</v>
      </c>
      <c r="J9" s="109">
        <f t="shared" si="3"/>
        <v>26.060606060606062</v>
      </c>
      <c r="K9" s="57">
        <v>170</v>
      </c>
      <c r="L9" s="109">
        <f t="shared" si="4"/>
        <v>10.303030303030303</v>
      </c>
      <c r="M9" s="151">
        <f>'1.PR-Vybavene (1)'!K8</f>
        <v>2623</v>
      </c>
    </row>
    <row r="10" spans="1:13" ht="30" customHeight="1">
      <c r="A10" s="97" t="s">
        <v>86</v>
      </c>
      <c r="B10" s="54">
        <v>5090</v>
      </c>
      <c r="C10" s="54">
        <v>2062</v>
      </c>
      <c r="D10" s="109">
        <f t="shared" si="0"/>
        <v>40.510805500982315</v>
      </c>
      <c r="E10" s="57">
        <v>806</v>
      </c>
      <c r="F10" s="109">
        <f t="shared" si="1"/>
        <v>15.834970530451868</v>
      </c>
      <c r="G10" s="57">
        <v>553</v>
      </c>
      <c r="H10" s="109">
        <f t="shared" si="2"/>
        <v>10.864440078585462</v>
      </c>
      <c r="I10" s="57">
        <v>1781</v>
      </c>
      <c r="J10" s="109">
        <f t="shared" si="3"/>
        <v>34.990176817288805</v>
      </c>
      <c r="K10" s="57">
        <v>185</v>
      </c>
      <c r="L10" s="109">
        <f t="shared" si="4"/>
        <v>3.6345776031434185</v>
      </c>
      <c r="M10" s="151">
        <f>'1.PR-Vybavene (1)'!K9</f>
        <v>6623</v>
      </c>
    </row>
    <row r="11" spans="1:13" ht="30" customHeight="1">
      <c r="A11" s="97" t="s">
        <v>92</v>
      </c>
      <c r="B11" s="54">
        <v>53045</v>
      </c>
      <c r="C11" s="54">
        <v>39976</v>
      </c>
      <c r="D11" s="109">
        <f t="shared" si="0"/>
        <v>75.36242812706193</v>
      </c>
      <c r="E11" s="57">
        <v>4050</v>
      </c>
      <c r="F11" s="109">
        <f t="shared" si="1"/>
        <v>7.63502686398341</v>
      </c>
      <c r="G11" s="57">
        <v>1416</v>
      </c>
      <c r="H11" s="109">
        <f t="shared" si="2"/>
        <v>2.6694316146667925</v>
      </c>
      <c r="I11" s="57">
        <v>4815</v>
      </c>
      <c r="J11" s="109">
        <f t="shared" si="3"/>
        <v>9.077198604958054</v>
      </c>
      <c r="K11" s="57">
        <v>4361</v>
      </c>
      <c r="L11" s="109">
        <f t="shared" si="4"/>
        <v>8.221321519464606</v>
      </c>
      <c r="M11" s="151">
        <f>'1.PR-Vybavene (1)'!K10</f>
        <v>84863</v>
      </c>
    </row>
    <row r="12" spans="1:13" ht="30" customHeight="1">
      <c r="A12" s="97" t="s">
        <v>89</v>
      </c>
      <c r="B12" s="54">
        <v>3933</v>
      </c>
      <c r="C12" s="54">
        <v>2255</v>
      </c>
      <c r="D12" s="109">
        <f t="shared" si="0"/>
        <v>57.33536740401729</v>
      </c>
      <c r="E12" s="57">
        <v>327</v>
      </c>
      <c r="F12" s="109">
        <f t="shared" si="1"/>
        <v>8.314263920671243</v>
      </c>
      <c r="G12" s="57">
        <v>359</v>
      </c>
      <c r="H12" s="109">
        <f t="shared" si="2"/>
        <v>9.12789219425375</v>
      </c>
      <c r="I12" s="57">
        <v>725</v>
      </c>
      <c r="J12" s="109">
        <f t="shared" si="3"/>
        <v>18.433765573353675</v>
      </c>
      <c r="K12" s="57">
        <v>488</v>
      </c>
      <c r="L12" s="109">
        <f t="shared" si="4"/>
        <v>12.40783117213323</v>
      </c>
      <c r="M12" s="151">
        <f>'1.PR-Vybavene (1)'!K11</f>
        <v>20183</v>
      </c>
    </row>
    <row r="13" spans="1:13" ht="30" customHeight="1">
      <c r="A13" s="98" t="s">
        <v>90</v>
      </c>
      <c r="B13" s="54">
        <v>3071</v>
      </c>
      <c r="C13" s="54">
        <v>1113</v>
      </c>
      <c r="D13" s="109">
        <f t="shared" si="0"/>
        <v>36.24226636274829</v>
      </c>
      <c r="E13" s="57">
        <v>439</v>
      </c>
      <c r="F13" s="109">
        <f t="shared" si="1"/>
        <v>14.29501790947574</v>
      </c>
      <c r="G13" s="57">
        <v>138</v>
      </c>
      <c r="H13" s="109">
        <f t="shared" si="2"/>
        <v>4.493650276782807</v>
      </c>
      <c r="I13" s="57">
        <v>977</v>
      </c>
      <c r="J13" s="109">
        <f t="shared" si="3"/>
        <v>31.81374145229567</v>
      </c>
      <c r="K13" s="57">
        <v>458</v>
      </c>
      <c r="L13" s="109">
        <f t="shared" si="4"/>
        <v>14.913708889612504</v>
      </c>
      <c r="M13" s="151">
        <f>'1.PR-Vybavene (1)'!K12</f>
        <v>6900</v>
      </c>
    </row>
    <row r="14" spans="1:13" ht="30" customHeight="1">
      <c r="A14" s="99" t="s">
        <v>87</v>
      </c>
      <c r="B14" s="54">
        <v>4209</v>
      </c>
      <c r="C14" s="54">
        <v>2645</v>
      </c>
      <c r="D14" s="109">
        <f t="shared" si="0"/>
        <v>62.841530054644814</v>
      </c>
      <c r="E14" s="57">
        <v>537</v>
      </c>
      <c r="F14" s="109">
        <f t="shared" si="1"/>
        <v>12.758374910905204</v>
      </c>
      <c r="G14" s="57">
        <v>203</v>
      </c>
      <c r="H14" s="109">
        <f t="shared" si="2"/>
        <v>4.822998336897125</v>
      </c>
      <c r="I14" s="57">
        <v>448</v>
      </c>
      <c r="J14" s="109">
        <f t="shared" si="3"/>
        <v>10.643858398669517</v>
      </c>
      <c r="K14" s="57">
        <v>495</v>
      </c>
      <c r="L14" s="109">
        <f t="shared" si="4"/>
        <v>11.760513186029936</v>
      </c>
      <c r="M14" s="151">
        <f>'1.PR-Vybavene (1)'!K13</f>
        <v>6906</v>
      </c>
    </row>
    <row r="15" spans="1:13" ht="30" customHeight="1" thickBot="1">
      <c r="A15" s="100" t="s">
        <v>88</v>
      </c>
      <c r="B15" s="95">
        <v>23</v>
      </c>
      <c r="C15" s="193">
        <v>12</v>
      </c>
      <c r="D15" s="194">
        <f>C15/B15*100</f>
        <v>52.17391304347826</v>
      </c>
      <c r="E15" s="193">
        <v>3</v>
      </c>
      <c r="F15" s="194">
        <f>E15/B15*100</f>
        <v>13.043478260869565</v>
      </c>
      <c r="G15" s="193">
        <v>0</v>
      </c>
      <c r="H15" s="250" t="s">
        <v>188</v>
      </c>
      <c r="I15" s="193">
        <v>8</v>
      </c>
      <c r="J15" s="194">
        <f>I15/B15*100</f>
        <v>34.78260869565217</v>
      </c>
      <c r="K15" s="193">
        <v>0</v>
      </c>
      <c r="L15" s="250" t="s">
        <v>188</v>
      </c>
      <c r="M15" s="223">
        <f>'1.PR-Vybavene (1)'!K14</f>
        <v>31</v>
      </c>
    </row>
    <row r="16" spans="2:13" ht="16.5" customHeight="1" thickTop="1">
      <c r="B16" s="79"/>
      <c r="M16" s="213"/>
    </row>
    <row r="17" ht="16.5" customHeight="1"/>
    <row r="18" ht="16.5" customHeight="1"/>
    <row r="19" ht="12.75"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1">
    <mergeCell ref="I6:J6"/>
    <mergeCell ref="K6:L6"/>
    <mergeCell ref="A2:M2"/>
    <mergeCell ref="A1:M1"/>
    <mergeCell ref="A5:A7"/>
    <mergeCell ref="B5:B7"/>
    <mergeCell ref="C5:L5"/>
    <mergeCell ref="M5:M7"/>
    <mergeCell ref="C6:D6"/>
    <mergeCell ref="E6:F6"/>
    <mergeCell ref="G6:H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N34"/>
  <sheetViews>
    <sheetView showGridLines="0" zoomScaleSheetLayoutView="10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298" t="s">
        <v>167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9.5" customHeight="1">
      <c r="A2" s="298" t="s">
        <v>182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9.5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9.5" customHeight="1" thickBot="1">
      <c r="A4" s="261" t="s">
        <v>45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 ht="16.5" customHeight="1" thickTop="1">
      <c r="A5" s="286" t="s">
        <v>38</v>
      </c>
      <c r="B5" s="288" t="s">
        <v>39</v>
      </c>
      <c r="C5" s="290" t="s">
        <v>40</v>
      </c>
      <c r="D5" s="290"/>
      <c r="E5" s="290"/>
      <c r="F5" s="290"/>
      <c r="G5" s="290"/>
      <c r="H5" s="290"/>
      <c r="I5" s="290"/>
      <c r="J5" s="290"/>
      <c r="K5" s="290"/>
      <c r="L5" s="290"/>
      <c r="M5" s="301" t="s">
        <v>41</v>
      </c>
    </row>
    <row r="6" spans="1:13" ht="27" customHeight="1">
      <c r="A6" s="299"/>
      <c r="B6" s="300"/>
      <c r="C6" s="297" t="s">
        <v>34</v>
      </c>
      <c r="D6" s="297"/>
      <c r="E6" s="297" t="s">
        <v>36</v>
      </c>
      <c r="F6" s="297"/>
      <c r="G6" s="297" t="s">
        <v>35</v>
      </c>
      <c r="H6" s="297"/>
      <c r="I6" s="297" t="s">
        <v>42</v>
      </c>
      <c r="J6" s="297"/>
      <c r="K6" s="297" t="s">
        <v>43</v>
      </c>
      <c r="L6" s="297"/>
      <c r="M6" s="270"/>
    </row>
    <row r="7" spans="1:13" ht="27" customHeight="1" thickBot="1">
      <c r="A7" s="287"/>
      <c r="B7" s="289"/>
      <c r="C7" s="27" t="s">
        <v>44</v>
      </c>
      <c r="D7" s="27" t="s">
        <v>37</v>
      </c>
      <c r="E7" s="27" t="s">
        <v>44</v>
      </c>
      <c r="F7" s="27" t="s">
        <v>37</v>
      </c>
      <c r="G7" s="27" t="s">
        <v>44</v>
      </c>
      <c r="H7" s="27" t="s">
        <v>37</v>
      </c>
      <c r="I7" s="27" t="s">
        <v>44</v>
      </c>
      <c r="J7" s="27" t="s">
        <v>37</v>
      </c>
      <c r="K7" s="27" t="s">
        <v>44</v>
      </c>
      <c r="L7" s="27" t="s">
        <v>37</v>
      </c>
      <c r="M7" s="271"/>
    </row>
    <row r="8" spans="1:13" ht="30" customHeight="1" thickTop="1">
      <c r="A8" s="96" t="s">
        <v>84</v>
      </c>
      <c r="B8" s="49">
        <v>4102</v>
      </c>
      <c r="C8" s="55">
        <v>2629</v>
      </c>
      <c r="D8" s="106">
        <f aca="true" t="shared" si="0" ref="D8:D15">C8/B8*100</f>
        <v>64.09068746952707</v>
      </c>
      <c r="E8" s="55">
        <v>600</v>
      </c>
      <c r="F8" s="106">
        <f aca="true" t="shared" si="1" ref="F8:F14">E8/B8*100</f>
        <v>14.627011214041929</v>
      </c>
      <c r="G8" s="67">
        <v>117</v>
      </c>
      <c r="H8" s="106">
        <f aca="true" t="shared" si="2" ref="H8:H14">G8/B8*100</f>
        <v>2.852267186738177</v>
      </c>
      <c r="I8" s="67">
        <v>499</v>
      </c>
      <c r="J8" s="106">
        <f aca="true" t="shared" si="3" ref="J8:J14">I8/B8*100</f>
        <v>12.164797659678205</v>
      </c>
      <c r="K8" s="55">
        <v>266</v>
      </c>
      <c r="L8" s="106">
        <f aca="true" t="shared" si="4" ref="L8:L14">K8/B8*100</f>
        <v>6.484641638225256</v>
      </c>
      <c r="M8" s="214">
        <f>'1.PR-Vybavene (1)'!C7</f>
        <v>4571</v>
      </c>
    </row>
    <row r="9" spans="1:13" ht="30" customHeight="1">
      <c r="A9" s="97" t="s">
        <v>85</v>
      </c>
      <c r="B9" s="51">
        <v>319</v>
      </c>
      <c r="C9" s="57">
        <v>134</v>
      </c>
      <c r="D9" s="109">
        <f t="shared" si="0"/>
        <v>42.00626959247649</v>
      </c>
      <c r="E9" s="57">
        <v>63</v>
      </c>
      <c r="F9" s="109">
        <f t="shared" si="1"/>
        <v>19.74921630094044</v>
      </c>
      <c r="G9" s="57">
        <v>27</v>
      </c>
      <c r="H9" s="109">
        <f t="shared" si="2"/>
        <v>8.463949843260188</v>
      </c>
      <c r="I9" s="57">
        <v>111</v>
      </c>
      <c r="J9" s="109">
        <f t="shared" si="3"/>
        <v>34.79623824451411</v>
      </c>
      <c r="K9" s="57">
        <v>11</v>
      </c>
      <c r="L9" s="109">
        <f t="shared" si="4"/>
        <v>3.4482758620689653</v>
      </c>
      <c r="M9" s="152">
        <f>'1.PR-Vybavene (1)'!C8</f>
        <v>530</v>
      </c>
    </row>
    <row r="10" spans="1:13" ht="30" customHeight="1">
      <c r="A10" s="97" t="s">
        <v>86</v>
      </c>
      <c r="B10" s="51">
        <v>245</v>
      </c>
      <c r="C10" s="57">
        <v>117</v>
      </c>
      <c r="D10" s="109">
        <f t="shared" si="0"/>
        <v>47.755102040816325</v>
      </c>
      <c r="E10" s="57">
        <v>39</v>
      </c>
      <c r="F10" s="109">
        <f t="shared" si="1"/>
        <v>15.918367346938775</v>
      </c>
      <c r="G10" s="57">
        <v>38</v>
      </c>
      <c r="H10" s="109">
        <f t="shared" si="2"/>
        <v>15.510204081632653</v>
      </c>
      <c r="I10" s="57">
        <v>50</v>
      </c>
      <c r="J10" s="109">
        <f t="shared" si="3"/>
        <v>20.408163265306122</v>
      </c>
      <c r="K10" s="57">
        <v>2</v>
      </c>
      <c r="L10" s="109">
        <f t="shared" si="4"/>
        <v>0.8163265306122449</v>
      </c>
      <c r="M10" s="152">
        <f>'1.PR-Vybavene (1)'!C9</f>
        <v>259</v>
      </c>
    </row>
    <row r="11" spans="1:13" ht="30" customHeight="1">
      <c r="A11" s="97" t="s">
        <v>92</v>
      </c>
      <c r="B11" s="51">
        <v>13205</v>
      </c>
      <c r="C11" s="57">
        <v>11098</v>
      </c>
      <c r="D11" s="109">
        <f t="shared" si="0"/>
        <v>84.04392275653161</v>
      </c>
      <c r="E11" s="57">
        <v>473</v>
      </c>
      <c r="F11" s="109">
        <f t="shared" si="1"/>
        <v>3.581976524043923</v>
      </c>
      <c r="G11" s="57">
        <v>186</v>
      </c>
      <c r="H11" s="109">
        <f t="shared" si="2"/>
        <v>1.4085573646346081</v>
      </c>
      <c r="I11" s="57">
        <v>1366</v>
      </c>
      <c r="J11" s="109">
        <f t="shared" si="3"/>
        <v>10.344566452101477</v>
      </c>
      <c r="K11" s="57">
        <v>126</v>
      </c>
      <c r="L11" s="109">
        <f t="shared" si="4"/>
        <v>0.9541840212040893</v>
      </c>
      <c r="M11" s="152">
        <f>'1.PR-Vybavene (1)'!C10</f>
        <v>17168</v>
      </c>
    </row>
    <row r="12" spans="1:13" ht="30" customHeight="1">
      <c r="A12" s="97" t="s">
        <v>89</v>
      </c>
      <c r="B12" s="51">
        <v>297</v>
      </c>
      <c r="C12" s="57">
        <v>202</v>
      </c>
      <c r="D12" s="109">
        <f t="shared" si="0"/>
        <v>68.01346801346801</v>
      </c>
      <c r="E12" s="57">
        <v>13</v>
      </c>
      <c r="F12" s="109">
        <f t="shared" si="1"/>
        <v>4.377104377104377</v>
      </c>
      <c r="G12" s="57">
        <v>20</v>
      </c>
      <c r="H12" s="109">
        <f t="shared" si="2"/>
        <v>6.7340067340067336</v>
      </c>
      <c r="I12" s="57">
        <v>63</v>
      </c>
      <c r="J12" s="109">
        <f t="shared" si="3"/>
        <v>21.21212121212121</v>
      </c>
      <c r="K12" s="57">
        <v>3</v>
      </c>
      <c r="L12" s="109">
        <f t="shared" si="4"/>
        <v>1.0101010101010102</v>
      </c>
      <c r="M12" s="152">
        <f>'1.PR-Vybavene (1)'!C11</f>
        <v>529</v>
      </c>
    </row>
    <row r="13" spans="1:13" ht="30" customHeight="1">
      <c r="A13" s="98" t="s">
        <v>90</v>
      </c>
      <c r="B13" s="51">
        <v>762</v>
      </c>
      <c r="C13" s="57">
        <v>85</v>
      </c>
      <c r="D13" s="109">
        <f t="shared" si="0"/>
        <v>11.15485564304462</v>
      </c>
      <c r="E13" s="57">
        <v>39</v>
      </c>
      <c r="F13" s="109">
        <f t="shared" si="1"/>
        <v>5.118110236220472</v>
      </c>
      <c r="G13" s="57">
        <v>10</v>
      </c>
      <c r="H13" s="109">
        <f t="shared" si="2"/>
        <v>1.3123359580052494</v>
      </c>
      <c r="I13" s="57">
        <v>625</v>
      </c>
      <c r="J13" s="109">
        <f t="shared" si="3"/>
        <v>82.02099737532808</v>
      </c>
      <c r="K13" s="57">
        <v>9</v>
      </c>
      <c r="L13" s="109">
        <f t="shared" si="4"/>
        <v>1.1811023622047243</v>
      </c>
      <c r="M13" s="152">
        <f>'1.PR-Vybavene (1)'!C12</f>
        <v>3398</v>
      </c>
    </row>
    <row r="14" spans="1:13" ht="30" customHeight="1">
      <c r="A14" s="99" t="s">
        <v>87</v>
      </c>
      <c r="B14" s="51">
        <v>859</v>
      </c>
      <c r="C14" s="57">
        <v>528</v>
      </c>
      <c r="D14" s="109">
        <f t="shared" si="0"/>
        <v>61.46682188591386</v>
      </c>
      <c r="E14" s="57">
        <v>127</v>
      </c>
      <c r="F14" s="109">
        <f t="shared" si="1"/>
        <v>14.78463329452852</v>
      </c>
      <c r="G14" s="57">
        <v>32</v>
      </c>
      <c r="H14" s="109">
        <f t="shared" si="2"/>
        <v>3.7252619324796274</v>
      </c>
      <c r="I14" s="57">
        <v>147</v>
      </c>
      <c r="J14" s="109">
        <f t="shared" si="3"/>
        <v>17.112922002328286</v>
      </c>
      <c r="K14" s="57">
        <v>39</v>
      </c>
      <c r="L14" s="109">
        <f t="shared" si="4"/>
        <v>4.540162980209546</v>
      </c>
      <c r="M14" s="152">
        <f>'1.PR-Vybavene (1)'!C13</f>
        <v>1304</v>
      </c>
    </row>
    <row r="15" spans="1:13" ht="30" customHeight="1" thickBot="1">
      <c r="A15" s="100" t="s">
        <v>88</v>
      </c>
      <c r="B15" s="212">
        <v>9</v>
      </c>
      <c r="C15" s="58">
        <v>2</v>
      </c>
      <c r="D15" s="58">
        <f t="shared" si="0"/>
        <v>22.22222222222222</v>
      </c>
      <c r="E15" s="58">
        <v>1</v>
      </c>
      <c r="F15" s="156">
        <f>E15/B15*100</f>
        <v>11.11111111111111</v>
      </c>
      <c r="G15" s="111">
        <v>0</v>
      </c>
      <c r="H15" s="251" t="s">
        <v>188</v>
      </c>
      <c r="I15" s="111">
        <v>6</v>
      </c>
      <c r="J15" s="108">
        <f>I15/B15*100</f>
        <v>66.66666666666666</v>
      </c>
      <c r="K15" s="58">
        <v>0</v>
      </c>
      <c r="L15" s="252" t="s">
        <v>188</v>
      </c>
      <c r="M15" s="215">
        <f>'1.PR-Vybavene (1)'!C14</f>
        <v>11</v>
      </c>
    </row>
    <row r="16" spans="12:13" ht="16.5" customHeight="1" thickTop="1">
      <c r="L16" s="213"/>
      <c r="M16" s="213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3">
    <mergeCell ref="A5:A7"/>
    <mergeCell ref="B5:B7"/>
    <mergeCell ref="C5:L5"/>
    <mergeCell ref="M5:M7"/>
    <mergeCell ref="C6:D6"/>
    <mergeCell ref="E6:F6"/>
    <mergeCell ref="G6:H6"/>
    <mergeCell ref="I6:J6"/>
    <mergeCell ref="K6:L6"/>
    <mergeCell ref="A2:M2"/>
    <mergeCell ref="A3:M3"/>
    <mergeCell ref="A1:M1"/>
    <mergeCell ref="A4:M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N34"/>
  <sheetViews>
    <sheetView showGridLines="0" zoomScaleSheetLayoutView="100" workbookViewId="0" topLeftCell="A4">
      <selection activeCell="N34" sqref="N34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298" t="s">
        <v>167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9.5" customHeight="1">
      <c r="A2" s="298" t="s">
        <v>182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9.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9.5" customHeight="1" thickBot="1">
      <c r="A4" s="262" t="s">
        <v>46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16.5" customHeight="1" thickTop="1">
      <c r="A5" s="286" t="s">
        <v>38</v>
      </c>
      <c r="B5" s="288" t="s">
        <v>39</v>
      </c>
      <c r="C5" s="290" t="s">
        <v>40</v>
      </c>
      <c r="D5" s="290"/>
      <c r="E5" s="290"/>
      <c r="F5" s="290"/>
      <c r="G5" s="290"/>
      <c r="H5" s="290"/>
      <c r="I5" s="290"/>
      <c r="J5" s="290"/>
      <c r="K5" s="290"/>
      <c r="L5" s="290"/>
      <c r="M5" s="301" t="s">
        <v>41</v>
      </c>
    </row>
    <row r="6" spans="1:13" ht="27" customHeight="1">
      <c r="A6" s="299"/>
      <c r="B6" s="300"/>
      <c r="C6" s="297" t="s">
        <v>34</v>
      </c>
      <c r="D6" s="297"/>
      <c r="E6" s="297" t="s">
        <v>36</v>
      </c>
      <c r="F6" s="297"/>
      <c r="G6" s="297" t="s">
        <v>35</v>
      </c>
      <c r="H6" s="297"/>
      <c r="I6" s="297" t="s">
        <v>42</v>
      </c>
      <c r="J6" s="297"/>
      <c r="K6" s="297" t="s">
        <v>43</v>
      </c>
      <c r="L6" s="297"/>
      <c r="M6" s="270"/>
    </row>
    <row r="7" spans="1:13" ht="27" customHeight="1" thickBot="1">
      <c r="A7" s="287"/>
      <c r="B7" s="289"/>
      <c r="C7" s="27" t="s">
        <v>44</v>
      </c>
      <c r="D7" s="27" t="s">
        <v>37</v>
      </c>
      <c r="E7" s="27" t="s">
        <v>44</v>
      </c>
      <c r="F7" s="27" t="s">
        <v>37</v>
      </c>
      <c r="G7" s="27" t="s">
        <v>44</v>
      </c>
      <c r="H7" s="27" t="s">
        <v>37</v>
      </c>
      <c r="I7" s="27" t="s">
        <v>44</v>
      </c>
      <c r="J7" s="27" t="s">
        <v>37</v>
      </c>
      <c r="K7" s="27" t="s">
        <v>44</v>
      </c>
      <c r="L7" s="27" t="s">
        <v>37</v>
      </c>
      <c r="M7" s="271"/>
    </row>
    <row r="8" spans="1:13" ht="30" customHeight="1" thickTop="1">
      <c r="A8" s="96" t="s">
        <v>84</v>
      </c>
      <c r="B8" s="50">
        <v>1934</v>
      </c>
      <c r="C8" s="55">
        <v>1411</v>
      </c>
      <c r="D8" s="106">
        <f aca="true" t="shared" si="0" ref="D8:D14">C8/B8*100</f>
        <v>72.95760082730092</v>
      </c>
      <c r="E8" s="110">
        <v>189</v>
      </c>
      <c r="F8" s="106">
        <f aca="true" t="shared" si="1" ref="F8:F14">E8/B8*100</f>
        <v>9.772492244053774</v>
      </c>
      <c r="G8" s="110">
        <v>55</v>
      </c>
      <c r="H8" s="106">
        <f aca="true" t="shared" si="2" ref="H8:H14">G8/B8*100</f>
        <v>2.843846949327818</v>
      </c>
      <c r="I8" s="110">
        <v>74</v>
      </c>
      <c r="J8" s="106">
        <f aca="true" t="shared" si="3" ref="J8:J14">I8/B8*100</f>
        <v>3.8262668045501553</v>
      </c>
      <c r="K8" s="110">
        <v>209</v>
      </c>
      <c r="L8" s="106">
        <f aca="true" t="shared" si="4" ref="L8:L14">K8/B8*100</f>
        <v>10.80661840744571</v>
      </c>
      <c r="M8" s="219">
        <v>2102</v>
      </c>
    </row>
    <row r="9" spans="1:13" ht="30" customHeight="1">
      <c r="A9" s="97" t="s">
        <v>85</v>
      </c>
      <c r="B9" s="50">
        <v>123</v>
      </c>
      <c r="C9" s="57">
        <v>50</v>
      </c>
      <c r="D9" s="109">
        <f t="shared" si="0"/>
        <v>40.65040650406504</v>
      </c>
      <c r="E9" s="57">
        <v>21</v>
      </c>
      <c r="F9" s="109">
        <f t="shared" si="1"/>
        <v>17.073170731707318</v>
      </c>
      <c r="G9" s="57">
        <v>10</v>
      </c>
      <c r="H9" s="109">
        <f t="shared" si="2"/>
        <v>8.130081300813007</v>
      </c>
      <c r="I9" s="57">
        <v>23</v>
      </c>
      <c r="J9" s="109">
        <f t="shared" si="3"/>
        <v>18.69918699186992</v>
      </c>
      <c r="K9" s="57">
        <v>24</v>
      </c>
      <c r="L9" s="109">
        <f t="shared" si="4"/>
        <v>19.51219512195122</v>
      </c>
      <c r="M9" s="216">
        <v>147</v>
      </c>
    </row>
    <row r="10" spans="1:13" ht="30" customHeight="1">
      <c r="A10" s="97" t="s">
        <v>86</v>
      </c>
      <c r="B10" s="50">
        <v>342</v>
      </c>
      <c r="C10" s="57">
        <v>162</v>
      </c>
      <c r="D10" s="109">
        <f t="shared" si="0"/>
        <v>47.368421052631575</v>
      </c>
      <c r="E10" s="57">
        <v>55</v>
      </c>
      <c r="F10" s="109">
        <f t="shared" si="1"/>
        <v>16.08187134502924</v>
      </c>
      <c r="G10" s="57">
        <v>28</v>
      </c>
      <c r="H10" s="109">
        <f t="shared" si="2"/>
        <v>8.187134502923977</v>
      </c>
      <c r="I10" s="57">
        <v>77</v>
      </c>
      <c r="J10" s="109">
        <f t="shared" si="3"/>
        <v>22.514619883040936</v>
      </c>
      <c r="K10" s="57">
        <v>22</v>
      </c>
      <c r="L10" s="109">
        <f t="shared" si="4"/>
        <v>6.432748538011696</v>
      </c>
      <c r="M10" s="216">
        <v>364</v>
      </c>
    </row>
    <row r="11" spans="1:13" ht="30" customHeight="1">
      <c r="A11" s="97" t="s">
        <v>92</v>
      </c>
      <c r="B11" s="50">
        <v>5008</v>
      </c>
      <c r="C11" s="57">
        <v>3510</v>
      </c>
      <c r="D11" s="109">
        <f t="shared" si="0"/>
        <v>70.08785942492013</v>
      </c>
      <c r="E11" s="57">
        <v>185</v>
      </c>
      <c r="F11" s="109">
        <f t="shared" si="1"/>
        <v>3.6940894568690097</v>
      </c>
      <c r="G11" s="57">
        <v>98</v>
      </c>
      <c r="H11" s="109">
        <f t="shared" si="2"/>
        <v>1.9568690095846646</v>
      </c>
      <c r="I11" s="57">
        <v>259</v>
      </c>
      <c r="J11" s="109">
        <f t="shared" si="3"/>
        <v>5.171725239616613</v>
      </c>
      <c r="K11" s="57">
        <v>968</v>
      </c>
      <c r="L11" s="109">
        <f t="shared" si="4"/>
        <v>19.329073482428115</v>
      </c>
      <c r="M11" s="216">
        <v>6123</v>
      </c>
    </row>
    <row r="12" spans="1:13" ht="30" customHeight="1">
      <c r="A12" s="97" t="s">
        <v>89</v>
      </c>
      <c r="B12" s="50">
        <v>266</v>
      </c>
      <c r="C12" s="57">
        <v>144</v>
      </c>
      <c r="D12" s="109">
        <f t="shared" si="0"/>
        <v>54.13533834586466</v>
      </c>
      <c r="E12" s="57">
        <v>21</v>
      </c>
      <c r="F12" s="109">
        <f t="shared" si="1"/>
        <v>7.894736842105263</v>
      </c>
      <c r="G12" s="57">
        <v>20</v>
      </c>
      <c r="H12" s="109">
        <f t="shared" si="2"/>
        <v>7.518796992481203</v>
      </c>
      <c r="I12" s="57">
        <v>40</v>
      </c>
      <c r="J12" s="109">
        <f t="shared" si="3"/>
        <v>15.037593984962406</v>
      </c>
      <c r="K12" s="57">
        <v>43</v>
      </c>
      <c r="L12" s="109">
        <f t="shared" si="4"/>
        <v>16.165413533834585</v>
      </c>
      <c r="M12" s="216">
        <v>652</v>
      </c>
    </row>
    <row r="13" spans="1:13" ht="30" customHeight="1">
      <c r="A13" s="98" t="s">
        <v>90</v>
      </c>
      <c r="B13" s="50">
        <v>692</v>
      </c>
      <c r="C13" s="57">
        <v>344</v>
      </c>
      <c r="D13" s="109">
        <f t="shared" si="0"/>
        <v>49.71098265895954</v>
      </c>
      <c r="E13" s="57">
        <v>23</v>
      </c>
      <c r="F13" s="109">
        <f t="shared" si="1"/>
        <v>3.3236994219653178</v>
      </c>
      <c r="G13" s="57">
        <v>12</v>
      </c>
      <c r="H13" s="109">
        <f t="shared" si="2"/>
        <v>1.7341040462427744</v>
      </c>
      <c r="I13" s="57">
        <v>33</v>
      </c>
      <c r="J13" s="109">
        <f t="shared" si="3"/>
        <v>4.76878612716763</v>
      </c>
      <c r="K13" s="57">
        <v>282</v>
      </c>
      <c r="L13" s="109">
        <f t="shared" si="4"/>
        <v>40.7514450867052</v>
      </c>
      <c r="M13" s="216">
        <v>745</v>
      </c>
    </row>
    <row r="14" spans="1:13" ht="30" customHeight="1">
      <c r="A14" s="99" t="s">
        <v>87</v>
      </c>
      <c r="B14" s="50">
        <v>295</v>
      </c>
      <c r="C14" s="57">
        <v>185</v>
      </c>
      <c r="D14" s="109">
        <f t="shared" si="0"/>
        <v>62.71186440677966</v>
      </c>
      <c r="E14" s="57">
        <v>15</v>
      </c>
      <c r="F14" s="109">
        <f t="shared" si="1"/>
        <v>5.084745762711865</v>
      </c>
      <c r="G14" s="57">
        <v>19</v>
      </c>
      <c r="H14" s="109">
        <f t="shared" si="2"/>
        <v>6.440677966101695</v>
      </c>
      <c r="I14" s="57">
        <v>30</v>
      </c>
      <c r="J14" s="109">
        <f t="shared" si="3"/>
        <v>10.16949152542373</v>
      </c>
      <c r="K14" s="57">
        <v>49</v>
      </c>
      <c r="L14" s="109">
        <f t="shared" si="4"/>
        <v>16.610169491525422</v>
      </c>
      <c r="M14" s="216">
        <v>447</v>
      </c>
    </row>
    <row r="15" spans="1:13" ht="30" customHeight="1" thickBot="1">
      <c r="A15" s="100" t="s">
        <v>88</v>
      </c>
      <c r="B15" s="218">
        <v>1</v>
      </c>
      <c r="C15" s="58">
        <v>1</v>
      </c>
      <c r="D15" s="108">
        <f>C15/B15*100</f>
        <v>100</v>
      </c>
      <c r="E15" s="111">
        <v>0</v>
      </c>
      <c r="F15" s="250" t="s">
        <v>188</v>
      </c>
      <c r="G15" s="111">
        <v>0</v>
      </c>
      <c r="H15" s="250" t="s">
        <v>188</v>
      </c>
      <c r="I15" s="111">
        <v>0</v>
      </c>
      <c r="J15" s="250" t="s">
        <v>188</v>
      </c>
      <c r="K15" s="111">
        <v>0</v>
      </c>
      <c r="L15" s="250" t="s">
        <v>188</v>
      </c>
      <c r="M15" s="220">
        <v>1</v>
      </c>
    </row>
    <row r="16" spans="2:13" ht="16.5" customHeight="1" thickTop="1">
      <c r="B16" s="213"/>
      <c r="M16" s="213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3">
    <mergeCell ref="A2:M2"/>
    <mergeCell ref="A3:M3"/>
    <mergeCell ref="A1:M1"/>
    <mergeCell ref="A4:M4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N34"/>
  <sheetViews>
    <sheetView showGridLines="0" zoomScaleSheetLayoutView="10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298" t="s">
        <v>167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9.5" customHeight="1">
      <c r="A2" s="298" t="s">
        <v>182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ht="19.5" customHeight="1"/>
    <row r="4" spans="1:13" ht="19.5" customHeight="1" thickBot="1">
      <c r="A4" s="262" t="s">
        <v>47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16.5" customHeight="1" thickTop="1">
      <c r="A5" s="286" t="s">
        <v>38</v>
      </c>
      <c r="B5" s="288" t="s">
        <v>39</v>
      </c>
      <c r="C5" s="290" t="s">
        <v>40</v>
      </c>
      <c r="D5" s="290"/>
      <c r="E5" s="290"/>
      <c r="F5" s="290"/>
      <c r="G5" s="290"/>
      <c r="H5" s="290"/>
      <c r="I5" s="290"/>
      <c r="J5" s="290"/>
      <c r="K5" s="290"/>
      <c r="L5" s="290"/>
      <c r="M5" s="301" t="s">
        <v>41</v>
      </c>
    </row>
    <row r="6" spans="1:13" ht="27" customHeight="1">
      <c r="A6" s="299"/>
      <c r="B6" s="300"/>
      <c r="C6" s="297" t="s">
        <v>34</v>
      </c>
      <c r="D6" s="297"/>
      <c r="E6" s="297" t="s">
        <v>36</v>
      </c>
      <c r="F6" s="297"/>
      <c r="G6" s="297" t="s">
        <v>35</v>
      </c>
      <c r="H6" s="297"/>
      <c r="I6" s="297" t="s">
        <v>42</v>
      </c>
      <c r="J6" s="297"/>
      <c r="K6" s="297" t="s">
        <v>43</v>
      </c>
      <c r="L6" s="297"/>
      <c r="M6" s="270"/>
    </row>
    <row r="7" spans="1:13" ht="27" customHeight="1" thickBot="1">
      <c r="A7" s="287"/>
      <c r="B7" s="289"/>
      <c r="C7" s="27" t="s">
        <v>44</v>
      </c>
      <c r="D7" s="27" t="s">
        <v>37</v>
      </c>
      <c r="E7" s="27" t="s">
        <v>44</v>
      </c>
      <c r="F7" s="27" t="s">
        <v>37</v>
      </c>
      <c r="G7" s="27" t="s">
        <v>44</v>
      </c>
      <c r="H7" s="27" t="s">
        <v>37</v>
      </c>
      <c r="I7" s="27" t="s">
        <v>44</v>
      </c>
      <c r="J7" s="27" t="s">
        <v>37</v>
      </c>
      <c r="K7" s="27" t="s">
        <v>44</v>
      </c>
      <c r="L7" s="27" t="s">
        <v>37</v>
      </c>
      <c r="M7" s="271"/>
    </row>
    <row r="8" spans="1:13" ht="30" customHeight="1" thickTop="1">
      <c r="A8" s="96" t="s">
        <v>84</v>
      </c>
      <c r="B8" s="50">
        <v>2049</v>
      </c>
      <c r="C8" s="55">
        <v>1151</v>
      </c>
      <c r="D8" s="106">
        <f aca="true" t="shared" si="0" ref="D8:D14">C8/B8*100</f>
        <v>56.17374328940947</v>
      </c>
      <c r="E8" s="55">
        <v>200</v>
      </c>
      <c r="F8" s="106">
        <f aca="true" t="shared" si="1" ref="F8:F14">E8/B8*100</f>
        <v>9.760858955588091</v>
      </c>
      <c r="G8" s="55">
        <v>88</v>
      </c>
      <c r="H8" s="106">
        <f aca="true" t="shared" si="2" ref="H8:H14">G8/B8*100</f>
        <v>4.2947779404587605</v>
      </c>
      <c r="I8" s="55">
        <v>91</v>
      </c>
      <c r="J8" s="106">
        <f aca="true" t="shared" si="3" ref="J8:J14">I8/B8*100</f>
        <v>4.4411908247925815</v>
      </c>
      <c r="K8" s="55">
        <v>519</v>
      </c>
      <c r="L8" s="106">
        <f aca="true" t="shared" si="4" ref="L8:L14">K8/B8*100</f>
        <v>25.329428989751097</v>
      </c>
      <c r="M8" s="219">
        <v>2559</v>
      </c>
    </row>
    <row r="9" spans="1:13" ht="30" customHeight="1">
      <c r="A9" s="97" t="s">
        <v>85</v>
      </c>
      <c r="B9" s="50">
        <v>194</v>
      </c>
      <c r="C9" s="57">
        <v>51</v>
      </c>
      <c r="D9" s="109">
        <f t="shared" si="0"/>
        <v>26.288659793814436</v>
      </c>
      <c r="E9" s="57">
        <v>51</v>
      </c>
      <c r="F9" s="109">
        <f t="shared" si="1"/>
        <v>26.288659793814436</v>
      </c>
      <c r="G9" s="57">
        <v>13</v>
      </c>
      <c r="H9" s="109">
        <f t="shared" si="2"/>
        <v>6.701030927835052</v>
      </c>
      <c r="I9" s="57">
        <v>51</v>
      </c>
      <c r="J9" s="109">
        <f t="shared" si="3"/>
        <v>26.288659793814436</v>
      </c>
      <c r="K9" s="57">
        <v>29</v>
      </c>
      <c r="L9" s="109">
        <f t="shared" si="4"/>
        <v>14.948453608247423</v>
      </c>
      <c r="M9" s="216">
        <v>250</v>
      </c>
    </row>
    <row r="10" spans="1:13" ht="30" customHeight="1">
      <c r="A10" s="97" t="s">
        <v>86</v>
      </c>
      <c r="B10" s="50">
        <v>573</v>
      </c>
      <c r="C10" s="57">
        <v>243</v>
      </c>
      <c r="D10" s="109">
        <f t="shared" si="0"/>
        <v>42.40837696335078</v>
      </c>
      <c r="E10" s="57">
        <v>92</v>
      </c>
      <c r="F10" s="109">
        <f t="shared" si="1"/>
        <v>16.05584642233857</v>
      </c>
      <c r="G10" s="57">
        <v>92</v>
      </c>
      <c r="H10" s="109">
        <f t="shared" si="2"/>
        <v>16.05584642233857</v>
      </c>
      <c r="I10" s="57">
        <v>113</v>
      </c>
      <c r="J10" s="109">
        <f t="shared" si="3"/>
        <v>19.720767888307154</v>
      </c>
      <c r="K10" s="57">
        <v>33</v>
      </c>
      <c r="L10" s="109">
        <f t="shared" si="4"/>
        <v>5.7591623036649215</v>
      </c>
      <c r="M10" s="216">
        <v>597</v>
      </c>
    </row>
    <row r="11" spans="1:13" ht="30" customHeight="1">
      <c r="A11" s="97" t="s">
        <v>92</v>
      </c>
      <c r="B11" s="50">
        <v>3506</v>
      </c>
      <c r="C11" s="116">
        <v>2045</v>
      </c>
      <c r="D11" s="109">
        <f t="shared" si="0"/>
        <v>58.32857957786651</v>
      </c>
      <c r="E11" s="57">
        <v>325</v>
      </c>
      <c r="F11" s="109">
        <f t="shared" si="1"/>
        <v>9.269823160296635</v>
      </c>
      <c r="G11" s="57">
        <v>160</v>
      </c>
      <c r="H11" s="109">
        <f t="shared" si="2"/>
        <v>4.563605248146035</v>
      </c>
      <c r="I11" s="57">
        <v>299</v>
      </c>
      <c r="J11" s="109">
        <f t="shared" si="3"/>
        <v>8.528237307472903</v>
      </c>
      <c r="K11" s="57">
        <v>690</v>
      </c>
      <c r="L11" s="109">
        <f t="shared" si="4"/>
        <v>19.68054763262978</v>
      </c>
      <c r="M11" s="216">
        <v>5549</v>
      </c>
    </row>
    <row r="12" spans="1:13" ht="30" customHeight="1">
      <c r="A12" s="97" t="s">
        <v>89</v>
      </c>
      <c r="B12" s="50">
        <v>493</v>
      </c>
      <c r="C12" s="57">
        <v>238</v>
      </c>
      <c r="D12" s="109">
        <f t="shared" si="0"/>
        <v>48.275862068965516</v>
      </c>
      <c r="E12" s="57">
        <v>15</v>
      </c>
      <c r="F12" s="109">
        <f t="shared" si="1"/>
        <v>3.0425963488843815</v>
      </c>
      <c r="G12" s="57">
        <v>52</v>
      </c>
      <c r="H12" s="109">
        <f t="shared" si="2"/>
        <v>10.547667342799189</v>
      </c>
      <c r="I12" s="57">
        <v>81</v>
      </c>
      <c r="J12" s="109">
        <f t="shared" si="3"/>
        <v>16.43002028397566</v>
      </c>
      <c r="K12" s="57">
        <v>109</v>
      </c>
      <c r="L12" s="109">
        <f t="shared" si="4"/>
        <v>22.10953346855984</v>
      </c>
      <c r="M12" s="216">
        <v>1862</v>
      </c>
    </row>
    <row r="13" spans="1:13" ht="30" customHeight="1">
      <c r="A13" s="98" t="s">
        <v>90</v>
      </c>
      <c r="B13" s="50">
        <v>175</v>
      </c>
      <c r="C13" s="57">
        <v>47</v>
      </c>
      <c r="D13" s="109">
        <f t="shared" si="0"/>
        <v>26.857142857142858</v>
      </c>
      <c r="E13" s="57">
        <v>47</v>
      </c>
      <c r="F13" s="109">
        <f t="shared" si="1"/>
        <v>26.857142857142858</v>
      </c>
      <c r="G13" s="57">
        <v>21</v>
      </c>
      <c r="H13" s="109">
        <f t="shared" si="2"/>
        <v>12</v>
      </c>
      <c r="I13" s="57">
        <v>26</v>
      </c>
      <c r="J13" s="109">
        <f t="shared" si="3"/>
        <v>14.857142857142858</v>
      </c>
      <c r="K13" s="57">
        <v>36</v>
      </c>
      <c r="L13" s="109">
        <f t="shared" si="4"/>
        <v>20.57142857142857</v>
      </c>
      <c r="M13" s="216">
        <v>261</v>
      </c>
    </row>
    <row r="14" spans="1:13" ht="30" customHeight="1">
      <c r="A14" s="99" t="s">
        <v>87</v>
      </c>
      <c r="B14" s="50">
        <v>420</v>
      </c>
      <c r="C14" s="57">
        <v>207</v>
      </c>
      <c r="D14" s="109">
        <f t="shared" si="0"/>
        <v>49.28571428571429</v>
      </c>
      <c r="E14" s="57">
        <v>58</v>
      </c>
      <c r="F14" s="109">
        <f t="shared" si="1"/>
        <v>13.80952380952381</v>
      </c>
      <c r="G14" s="57">
        <v>20</v>
      </c>
      <c r="H14" s="109">
        <f t="shared" si="2"/>
        <v>4.761904761904762</v>
      </c>
      <c r="I14" s="57">
        <v>29</v>
      </c>
      <c r="J14" s="109">
        <f t="shared" si="3"/>
        <v>6.904761904761905</v>
      </c>
      <c r="K14" s="57">
        <v>107</v>
      </c>
      <c r="L14" s="109">
        <f t="shared" si="4"/>
        <v>25.476190476190474</v>
      </c>
      <c r="M14" s="216">
        <v>603</v>
      </c>
    </row>
    <row r="15" spans="1:13" ht="30" customHeight="1" thickBot="1">
      <c r="A15" s="100" t="s">
        <v>88</v>
      </c>
      <c r="B15" s="212">
        <v>0</v>
      </c>
      <c r="C15" s="58">
        <v>0</v>
      </c>
      <c r="D15" s="253" t="s">
        <v>188</v>
      </c>
      <c r="E15" s="58">
        <v>0</v>
      </c>
      <c r="F15" s="250" t="s">
        <v>188</v>
      </c>
      <c r="G15" s="58">
        <v>0</v>
      </c>
      <c r="H15" s="252" t="s">
        <v>188</v>
      </c>
      <c r="I15" s="58">
        <v>0</v>
      </c>
      <c r="J15" s="253" t="s">
        <v>188</v>
      </c>
      <c r="K15" s="58">
        <v>0</v>
      </c>
      <c r="L15" s="253" t="s">
        <v>188</v>
      </c>
      <c r="M15" s="221">
        <v>0</v>
      </c>
    </row>
    <row r="16" spans="4:12" ht="16.5" customHeight="1" thickTop="1">
      <c r="D16" s="213"/>
      <c r="H16" s="213"/>
      <c r="J16" s="213"/>
      <c r="L16" s="213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2">
    <mergeCell ref="A2:M2"/>
    <mergeCell ref="A4:M4"/>
    <mergeCell ref="A1:M1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2009-05-26T11:13:40Z</cp:lastPrinted>
  <dcterms:created xsi:type="dcterms:W3CDTF">2005-03-17T10:35:27Z</dcterms:created>
  <dcterms:modified xsi:type="dcterms:W3CDTF">2009-05-28T10:28:45Z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