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6.xml" ContentType="application/vnd.openxmlformats-officedocument.spreadsheetml.worksheet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_AC_MS_PROJEKTY\AC_štatstická_ročenka\Štatistická ročenka 2017\final_novýformát\"/>
    </mc:Choice>
  </mc:AlternateContent>
  <bookViews>
    <workbookView xWindow="-15" yWindow="-15" windowWidth="10245" windowHeight="7575" tabRatio="845"/>
  </bookViews>
  <sheets>
    <sheet name="Komentár-2017" sheetId="117" r:id="rId1"/>
    <sheet name="1.PR-Vybavene (1)" sheetId="46" r:id="rId2"/>
    <sheet name="2.PR - Vybavene (2)" sheetId="59" r:id="rId3"/>
    <sheet name="3.PR - rychl.kon" sheetId="47" r:id="rId4"/>
    <sheet name="4.GRAF-spôs_vyb.vecí" sheetId="98" r:id="rId5"/>
    <sheet name="5.PR-pocet,sp_vybav.(SR)" sheetId="50" r:id="rId6"/>
    <sheet name="6.PR-pocet,sp_vyb.(BA)" sheetId="61" r:id="rId7"/>
    <sheet name="7.PR-pocet,sp_vyb.(TT)" sheetId="62" r:id="rId8"/>
    <sheet name="8.PR-pocet,sp_vyb.(TN)" sheetId="63" r:id="rId9"/>
    <sheet name="9.PR-pocet,sp_vyb.(NR)" sheetId="64" r:id="rId10"/>
    <sheet name="10.PR-pocet,sp_vyb.(ZA)" sheetId="65" r:id="rId11"/>
    <sheet name="11.PR-pocet,sp_vyb.(BB)" sheetId="66" r:id="rId12"/>
    <sheet name="12.PR-pocet,sp_vyb.(PO)" sheetId="67" r:id="rId13"/>
    <sheet name="13.PR-pocet,sp_vyb.(KE)" sheetId="68" r:id="rId14"/>
    <sheet name="14.A-Obchod.spory" sheetId="70" r:id="rId15"/>
    <sheet name="15.B-Prac.spory" sheetId="71" r:id="rId16"/>
    <sheet name="16.C-Rod_pravo" sheetId="72" r:id="rId17"/>
    <sheet name="17.D-Spory obč.práv.pov" sheetId="73" r:id="rId18"/>
    <sheet name="18.E-vec.práva" sheetId="74" r:id="rId19"/>
    <sheet name="19.F-Spory o náhr.škody" sheetId="75" r:id="rId20"/>
    <sheet name="20.G-Nároky byty" sheetId="76" r:id="rId21"/>
    <sheet name="21.H-duš.vlast" sheetId="97" r:id="rId22"/>
    <sheet name="22.I-Ostatné" sheetId="77" r:id="rId23"/>
    <sheet name="23.PR_Co" sheetId="114" r:id="rId24"/>
    <sheet name="24.PR_Cob" sheetId="115" r:id="rId25"/>
    <sheet name="25.PR-Rychl.kon(Kraje)" sheetId="82" r:id="rId26"/>
  </sheets>
  <definedNames>
    <definedName name="_xlnm.Print_Area" localSheetId="1">'1.PR-Vybavene (1)'!$A$1:$K$15</definedName>
    <definedName name="_xlnm.Print_Area" localSheetId="10">'10.PR-pocet,sp_vyb.(ZA)'!$A$1:$Q$15</definedName>
    <definedName name="_xlnm.Print_Area" localSheetId="11">'11.PR-pocet,sp_vyb.(BB)'!$A$1:$Q$15</definedName>
    <definedName name="_xlnm.Print_Area" localSheetId="12">'12.PR-pocet,sp_vyb.(PO)'!$A$1:$Q$15</definedName>
    <definedName name="_xlnm.Print_Area" localSheetId="13">'13.PR-pocet,sp_vyb.(KE)'!$A$1:$Q$15</definedName>
    <definedName name="_xlnm.Print_Area" localSheetId="14">'14.A-Obchod.spory'!$A$1:$N$16</definedName>
    <definedName name="_xlnm.Print_Area" localSheetId="15">'15.B-Prac.spory'!$A$1:$R$18</definedName>
    <definedName name="_xlnm.Print_Area" localSheetId="16">'16.C-Rod_pravo'!$A$1:$K$18</definedName>
    <definedName name="_xlnm.Print_Area" localSheetId="17">'17.D-Spory obč.práv.pov'!$A$1:$H$15</definedName>
    <definedName name="_xlnm.Print_Area" localSheetId="18">'18.E-vec.práva'!$A$1:$M$17</definedName>
    <definedName name="_xlnm.Print_Area" localSheetId="2">'2.PR - Vybavene (2)'!$A$1:$K$15</definedName>
    <definedName name="_xlnm.Print_Area" localSheetId="20">'20.G-Nároky byty'!$A$1:$G$15</definedName>
    <definedName name="_xlnm.Print_Area" localSheetId="21">'21.H-duš.vlast'!$A$1:$I$16</definedName>
    <definedName name="_xlnm.Print_Area" localSheetId="22">'22.I-Ostatné'!$A$1:$G$15</definedName>
    <definedName name="_xlnm.Print_Area" localSheetId="23">'23.PR_Co'!$A$1:$J$19</definedName>
    <definedName name="_xlnm.Print_Area" localSheetId="24">'24.PR_Cob'!$A$1:$J$20</definedName>
    <definedName name="_xlnm.Print_Area" localSheetId="25">'25.PR-Rychl.kon(Kraje)'!$A$1:$J$17</definedName>
    <definedName name="_xlnm.Print_Area" localSheetId="3">'3.PR - rychl.kon'!$A$1:$J$16</definedName>
    <definedName name="_xlnm.Print_Area" localSheetId="4">'4.GRAF-spôs_vyb.vecí'!$A$1:$N$36</definedName>
    <definedName name="_xlnm.Print_Area" localSheetId="5">'5.PR-pocet,sp_vybav.(SR)'!$A$1:$Q$15</definedName>
    <definedName name="_xlnm.Print_Area" localSheetId="6">'6.PR-pocet,sp_vyb.(BA)'!$A$1:$Q$15</definedName>
    <definedName name="_xlnm.Print_Area" localSheetId="7">'7.PR-pocet,sp_vyb.(TT)'!$A$1:$Q$15</definedName>
    <definedName name="_xlnm.Print_Area" localSheetId="8">'8.PR-pocet,sp_vyb.(TN)'!$A$1:$Q$15</definedName>
    <definedName name="_xlnm.Print_Area" localSheetId="9">'9.PR-pocet,sp_vyb.(NR)'!$A$1:$Q$15</definedName>
    <definedName name="_xlnm.Print_Area" localSheetId="0">'Komentár-2017'!$A$1:$A$25</definedName>
  </definedNames>
  <calcPr calcId="162913"/>
</workbook>
</file>

<file path=xl/calcChain.xml><?xml version="1.0" encoding="utf-8"?>
<calcChain xmlns="http://schemas.openxmlformats.org/spreadsheetml/2006/main">
  <c r="N15" i="65" l="1"/>
  <c r="P14" i="67" l="1"/>
  <c r="N14" i="67"/>
  <c r="L14" i="67"/>
  <c r="J14" i="67"/>
  <c r="H14" i="67"/>
  <c r="F14" i="67"/>
  <c r="D14" i="67"/>
  <c r="P13" i="67"/>
  <c r="N13" i="67"/>
  <c r="L13" i="67"/>
  <c r="J13" i="67"/>
  <c r="H13" i="67"/>
  <c r="F13" i="67"/>
  <c r="D13" i="67"/>
  <c r="P12" i="67"/>
  <c r="N12" i="67"/>
  <c r="L12" i="67"/>
  <c r="J12" i="67"/>
  <c r="H12" i="67"/>
  <c r="F12" i="67"/>
  <c r="D12" i="67"/>
  <c r="P11" i="67"/>
  <c r="N11" i="67"/>
  <c r="L11" i="67"/>
  <c r="J11" i="67"/>
  <c r="H11" i="67"/>
  <c r="F11" i="67"/>
  <c r="D11" i="67"/>
  <c r="P10" i="67"/>
  <c r="N10" i="67"/>
  <c r="L10" i="67"/>
  <c r="J10" i="67"/>
  <c r="H10" i="67"/>
  <c r="F10" i="67"/>
  <c r="D10" i="67"/>
  <c r="P9" i="67"/>
  <c r="N9" i="67"/>
  <c r="L9" i="67"/>
  <c r="J9" i="67"/>
  <c r="H9" i="67"/>
  <c r="F9" i="67"/>
  <c r="D9" i="67"/>
  <c r="P8" i="67"/>
  <c r="N8" i="67"/>
  <c r="L8" i="67"/>
  <c r="J8" i="67"/>
  <c r="H8" i="67"/>
  <c r="F8" i="67"/>
  <c r="D8" i="67"/>
  <c r="P15" i="66"/>
  <c r="N15" i="66"/>
  <c r="L15" i="66"/>
  <c r="J15" i="66"/>
  <c r="H15" i="66"/>
  <c r="F15" i="66"/>
  <c r="D15" i="66"/>
  <c r="P14" i="66"/>
  <c r="N14" i="66"/>
  <c r="L14" i="66"/>
  <c r="J14" i="66"/>
  <c r="H14" i="66"/>
  <c r="F14" i="66"/>
  <c r="D14" i="66"/>
  <c r="P13" i="66"/>
  <c r="N13" i="66"/>
  <c r="L13" i="66"/>
  <c r="J13" i="66"/>
  <c r="H13" i="66"/>
  <c r="F13" i="66"/>
  <c r="D13" i="66"/>
  <c r="P12" i="66"/>
  <c r="N12" i="66"/>
  <c r="L12" i="66"/>
  <c r="J12" i="66"/>
  <c r="H12" i="66"/>
  <c r="F12" i="66"/>
  <c r="D12" i="66"/>
  <c r="P11" i="66"/>
  <c r="N11" i="66"/>
  <c r="L11" i="66"/>
  <c r="J11" i="66"/>
  <c r="H11" i="66"/>
  <c r="F11" i="66"/>
  <c r="D11" i="66"/>
  <c r="P10" i="66"/>
  <c r="N10" i="66"/>
  <c r="L10" i="66"/>
  <c r="J10" i="66"/>
  <c r="H10" i="66"/>
  <c r="F10" i="66"/>
  <c r="D10" i="66"/>
  <c r="P9" i="66"/>
  <c r="N9" i="66"/>
  <c r="L9" i="66"/>
  <c r="J9" i="66"/>
  <c r="H9" i="66"/>
  <c r="F9" i="66"/>
  <c r="D9" i="66"/>
  <c r="P8" i="66"/>
  <c r="N8" i="66"/>
  <c r="L8" i="66"/>
  <c r="J8" i="66"/>
  <c r="H8" i="66"/>
  <c r="F8" i="66"/>
  <c r="D8" i="66"/>
  <c r="P15" i="65"/>
  <c r="L15" i="65"/>
  <c r="J15" i="65"/>
  <c r="H15" i="65"/>
  <c r="F15" i="65"/>
  <c r="D15" i="65"/>
  <c r="P14" i="65"/>
  <c r="N14" i="65"/>
  <c r="L14" i="65"/>
  <c r="J14" i="65"/>
  <c r="H14" i="65"/>
  <c r="F14" i="65"/>
  <c r="D14" i="65"/>
  <c r="P13" i="65"/>
  <c r="N13" i="65"/>
  <c r="L13" i="65"/>
  <c r="J13" i="65"/>
  <c r="H13" i="65"/>
  <c r="F13" i="65"/>
  <c r="D13" i="65"/>
  <c r="P12" i="65"/>
  <c r="N12" i="65"/>
  <c r="L12" i="65"/>
  <c r="J12" i="65"/>
  <c r="H12" i="65"/>
  <c r="F12" i="65"/>
  <c r="D12" i="65"/>
  <c r="P11" i="65"/>
  <c r="N11" i="65"/>
  <c r="L11" i="65"/>
  <c r="J11" i="65"/>
  <c r="H11" i="65"/>
  <c r="F11" i="65"/>
  <c r="D11" i="65"/>
  <c r="P10" i="65"/>
  <c r="N10" i="65"/>
  <c r="L10" i="65"/>
  <c r="J10" i="65"/>
  <c r="H10" i="65"/>
  <c r="F10" i="65"/>
  <c r="D10" i="65"/>
  <c r="P9" i="65"/>
  <c r="N9" i="65"/>
  <c r="L9" i="65"/>
  <c r="J9" i="65"/>
  <c r="H9" i="65"/>
  <c r="F9" i="65"/>
  <c r="D9" i="65"/>
  <c r="P8" i="65"/>
  <c r="N8" i="65"/>
  <c r="L8" i="65"/>
  <c r="J8" i="65"/>
  <c r="H8" i="65"/>
  <c r="F8" i="65"/>
  <c r="D8" i="65"/>
  <c r="P15" i="64"/>
  <c r="N15" i="64"/>
  <c r="L15" i="64"/>
  <c r="J15" i="64"/>
  <c r="H15" i="64"/>
  <c r="F15" i="64"/>
  <c r="D15" i="64"/>
  <c r="P14" i="64"/>
  <c r="N14" i="64"/>
  <c r="L14" i="64"/>
  <c r="J14" i="64"/>
  <c r="H14" i="64"/>
  <c r="F14" i="64"/>
  <c r="D14" i="64"/>
  <c r="P13" i="64"/>
  <c r="N13" i="64"/>
  <c r="L13" i="64"/>
  <c r="J13" i="64"/>
  <c r="H13" i="64"/>
  <c r="F13" i="64"/>
  <c r="D13" i="64"/>
  <c r="P12" i="64"/>
  <c r="N12" i="64"/>
  <c r="L12" i="64"/>
  <c r="J12" i="64"/>
  <c r="H12" i="64"/>
  <c r="F12" i="64"/>
  <c r="D12" i="64"/>
  <c r="P11" i="64"/>
  <c r="N11" i="64"/>
  <c r="L11" i="64"/>
  <c r="J11" i="64"/>
  <c r="H11" i="64"/>
  <c r="F11" i="64"/>
  <c r="D11" i="64"/>
  <c r="P10" i="64"/>
  <c r="N10" i="64"/>
  <c r="L10" i="64"/>
  <c r="J10" i="64"/>
  <c r="H10" i="64"/>
  <c r="F10" i="64"/>
  <c r="D10" i="64"/>
  <c r="P9" i="64"/>
  <c r="N9" i="64"/>
  <c r="L9" i="64"/>
  <c r="J9" i="64"/>
  <c r="H9" i="64"/>
  <c r="F9" i="64"/>
  <c r="D9" i="64"/>
  <c r="P8" i="64"/>
  <c r="N8" i="64"/>
  <c r="L8" i="64"/>
  <c r="J8" i="64"/>
  <c r="H8" i="64"/>
  <c r="F8" i="64"/>
  <c r="D8" i="64"/>
  <c r="P15" i="63"/>
  <c r="N15" i="63"/>
  <c r="L15" i="63"/>
  <c r="J15" i="63"/>
  <c r="H15" i="63"/>
  <c r="F15" i="63"/>
  <c r="D15" i="63"/>
  <c r="P14" i="63"/>
  <c r="N14" i="63"/>
  <c r="L14" i="63"/>
  <c r="J14" i="63"/>
  <c r="H14" i="63"/>
  <c r="F14" i="63"/>
  <c r="D14" i="63"/>
  <c r="P13" i="63"/>
  <c r="N13" i="63"/>
  <c r="L13" i="63"/>
  <c r="J13" i="63"/>
  <c r="H13" i="63"/>
  <c r="F13" i="63"/>
  <c r="D13" i="63"/>
  <c r="P12" i="63"/>
  <c r="N12" i="63"/>
  <c r="L12" i="63"/>
  <c r="J12" i="63"/>
  <c r="H12" i="63"/>
  <c r="F12" i="63"/>
  <c r="D12" i="63"/>
  <c r="P11" i="63"/>
  <c r="N11" i="63"/>
  <c r="L11" i="63"/>
  <c r="J11" i="63"/>
  <c r="H11" i="63"/>
  <c r="F11" i="63"/>
  <c r="D11" i="63"/>
  <c r="P10" i="63"/>
  <c r="N10" i="63"/>
  <c r="L10" i="63"/>
  <c r="J10" i="63"/>
  <c r="H10" i="63"/>
  <c r="F10" i="63"/>
  <c r="D10" i="63"/>
  <c r="P9" i="63"/>
  <c r="N9" i="63"/>
  <c r="L9" i="63"/>
  <c r="J9" i="63"/>
  <c r="H9" i="63"/>
  <c r="F9" i="63"/>
  <c r="D9" i="63"/>
  <c r="P8" i="63"/>
  <c r="N8" i="63"/>
  <c r="L8" i="63"/>
  <c r="J8" i="63"/>
  <c r="H8" i="63"/>
  <c r="F8" i="63"/>
  <c r="D8" i="63"/>
  <c r="P15" i="62"/>
  <c r="N15" i="62"/>
  <c r="L15" i="62"/>
  <c r="J15" i="62"/>
  <c r="H15" i="62"/>
  <c r="F15" i="62"/>
  <c r="D15" i="62"/>
  <c r="P14" i="62"/>
  <c r="N14" i="62"/>
  <c r="L14" i="62"/>
  <c r="J14" i="62"/>
  <c r="H14" i="62"/>
  <c r="F14" i="62"/>
  <c r="D14" i="62"/>
  <c r="P13" i="62"/>
  <c r="N13" i="62"/>
  <c r="L13" i="62"/>
  <c r="J13" i="62"/>
  <c r="H13" i="62"/>
  <c r="F13" i="62"/>
  <c r="D13" i="62"/>
  <c r="P12" i="62"/>
  <c r="N12" i="62"/>
  <c r="L12" i="62"/>
  <c r="J12" i="62"/>
  <c r="H12" i="62"/>
  <c r="F12" i="62"/>
  <c r="D12" i="62"/>
  <c r="P11" i="62"/>
  <c r="N11" i="62"/>
  <c r="L11" i="62"/>
  <c r="J11" i="62"/>
  <c r="H11" i="62"/>
  <c r="F11" i="62"/>
  <c r="D11" i="62"/>
  <c r="P10" i="62"/>
  <c r="N10" i="62"/>
  <c r="L10" i="62"/>
  <c r="J10" i="62"/>
  <c r="H10" i="62"/>
  <c r="F10" i="62"/>
  <c r="D10" i="62"/>
  <c r="P9" i="62"/>
  <c r="N9" i="62"/>
  <c r="L9" i="62"/>
  <c r="J9" i="62"/>
  <c r="H9" i="62"/>
  <c r="F9" i="62"/>
  <c r="D9" i="62"/>
  <c r="P8" i="62"/>
  <c r="N8" i="62"/>
  <c r="L8" i="62"/>
  <c r="J8" i="62"/>
  <c r="H8" i="62"/>
  <c r="F8" i="62"/>
  <c r="D8" i="62"/>
  <c r="P15" i="61"/>
  <c r="N15" i="61"/>
  <c r="L15" i="61"/>
  <c r="J15" i="61"/>
  <c r="H15" i="61"/>
  <c r="F15" i="61"/>
  <c r="D15" i="61"/>
  <c r="P14" i="61"/>
  <c r="N14" i="61"/>
  <c r="L14" i="61"/>
  <c r="J14" i="61"/>
  <c r="H14" i="61"/>
  <c r="F14" i="61"/>
  <c r="D14" i="61"/>
  <c r="P13" i="61"/>
  <c r="N13" i="61"/>
  <c r="L13" i="61"/>
  <c r="J13" i="61"/>
  <c r="H13" i="61"/>
  <c r="F13" i="61"/>
  <c r="D13" i="61"/>
  <c r="P12" i="61"/>
  <c r="N12" i="61"/>
  <c r="L12" i="61"/>
  <c r="J12" i="61"/>
  <c r="H12" i="61"/>
  <c r="F12" i="61"/>
  <c r="D12" i="61"/>
  <c r="P11" i="61"/>
  <c r="N11" i="61"/>
  <c r="L11" i="61"/>
  <c r="J11" i="61"/>
  <c r="H11" i="61"/>
  <c r="F11" i="61"/>
  <c r="D11" i="61"/>
  <c r="P10" i="61"/>
  <c r="N10" i="61"/>
  <c r="L10" i="61"/>
  <c r="J10" i="61"/>
  <c r="H10" i="61"/>
  <c r="F10" i="61"/>
  <c r="D10" i="61"/>
  <c r="P9" i="61"/>
  <c r="N9" i="61"/>
  <c r="L9" i="61"/>
  <c r="J9" i="61"/>
  <c r="H9" i="61"/>
  <c r="F9" i="61"/>
  <c r="D9" i="61"/>
  <c r="P8" i="61"/>
  <c r="N8" i="61"/>
  <c r="L8" i="61"/>
  <c r="J8" i="61"/>
  <c r="H8" i="61"/>
  <c r="F8" i="61"/>
  <c r="D8" i="61"/>
  <c r="D16" i="114" l="1"/>
  <c r="D9" i="114"/>
  <c r="D10" i="114"/>
  <c r="D11" i="114"/>
  <c r="D12" i="114"/>
  <c r="D13" i="114"/>
  <c r="D14" i="114"/>
  <c r="D15" i="114"/>
  <c r="D8" i="114"/>
  <c r="F16" i="114"/>
  <c r="F9" i="114"/>
  <c r="F10" i="114"/>
  <c r="F11" i="114"/>
  <c r="F12" i="114"/>
  <c r="F13" i="114"/>
  <c r="F14" i="114"/>
  <c r="F15" i="114"/>
  <c r="F8" i="114"/>
  <c r="H16" i="114"/>
  <c r="H9" i="114"/>
  <c r="H10" i="114"/>
  <c r="H11" i="114"/>
  <c r="H12" i="114"/>
  <c r="H13" i="114"/>
  <c r="H14" i="114"/>
  <c r="H15" i="114"/>
  <c r="H8" i="114"/>
  <c r="J9" i="114"/>
  <c r="J10" i="114"/>
  <c r="J11" i="114"/>
  <c r="J12" i="114"/>
  <c r="J13" i="114"/>
  <c r="J14" i="114"/>
  <c r="J15" i="114"/>
  <c r="J8" i="114"/>
  <c r="J8" i="115"/>
  <c r="H11" i="115"/>
  <c r="L15" i="50"/>
  <c r="L13" i="50"/>
  <c r="L14" i="50"/>
  <c r="I15" i="46"/>
  <c r="H9" i="115"/>
  <c r="H10" i="115"/>
  <c r="D16" i="70"/>
  <c r="E13" i="98"/>
  <c r="E18" i="98"/>
  <c r="P9" i="50"/>
  <c r="P10" i="50"/>
  <c r="P11" i="50"/>
  <c r="P12" i="50"/>
  <c r="P13" i="50"/>
  <c r="P14" i="50"/>
  <c r="P15" i="50"/>
  <c r="P8" i="50"/>
  <c r="N9" i="50"/>
  <c r="N10" i="50"/>
  <c r="N11" i="50"/>
  <c r="N12" i="50"/>
  <c r="N13" i="50"/>
  <c r="N14" i="50"/>
  <c r="N15" i="50"/>
  <c r="N8" i="50"/>
  <c r="L9" i="50"/>
  <c r="L10" i="50"/>
  <c r="L11" i="50"/>
  <c r="L12" i="50"/>
  <c r="L8" i="50"/>
  <c r="K15" i="59"/>
  <c r="G14" i="47"/>
  <c r="H14" i="47"/>
  <c r="I14" i="47"/>
  <c r="F14" i="47"/>
  <c r="E14" i="47"/>
  <c r="C14" i="82"/>
  <c r="D14" i="82"/>
  <c r="E14" i="82"/>
  <c r="F14" i="82"/>
  <c r="G14" i="82"/>
  <c r="H14" i="82"/>
  <c r="I14" i="82"/>
  <c r="J15" i="115"/>
  <c r="D14" i="115"/>
  <c r="J13" i="115"/>
  <c r="D12" i="115"/>
  <c r="J11" i="115"/>
  <c r="D10" i="115"/>
  <c r="J9" i="115"/>
  <c r="H8" i="115"/>
  <c r="D8" i="115"/>
  <c r="B16" i="70"/>
  <c r="C16" i="70"/>
  <c r="E16" i="70"/>
  <c r="F16" i="70"/>
  <c r="G16" i="70"/>
  <c r="H16" i="70"/>
  <c r="I16" i="70"/>
  <c r="J16" i="70"/>
  <c r="K16" i="70"/>
  <c r="L16" i="70"/>
  <c r="M16" i="70"/>
  <c r="N16" i="70"/>
  <c r="J15" i="50"/>
  <c r="H15" i="50"/>
  <c r="F15" i="50"/>
  <c r="D15" i="50"/>
  <c r="J14" i="50"/>
  <c r="H14" i="50"/>
  <c r="F14" i="50"/>
  <c r="D14" i="50"/>
  <c r="J13" i="50"/>
  <c r="H13" i="50"/>
  <c r="F13" i="50"/>
  <c r="D13" i="50"/>
  <c r="J12" i="50"/>
  <c r="H12" i="50"/>
  <c r="F12" i="50"/>
  <c r="D12" i="50"/>
  <c r="J11" i="50"/>
  <c r="H11" i="50"/>
  <c r="F11" i="50"/>
  <c r="D11" i="50"/>
  <c r="J10" i="50"/>
  <c r="H10" i="50"/>
  <c r="F10" i="50"/>
  <c r="D10" i="50"/>
  <c r="J9" i="50"/>
  <c r="H9" i="50"/>
  <c r="F9" i="50"/>
  <c r="D9" i="50"/>
  <c r="J8" i="50"/>
  <c r="H8" i="50"/>
  <c r="F8" i="50"/>
  <c r="D8" i="50"/>
  <c r="B14" i="47"/>
  <c r="K15" i="46"/>
  <c r="B15" i="46"/>
  <c r="C15" i="46"/>
  <c r="D15" i="46"/>
  <c r="E15" i="46"/>
  <c r="F15" i="46"/>
  <c r="G15" i="46"/>
  <c r="H15" i="46"/>
  <c r="J15" i="46"/>
  <c r="C15" i="59"/>
  <c r="J15" i="59"/>
  <c r="B15" i="59"/>
  <c r="B18" i="75"/>
  <c r="C18" i="75"/>
  <c r="C18" i="71"/>
  <c r="D14" i="47"/>
  <c r="C14" i="47"/>
  <c r="G15" i="77"/>
  <c r="F15" i="77"/>
  <c r="E15" i="77"/>
  <c r="D15" i="77"/>
  <c r="C15" i="77"/>
  <c r="B15" i="77"/>
  <c r="I16" i="97"/>
  <c r="H16" i="97"/>
  <c r="G16" i="97"/>
  <c r="F16" i="97"/>
  <c r="E16" i="97"/>
  <c r="D16" i="97"/>
  <c r="C16" i="97"/>
  <c r="B16" i="97"/>
  <c r="G15" i="76"/>
  <c r="F15" i="76"/>
  <c r="E15" i="76"/>
  <c r="D15" i="76"/>
  <c r="C15" i="76"/>
  <c r="B15" i="76"/>
  <c r="K18" i="75"/>
  <c r="J18" i="75"/>
  <c r="I18" i="75"/>
  <c r="H18" i="75"/>
  <c r="G18" i="75"/>
  <c r="F18" i="75"/>
  <c r="E18" i="75"/>
  <c r="D18" i="75"/>
  <c r="M17" i="74"/>
  <c r="L17" i="74"/>
  <c r="K17" i="74"/>
  <c r="J17" i="74"/>
  <c r="I17" i="74"/>
  <c r="H17" i="74"/>
  <c r="G17" i="74"/>
  <c r="F17" i="74"/>
  <c r="E17" i="74"/>
  <c r="D17" i="74"/>
  <c r="C17" i="74"/>
  <c r="B17" i="74"/>
  <c r="H15" i="73"/>
  <c r="G15" i="73"/>
  <c r="F15" i="73"/>
  <c r="E15" i="73"/>
  <c r="D15" i="73"/>
  <c r="C15" i="73"/>
  <c r="B15" i="73"/>
  <c r="K17" i="72"/>
  <c r="J17" i="72"/>
  <c r="I17" i="72"/>
  <c r="H17" i="72"/>
  <c r="G17" i="72"/>
  <c r="F17" i="72"/>
  <c r="E17" i="72"/>
  <c r="D17" i="72"/>
  <c r="C17" i="72"/>
  <c r="B17" i="72"/>
  <c r="R18" i="71"/>
  <c r="Q18" i="71"/>
  <c r="P18" i="71"/>
  <c r="O18" i="71"/>
  <c r="N18" i="71"/>
  <c r="M18" i="71"/>
  <c r="L18" i="71"/>
  <c r="K18" i="71"/>
  <c r="J18" i="71"/>
  <c r="I18" i="71"/>
  <c r="H18" i="71"/>
  <c r="G18" i="71"/>
  <c r="F18" i="71"/>
  <c r="E18" i="71"/>
  <c r="D18" i="71"/>
  <c r="B18" i="71"/>
  <c r="E15" i="59"/>
  <c r="G15" i="59"/>
  <c r="I15" i="59"/>
  <c r="I16" i="115"/>
  <c r="G16" i="115"/>
  <c r="E16" i="115"/>
  <c r="C16" i="115"/>
  <c r="I16" i="114"/>
  <c r="G16" i="114"/>
  <c r="E16" i="114"/>
  <c r="C16" i="114"/>
  <c r="D15" i="59"/>
  <c r="F15" i="59"/>
  <c r="H15" i="59"/>
  <c r="B16" i="114"/>
  <c r="B16" i="115"/>
  <c r="D16" i="115"/>
  <c r="F8" i="115"/>
  <c r="D9" i="115"/>
  <c r="F10" i="115"/>
  <c r="D11" i="115"/>
  <c r="F12" i="115"/>
  <c r="D13" i="115"/>
  <c r="H13" i="115"/>
  <c r="F14" i="115"/>
  <c r="D15" i="115"/>
  <c r="H15" i="115"/>
  <c r="F9" i="115"/>
  <c r="F11" i="115"/>
  <c r="F13" i="115"/>
  <c r="F15" i="115"/>
  <c r="B14" i="82"/>
  <c r="H12" i="115"/>
  <c r="H14" i="115"/>
  <c r="J10" i="115"/>
  <c r="J12" i="115"/>
  <c r="J14" i="115"/>
  <c r="J16" i="115"/>
  <c r="H16" i="115"/>
  <c r="E15" i="98"/>
  <c r="F16" i="115"/>
  <c r="J16" i="114"/>
  <c r="E17" i="98"/>
  <c r="E16" i="98"/>
  <c r="E14" i="98"/>
  <c r="E12" i="98" l="1"/>
  <c r="E20" i="98" s="1"/>
</calcChain>
</file>

<file path=xl/sharedStrings.xml><?xml version="1.0" encoding="utf-8"?>
<sst xmlns="http://schemas.openxmlformats.org/spreadsheetml/2006/main" count="759" uniqueCount="205">
  <si>
    <t>Kraj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</si>
  <si>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</si>
  <si>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</si>
  <si>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</si>
  <si>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</si>
  <si>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</si>
  <si>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</si>
  <si>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</si>
  <si>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</si>
  <si>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</si>
  <si>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Spolu</t>
  </si>
  <si>
    <t>Druh sporu</t>
  </si>
  <si>
    <t>Bratislavský kraj</t>
  </si>
  <si>
    <t>Trnavský kraj</t>
  </si>
  <si>
    <t>Trenčiansky kraj</t>
  </si>
  <si>
    <t>Nitriansky kraj</t>
  </si>
  <si>
    <t>Počet</t>
  </si>
  <si>
    <t xml:space="preserve">vecí </t>
  </si>
  <si>
    <t>nárokov</t>
  </si>
  <si>
    <t>vecí</t>
  </si>
  <si>
    <t xml:space="preserve">nárokov </t>
  </si>
  <si>
    <t>Žilinský kraj</t>
  </si>
  <si>
    <t>Banskobystrický kraj</t>
  </si>
  <si>
    <t>Prešovský kraj</t>
  </si>
  <si>
    <t>Košický kraj</t>
  </si>
  <si>
    <t>Počet vybavených vecí +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</si>
  <si>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</si>
  <si>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</si>
  <si>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</si>
  <si>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</si>
  <si>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</si>
  <si>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</si>
  <si>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+ bez vecí s medzinárodným prvkom</t>
  </si>
  <si>
    <t>vyhovené úplne</t>
  </si>
  <si>
    <t>zmier</t>
  </si>
  <si>
    <t>vyhovené čiastočne</t>
  </si>
  <si>
    <t>%</t>
  </si>
  <si>
    <t>Druh sporov</t>
  </si>
  <si>
    <t>Počet vybav. vecí</t>
  </si>
  <si>
    <t>Spôsob vybavenia</t>
  </si>
  <si>
    <t>Počet sporov vo vybav. veciach</t>
  </si>
  <si>
    <t>zamietnutie</t>
  </si>
  <si>
    <t>inak</t>
  </si>
  <si>
    <t>počet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</si>
  <si>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</si>
  <si>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</si>
  <si>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</si>
  <si>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</si>
  <si>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</si>
  <si>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</si>
  <si>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</si>
  <si>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</si>
  <si>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Vybrané nároky</t>
  </si>
  <si>
    <t>vnútorné spory</t>
  </si>
  <si>
    <t>vonkajšie spory</t>
  </si>
  <si>
    <t>všeobecné</t>
  </si>
  <si>
    <t>nekalá súťaž</t>
  </si>
  <si>
    <t>spolu</t>
  </si>
  <si>
    <t>mzda, nároky</t>
  </si>
  <si>
    <t>písm.         a - c</t>
  </si>
  <si>
    <t>písm.         d</t>
  </si>
  <si>
    <t>písm.         e</t>
  </si>
  <si>
    <t>všeobecná zodpovednosť</t>
  </si>
  <si>
    <t>osobitná zodpovednosť</t>
  </si>
  <si>
    <t>z toho</t>
  </si>
  <si>
    <t>z trestnej činnosti</t>
  </si>
  <si>
    <t>nájom a podnájom nebytových priestorov</t>
  </si>
  <si>
    <t>BSM</t>
  </si>
  <si>
    <t>určenie vlastníctva</t>
  </si>
  <si>
    <t>Počet vecí vybavených odvolacím súdom</t>
  </si>
  <si>
    <t>Spôsob vybavenia odvolania</t>
  </si>
  <si>
    <t>potvrdené +</t>
  </si>
  <si>
    <t>zmenené</t>
  </si>
  <si>
    <t>zrušené a vrátené</t>
  </si>
  <si>
    <t xml:space="preserve">% </t>
  </si>
  <si>
    <t>(OKRESNÉ SÚDY)</t>
  </si>
  <si>
    <t xml:space="preserve"> a veci, v ktorých vzali odvolanie späť</t>
  </si>
  <si>
    <t>do 1 mes.</t>
  </si>
  <si>
    <t>od 1 mes. do 3 mes.</t>
  </si>
  <si>
    <t>od 3 mes. do 6 mes.</t>
  </si>
  <si>
    <t>od 6 mes. do 1 r.</t>
  </si>
  <si>
    <t>z porušenia zmluvy</t>
  </si>
  <si>
    <t>I. Obchodné právo</t>
  </si>
  <si>
    <t>II. Pracovné právo</t>
  </si>
  <si>
    <t>III. Rodinné právo</t>
  </si>
  <si>
    <t>c) byty a iné miestnosti</t>
  </si>
  <si>
    <t>V. Právo duševného vlastníctva</t>
  </si>
  <si>
    <t>z toho: a) vecné práva</t>
  </si>
  <si>
    <t>b) zodpovednosť za škodu</t>
  </si>
  <si>
    <t>SLOVENSKÁ  REPUBLIKA</t>
  </si>
  <si>
    <t>IV. Spory občianskoprávnej povahy</t>
  </si>
  <si>
    <t>spory s medzi-    národným prvkom</t>
  </si>
  <si>
    <t>nedovo-     lené obmedz.    hospod. súťaže</t>
  </si>
  <si>
    <t>ostatné konštit.         a deklar. rozhod. súdu</t>
  </si>
  <si>
    <t>ochrana obchod. mena</t>
  </si>
  <si>
    <t>ochrana obchod. tajomstva</t>
  </si>
  <si>
    <t>zodpo-vednostné</t>
  </si>
  <si>
    <t>ostatné</t>
  </si>
  <si>
    <t>konšti-      tučné rozhod.   súdu</t>
  </si>
  <si>
    <t>zodpovednosť za škodu</t>
  </si>
  <si>
    <t>spôsobenú zamestnávateľom</t>
  </si>
  <si>
    <t>pracovný úraz</t>
  </si>
  <si>
    <t>pracovný úraz-smrť</t>
  </si>
  <si>
    <t>okamžité skončenie pracovného pomeru zo strany</t>
  </si>
  <si>
    <t>výpoveď zo strany zamest-nanca</t>
  </si>
  <si>
    <t>zamest-nanca</t>
  </si>
  <si>
    <t>spôso-benú zamest-nancom</t>
  </si>
  <si>
    <t>vyživovacia povinnosť v ostatných prípadoch</t>
  </si>
  <si>
    <t>rodičov voči plnoletým deťom</t>
  </si>
  <si>
    <t>detí voči rodičom</t>
  </si>
  <si>
    <t>medzi ostatnými príbuznými</t>
  </si>
  <si>
    <t>zrušenie vyživovacej povinnosti</t>
  </si>
  <si>
    <t>ochrana osobnosti</t>
  </si>
  <si>
    <t>dedenie</t>
  </si>
  <si>
    <t>práva a povinnosti vyplývajúce z BSM</t>
  </si>
  <si>
    <t>dohody o vzniku a vyporiadaní BSM</t>
  </si>
  <si>
    <t>zrušenie BSM za trvania manželstva</t>
  </si>
  <si>
    <t>spory o vydržaní      (§ 134 OZ)</t>
  </si>
  <si>
    <t>zrušenie      a vyporia-    danie spolu-    vlastníctva</t>
  </si>
  <si>
    <t>ostatné spory           z BSM</t>
  </si>
  <si>
    <t>za škodu spôsobenú maloletou osobou, duševnou chorobou alebo zanedbaním dohľadu nad nimi</t>
  </si>
  <si>
    <t>za škodu spôsobenú osobou uvedenou do stavu, kedy nie je schopná ovládať svoje konanie, alebo posúdiť jeho následky</t>
  </si>
  <si>
    <t>za škodu spôsobenú       v doprave</t>
  </si>
  <si>
    <t>zrušenie práva spoločného nájmu manželov po rozvode manželstva (§ 705)</t>
  </si>
  <si>
    <t>vznik, trvanie            a zánik nájmu, neplatnosť výpovede z nájmu</t>
  </si>
  <si>
    <t>spory                               o určenie          nájomného</t>
  </si>
  <si>
    <t>konania                  týkajúce sa vlastníctva bytov        a nebytových priestorov         (podľa zákona         č. 182/1993 Z. z.)</t>
  </si>
  <si>
    <t>spory                            z doplnkového dôchodkového poistenia         (podľa zákona         č. 650/2004 Z. z.)</t>
  </si>
  <si>
    <t>spory                     zo starobného dôchodkového sporenia         (podľa zákona         č. 43/2004 Z. z.)</t>
  </si>
  <si>
    <t>určenie autorstva</t>
  </si>
  <si>
    <t>zákaz ohrozenia</t>
  </si>
  <si>
    <t>licenčná zmluva</t>
  </si>
  <si>
    <t>zlepšovacie návrhy</t>
  </si>
  <si>
    <t>ochranná známka</t>
  </si>
  <si>
    <t>právo                                                           priemyselného vlastníctva</t>
  </si>
  <si>
    <t>príspevok       na výživu rozvedeného manžela</t>
  </si>
  <si>
    <t>vyživovacia povinnosť medzi manželmi      za trvania manželstva</t>
  </si>
  <si>
    <t>príspevok      na výživu      a úhradu niektorých nákladov nevydatej matke</t>
  </si>
  <si>
    <t>vydanie                        alebo vrátenie      veci</t>
  </si>
  <si>
    <t>za škodu podľa zákona         č. 514/2003       Z. z.</t>
  </si>
  <si>
    <t>výpoveď                                  podľa § 63, ods.1 Zák.práce</t>
  </si>
  <si>
    <t>zamest-návateľa</t>
  </si>
  <si>
    <t>patenty</t>
  </si>
  <si>
    <t>vyporia-       danie           po zániku manželstva</t>
  </si>
  <si>
    <t>vznik,  trvanie</t>
  </si>
  <si>
    <t>zmena, zánik, zrušenie</t>
  </si>
  <si>
    <t>B - PRACOVNÉ SPORY</t>
  </si>
  <si>
    <t>C - SPORY Z RODINNÉHO PRÁVA</t>
  </si>
  <si>
    <t>D - SPORY OBČIANSKOPRÁVNEJ POVAHY</t>
  </si>
  <si>
    <t>E - VECNÉ PRÁVA</t>
  </si>
  <si>
    <t>F - SPORY O NÁHRADU ŠKODY</t>
  </si>
  <si>
    <t>G - VYBRANÉ DRUHY NÁROKOV Z NÁJMU BYTOV A INÝCH OBYTNÝCH MIESNOSTÍ</t>
  </si>
  <si>
    <t>H - SPORY Z PRÁVA DUŠEVNÉHO VLASTNÍCTVA</t>
  </si>
  <si>
    <t>mzda</t>
  </si>
  <si>
    <t>min. mzda</t>
  </si>
  <si>
    <t>odstupné</t>
  </si>
  <si>
    <t xml:space="preserve">choroba    z povol.     </t>
  </si>
  <si>
    <t xml:space="preserve">PREHĽAD </t>
  </si>
  <si>
    <t>+  Do kategórie potvrdených rozhodnutí sú započítané aj veci, v ktorých účastníci v odvolacom konaní uzavreli zmier</t>
  </si>
  <si>
    <t>od 1            do 2 rokov</t>
  </si>
  <si>
    <t>A - OBCHODNÉ SPORY</t>
  </si>
  <si>
    <t>presne</t>
  </si>
  <si>
    <t>V rámci vybavovania občianskoprávnych vecí súdy v Slovenskej republike rozhodovali o nárokoch zahrnutých do týchto skupín :</t>
  </si>
  <si>
    <t>od 2            do 4 rokov</t>
  </si>
  <si>
    <t>viac ako       4 roky</t>
  </si>
  <si>
    <t xml:space="preserve">z toho: </t>
  </si>
  <si>
    <t xml:space="preserve">a) vecné práva </t>
  </si>
  <si>
    <t>c) byty a iné miestnosti</t>
  </si>
  <si>
    <t>ochrana spotrebiteľa         (podľa zákona         č. 250/2007 Z.z.)</t>
  </si>
  <si>
    <t>autorské právo                                              (podľa zákona č. 185/2015 Z. z.)</t>
  </si>
  <si>
    <t>zmier - mediácia</t>
  </si>
  <si>
    <t>späťvzatie</t>
  </si>
  <si>
    <t>zmier - mediácia*</t>
  </si>
  <si>
    <t>späťvzatie**</t>
  </si>
  <si>
    <t>** ukazovateľ platný od 1.7.2016</t>
  </si>
  <si>
    <t>* ukazovateľ platný do 30.6.2016</t>
  </si>
  <si>
    <t>návrh zamietnutý</t>
  </si>
  <si>
    <t>žaloba vzatá späť</t>
  </si>
  <si>
    <t>O POČTE VYBRANÝCH NÁROKOV V NIEKTORÝCH DRUHOCH SPOROV V ROKU 2017</t>
  </si>
  <si>
    <t>O VÝSLEDKOCH ODVOLACIEHO KONANIA V OBČIANSKOPRÁVNEJ AGENDE V ROKU 2017</t>
  </si>
  <si>
    <t>O VÝSLEDKOCH ODVOLACIEHO KONANIA V OBCHODNEJ AGENDE V ROKU 2017</t>
  </si>
  <si>
    <t>O RÝCHLOSTI KONANIA V OBČIANSKOPRÁVNYCH VECIACH ZA SR V ROKU 2017</t>
  </si>
  <si>
    <t>O POČTE VYBAVENÝCH OBČIANSKOPRÁVNYCH VECÍ A POČET NÁROKOV V TÝCHTO VECIACH V ROKU 2017</t>
  </si>
  <si>
    <t>O POČTE A SPÔSOBE VYBAVENIA OBČIANSKOPRÁVNYCH VECÍ PODĽA JEDNOTLIVÝCH DRUHOV SPOROV V ROKU 2017</t>
  </si>
  <si>
    <r>
      <t>I.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Obchodné právo</t>
    </r>
  </si>
  <si>
    <r>
      <t>II.</t>
    </r>
    <r>
      <rPr>
        <sz val="7"/>
        <rFont val="Times New Roman"/>
        <family val="1"/>
        <charset val="238"/>
      </rPr>
      <t xml:space="preserve">     </t>
    </r>
    <r>
      <rPr>
        <sz val="10"/>
        <rFont val="Arial"/>
        <family val="2"/>
        <charset val="238"/>
      </rPr>
      <t>Pracovné právo</t>
    </r>
  </si>
  <si>
    <r>
      <t>III.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Rodinné právo</t>
    </r>
  </si>
  <si>
    <r>
      <t>IV.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Spory občianskoprávnej povahy</t>
    </r>
  </si>
  <si>
    <r>
      <t>V.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Právo duševného vlastníctva</t>
    </r>
  </si>
  <si>
    <t>spory zo zmlúv o preprave osôb</t>
  </si>
  <si>
    <t>spory z darovacích zmlúv</t>
  </si>
  <si>
    <t>spory z poistných zmlúv</t>
  </si>
  <si>
    <r>
      <t xml:space="preserve">V roku 2017 súdy v Slovenskej republike vybavili </t>
    </r>
    <r>
      <rPr>
        <b/>
        <sz val="10"/>
        <rFont val="Arial"/>
        <family val="2"/>
        <charset val="238"/>
      </rPr>
      <t>78 333</t>
    </r>
    <r>
      <rPr>
        <sz val="10"/>
        <rFont val="Arial"/>
        <family val="2"/>
        <charset val="238"/>
      </rPr>
      <t xml:space="preserve"> občianskoprávnych vecí so </t>
    </r>
    <r>
      <rPr>
        <b/>
        <sz val="10"/>
        <rFont val="Arial"/>
        <family val="2"/>
        <charset val="238"/>
      </rPr>
      <t>104 106</t>
    </r>
    <r>
      <rPr>
        <sz val="10"/>
        <rFont val="Arial"/>
        <family val="2"/>
        <charset val="238"/>
      </rPr>
      <t xml:space="preserve"> nárokmi (vrátane obchodných vecí), čo je o </t>
    </r>
    <r>
      <rPr>
        <b/>
        <sz val="10"/>
        <rFont val="Arial"/>
        <family val="2"/>
        <charset val="238"/>
      </rPr>
      <t>17 821</t>
    </r>
    <r>
      <rPr>
        <sz val="10"/>
        <rFont val="Arial"/>
        <family val="2"/>
        <charset val="238"/>
      </rPr>
      <t xml:space="preserve"> vecí menej ako v roku 2016. </t>
    </r>
  </si>
  <si>
    <r>
      <t xml:space="preserve">Pokiaľ ide o skladbu občianskoprávnej agendy, ktorú vybavili súdy v roku 2017 prevažujú spory občianskoprávnej povahy  – </t>
    </r>
    <r>
      <rPr>
        <b/>
        <sz val="10"/>
        <rFont val="Arial"/>
        <family val="2"/>
        <charset val="238"/>
      </rPr>
      <t>60 767</t>
    </r>
    <r>
      <rPr>
        <sz val="10"/>
        <rFont val="Arial"/>
        <family val="2"/>
        <charset val="238"/>
      </rPr>
      <t xml:space="preserve"> vybavených vecí so </t>
    </r>
    <r>
      <rPr>
        <b/>
        <sz val="10"/>
        <rFont val="Arial"/>
        <family val="2"/>
        <charset val="238"/>
      </rPr>
      <t xml:space="preserve">84 829 </t>
    </r>
    <r>
      <rPr>
        <sz val="10"/>
        <rFont val="Arial"/>
        <family val="2"/>
        <charset val="238"/>
      </rPr>
      <t xml:space="preserve">nárokmi. Z týchto nárokov </t>
    </r>
    <r>
      <rPr>
        <b/>
        <sz val="10"/>
        <rFont val="Arial"/>
        <family val="2"/>
        <charset val="238"/>
      </rPr>
      <t>2 662</t>
    </r>
    <r>
      <rPr>
        <sz val="10"/>
        <rFont val="Arial"/>
        <family val="2"/>
        <charset val="238"/>
      </rPr>
      <t xml:space="preserve"> sa týkalo sporov zo zmlúv o preprave osôb, </t>
    </r>
    <r>
      <rPr>
        <b/>
        <sz val="10"/>
        <rFont val="Arial"/>
        <family val="2"/>
        <charset val="238"/>
      </rPr>
      <t>921</t>
    </r>
    <r>
      <rPr>
        <sz val="10"/>
        <rFont val="Arial"/>
        <family val="2"/>
        <charset val="238"/>
      </rPr>
      <t xml:space="preserve"> nárokov sa týkalo sporov z poistných zmlúv, dedenia sa týkalo </t>
    </r>
    <r>
      <rPr>
        <b/>
        <sz val="10"/>
        <rFont val="Arial"/>
        <family val="2"/>
        <charset val="238"/>
      </rPr>
      <t>946</t>
    </r>
    <r>
      <rPr>
        <sz val="10"/>
        <rFont val="Arial"/>
        <family val="2"/>
        <charset val="238"/>
      </rPr>
      <t xml:space="preserve"> nárokov a ochrany osobnosti </t>
    </r>
    <r>
      <rPr>
        <b/>
        <sz val="10"/>
        <rFont val="Arial"/>
        <family val="2"/>
        <charset val="238"/>
      </rPr>
      <t>910</t>
    </r>
    <r>
      <rPr>
        <sz val="10"/>
        <rFont val="Arial"/>
        <family val="2"/>
        <charset val="238"/>
      </rPr>
      <t xml:space="preserve"> nárokov. </t>
    </r>
  </si>
  <si>
    <r>
      <t xml:space="preserve">Po sporoch občianskoprávnej povahy druhou najpočetnejšou skupinou boli veci obchodného práva. V roku 2017 bolo vybavených </t>
    </r>
    <r>
      <rPr>
        <b/>
        <sz val="10"/>
        <rFont val="Arial"/>
        <family val="2"/>
        <charset val="238"/>
      </rPr>
      <t>13 512</t>
    </r>
    <r>
      <rPr>
        <sz val="10"/>
        <rFont val="Arial"/>
        <family val="2"/>
        <charset val="238"/>
      </rPr>
      <t xml:space="preserve"> vecí s </t>
    </r>
    <r>
      <rPr>
        <b/>
        <sz val="10"/>
        <rFont val="Arial"/>
        <family val="2"/>
        <charset val="238"/>
      </rPr>
      <t>14 841</t>
    </r>
    <r>
      <rPr>
        <sz val="10"/>
        <rFont val="Arial"/>
        <family val="2"/>
        <charset val="238"/>
      </rPr>
      <t xml:space="preserve"> právami. V tejto skupine najpočetnejšie boli tzv. všeobecné vonkajšie spory, vybavených bolo </t>
    </r>
    <r>
      <rPr>
        <b/>
        <sz val="10"/>
        <rFont val="Arial"/>
        <family val="2"/>
        <charset val="238"/>
      </rPr>
      <t>10 592</t>
    </r>
    <r>
      <rPr>
        <sz val="10"/>
        <rFont val="Arial"/>
        <family val="2"/>
        <charset val="238"/>
      </rPr>
      <t xml:space="preserve">  týchto nárokov, zodpovednostných vonkajších sporov bolo </t>
    </r>
    <r>
      <rPr>
        <b/>
        <sz val="10"/>
        <rFont val="Arial"/>
        <family val="2"/>
        <charset val="238"/>
      </rPr>
      <t>664</t>
    </r>
    <r>
      <rPr>
        <sz val="10"/>
        <rFont val="Arial"/>
        <family val="2"/>
        <charset val="238"/>
      </rPr>
      <t xml:space="preserve"> a </t>
    </r>
    <r>
      <rPr>
        <b/>
        <sz val="10"/>
        <rFont val="Arial"/>
        <family val="2"/>
        <charset val="238"/>
      </rPr>
      <t>3 369</t>
    </r>
    <r>
      <rPr>
        <sz val="10"/>
        <rFont val="Arial"/>
        <family val="2"/>
        <charset val="238"/>
      </rPr>
      <t xml:space="preserve"> konštitučných rozhodnutí súdu. Z celkového počtu </t>
    </r>
    <r>
      <rPr>
        <b/>
        <sz val="10"/>
        <rFont val="Arial"/>
        <family val="2"/>
        <charset val="238"/>
      </rPr>
      <t>14 841</t>
    </r>
    <r>
      <rPr>
        <sz val="10"/>
        <rFont val="Arial"/>
        <family val="2"/>
        <charset val="238"/>
      </rPr>
      <t xml:space="preserve"> vybavených obchodných sporov bolo </t>
    </r>
    <r>
      <rPr>
        <b/>
        <sz val="10"/>
        <rFont val="Arial"/>
        <family val="2"/>
        <charset val="238"/>
      </rPr>
      <t>527</t>
    </r>
    <r>
      <rPr>
        <sz val="10"/>
        <rFont val="Arial"/>
        <family val="2"/>
        <charset val="238"/>
      </rPr>
      <t xml:space="preserve">  (3,55 %) s medzinárodným prvkom.</t>
    </r>
  </si>
  <si>
    <r>
      <t xml:space="preserve">V poradí vybavených vecí nasleduje skupina sporov týkajúcich sa rodinného práva </t>
    </r>
    <r>
      <rPr>
        <b/>
        <sz val="10"/>
        <rFont val="Arial"/>
        <family val="2"/>
        <charset val="238"/>
      </rPr>
      <t xml:space="preserve">3 173 </t>
    </r>
    <r>
      <rPr>
        <sz val="10"/>
        <rFont val="Arial"/>
        <family val="2"/>
        <charset val="238"/>
      </rPr>
      <t xml:space="preserve">vecí so </t>
    </r>
    <r>
      <rPr>
        <b/>
        <sz val="10"/>
        <rFont val="Arial"/>
        <family val="2"/>
        <charset val="238"/>
      </rPr>
      <t>3 363</t>
    </r>
    <r>
      <rPr>
        <sz val="10"/>
        <rFont val="Arial"/>
        <family val="2"/>
        <charset val="238"/>
      </rPr>
      <t xml:space="preserve"> nárokmi. Z celkového počtu sporov z rodinného práva </t>
    </r>
    <r>
      <rPr>
        <b/>
        <sz val="10"/>
        <rFont val="Arial"/>
        <family val="2"/>
        <charset val="238"/>
      </rPr>
      <t>124</t>
    </r>
    <r>
      <rPr>
        <sz val="10"/>
        <rFont val="Arial"/>
        <family val="2"/>
        <charset val="238"/>
      </rPr>
      <t xml:space="preserve"> sa týkalo príspevku na výživu rozvedeného manžela, </t>
    </r>
    <r>
      <rPr>
        <b/>
        <sz val="10"/>
        <rFont val="Arial"/>
        <family val="2"/>
        <charset val="238"/>
      </rPr>
      <t>391</t>
    </r>
    <r>
      <rPr>
        <sz val="10"/>
        <rFont val="Arial"/>
        <family val="2"/>
        <charset val="238"/>
      </rPr>
      <t xml:space="preserve"> vyživovacej povinnosti medzi manželmi za trvania manželstva a </t>
    </r>
    <r>
      <rPr>
        <b/>
        <sz val="10"/>
        <rFont val="Arial"/>
        <family val="2"/>
        <charset val="238"/>
      </rPr>
      <t>1 196</t>
    </r>
    <r>
      <rPr>
        <sz val="10"/>
        <rFont val="Arial"/>
        <family val="2"/>
        <charset val="238"/>
      </rPr>
      <t xml:space="preserve"> rodičov voči plnoletým deťom.</t>
    </r>
  </si>
  <si>
    <r>
      <t xml:space="preserve">Najmenej vybavených vecí sa týkalo práva duševného vlastníctva – </t>
    </r>
    <r>
      <rPr>
        <b/>
        <sz val="10"/>
        <rFont val="Arial"/>
        <family val="2"/>
        <charset val="238"/>
      </rPr>
      <t>87</t>
    </r>
    <r>
      <rPr>
        <sz val="10"/>
        <rFont val="Arial"/>
        <family val="2"/>
        <charset val="238"/>
      </rPr>
      <t xml:space="preserve"> vecí, ktoré sa týkali </t>
    </r>
    <r>
      <rPr>
        <b/>
        <sz val="10"/>
        <rFont val="Arial"/>
        <family val="2"/>
        <charset val="238"/>
      </rPr>
      <t>113</t>
    </r>
    <r>
      <rPr>
        <sz val="10"/>
        <rFont val="Arial"/>
        <family val="2"/>
        <charset val="238"/>
      </rPr>
      <t xml:space="preserve"> nárokov.</t>
    </r>
  </si>
  <si>
    <r>
      <t xml:space="preserve">Z prehľadu o rýchlosti konania v občianskoprávnych veciach v roku 2017 vyplýva, že priemerná dĺžka právoplatného vybavenia týchto vecí je </t>
    </r>
    <r>
      <rPr>
        <b/>
        <sz val="10"/>
        <rFont val="Arial"/>
        <family val="2"/>
        <charset val="238"/>
      </rPr>
      <t>20,80</t>
    </r>
    <r>
      <rPr>
        <sz val="10"/>
        <rFont val="Arial"/>
        <family val="2"/>
        <charset val="238"/>
      </rPr>
      <t xml:space="preserve"> mesiaca. Najdlhšie trvalo priemerné vybavenie jednej veci od jej nápadu do právoplatného skončenia vo veciach zodpovednosti za škodu - </t>
    </r>
    <r>
      <rPr>
        <b/>
        <sz val="10"/>
        <rFont val="Arial"/>
        <family val="2"/>
        <charset val="238"/>
      </rPr>
      <t xml:space="preserve">40,84 </t>
    </r>
    <r>
      <rPr>
        <sz val="10"/>
        <rFont val="Arial"/>
        <family val="2"/>
        <charset val="238"/>
      </rPr>
      <t>mesiaca, vo veciach pracovného práva 3</t>
    </r>
    <r>
      <rPr>
        <b/>
        <sz val="10"/>
        <rFont val="Arial"/>
        <family val="2"/>
        <charset val="238"/>
      </rPr>
      <t>5,31</t>
    </r>
    <r>
      <rPr>
        <sz val="10"/>
        <rFont val="Arial"/>
        <family val="2"/>
        <charset val="238"/>
      </rPr>
      <t xml:space="preserve"> mesiaca, vo veciach vecného práva  – </t>
    </r>
    <r>
      <rPr>
        <b/>
        <sz val="10"/>
        <rFont val="Arial"/>
        <family val="2"/>
        <charset val="238"/>
      </rPr>
      <t>32,43</t>
    </r>
    <r>
      <rPr>
        <sz val="10"/>
        <rFont val="Arial"/>
        <family val="2"/>
        <charset val="238"/>
      </rPr>
      <t xml:space="preserve"> mesiaca a  vo veciach týkajúcich sa  duševného vlastníctva  - </t>
    </r>
    <r>
      <rPr>
        <b/>
        <sz val="10"/>
        <rFont val="Arial"/>
        <family val="2"/>
        <charset val="238"/>
      </rPr>
      <t>20,19</t>
    </r>
    <r>
      <rPr>
        <sz val="10"/>
        <rFont val="Arial"/>
        <family val="2"/>
        <charset val="238"/>
      </rPr>
      <t xml:space="preserve">. </t>
    </r>
  </si>
  <si>
    <t>Najdlhšie boli vybavované občianskoprávne veci na súdoch v obvode Krajského súdu v Trnave – 23,77 mesiaca, na súdoch v obvode Krajského súdu v Bratislave – 21,81 mesiaca, na súdoch v obvode Krajského súdu v Košiciach – 21,53 mesiaca. Najrýchlejšie sa vybavovali občianskoprávne veci na súdoch v obvode Krajského súdu v Banskej Bystrici – 16,68 mesiaca a na súdoch v obvode Krajského súdu v Žiline - 18,77 mesiaca.</t>
  </si>
  <si>
    <r>
      <t xml:space="preserve">V roku 2017 krajské súdy v Slovenskej republike vybavili </t>
    </r>
    <r>
      <rPr>
        <b/>
        <sz val="10"/>
        <rFont val="Arial"/>
        <family val="2"/>
        <charset val="238"/>
      </rPr>
      <t>49 324</t>
    </r>
    <r>
      <rPr>
        <sz val="10"/>
        <rFont val="Arial"/>
        <family val="2"/>
        <charset val="238"/>
      </rPr>
      <t xml:space="preserve"> odvolaní proti rozhodnutiam okresných súdov v občianskoprávnych veciach (bez obchodných vecí). Z toho počtu bolo  </t>
    </r>
    <r>
      <rPr>
        <b/>
        <sz val="10"/>
        <rFont val="Arial"/>
        <family val="2"/>
        <charset val="238"/>
      </rPr>
      <t xml:space="preserve">33 783 </t>
    </r>
    <r>
      <rPr>
        <sz val="10"/>
        <rFont val="Arial"/>
        <family val="2"/>
        <charset val="238"/>
      </rPr>
      <t xml:space="preserve">(68,49 %) prvostupňových rozhodnutí potvrdených, </t>
    </r>
    <r>
      <rPr>
        <b/>
        <sz val="10"/>
        <rFont val="Arial"/>
        <family val="2"/>
        <charset val="238"/>
      </rPr>
      <t>2 414</t>
    </r>
    <r>
      <rPr>
        <sz val="10"/>
        <rFont val="Arial"/>
        <family val="2"/>
        <charset val="238"/>
      </rPr>
      <t xml:space="preserve"> (4,89 %) prvostupňových rozhodnutí zmenených, </t>
    </r>
    <r>
      <rPr>
        <b/>
        <sz val="10"/>
        <rFont val="Arial"/>
        <family val="2"/>
        <charset val="238"/>
      </rPr>
      <t xml:space="preserve">6 808 </t>
    </r>
    <r>
      <rPr>
        <sz val="10"/>
        <rFont val="Arial"/>
        <family val="2"/>
        <charset val="238"/>
      </rPr>
      <t>(13,80 %) prvostupňových rozhodnutí zrušených a vrátených na ďalšie konanie a rozhodnutie a</t>
    </r>
    <r>
      <rPr>
        <b/>
        <sz val="10"/>
        <rFont val="Arial"/>
        <family val="2"/>
        <charset val="238"/>
      </rPr>
      <t> 6 319</t>
    </r>
    <r>
      <rPr>
        <sz val="10"/>
        <rFont val="Arial"/>
        <family val="2"/>
        <charset val="238"/>
      </rPr>
      <t xml:space="preserve"> (12,81 %) vybavili odvolacie súdy inak. Najviac potvrdených rozhodnutí mali okresné súdy v obvode Krajského súdu v Trenčíne - 79,17 %, najviac zrušených a vrátených rozhodnutí zaznamenali okresné súdy v obvode Krajského súdu v Bratislave – 18,48 %.</t>
    </r>
  </si>
  <si>
    <r>
      <t>V roku 2017 krajské súdy v Slovenskej republike vybavili 5</t>
    </r>
    <r>
      <rPr>
        <b/>
        <sz val="10"/>
        <rFont val="Arial"/>
        <family val="2"/>
        <charset val="238"/>
      </rPr>
      <t xml:space="preserve"> 763</t>
    </r>
    <r>
      <rPr>
        <sz val="10"/>
        <rFont val="Arial"/>
        <family val="2"/>
        <charset val="238"/>
      </rPr>
      <t xml:space="preserve"> odvolaní proti rozhodnutiam okresných súdov v obchodných veciach. Z toho počtu bolo</t>
    </r>
    <r>
      <rPr>
        <b/>
        <sz val="10"/>
        <rFont val="Arial"/>
        <family val="2"/>
        <charset val="238"/>
      </rPr>
      <t xml:space="preserve"> 3 428 </t>
    </r>
    <r>
      <rPr>
        <sz val="10"/>
        <rFont val="Arial"/>
        <family val="2"/>
        <charset val="238"/>
      </rPr>
      <t xml:space="preserve">(59,48 %) prvostupňových rozhodnutí potvrdených, </t>
    </r>
    <r>
      <rPr>
        <b/>
        <sz val="10"/>
        <rFont val="Arial"/>
        <family val="2"/>
        <charset val="238"/>
      </rPr>
      <t>283</t>
    </r>
    <r>
      <rPr>
        <sz val="10"/>
        <rFont val="Arial"/>
        <family val="2"/>
        <charset val="238"/>
      </rPr>
      <t xml:space="preserve"> (4,91 %) prvostupňových rozhodnutí zmenených, </t>
    </r>
    <r>
      <rPr>
        <b/>
        <sz val="10"/>
        <rFont val="Arial"/>
        <family val="2"/>
        <charset val="238"/>
      </rPr>
      <t>902</t>
    </r>
    <r>
      <rPr>
        <sz val="10"/>
        <rFont val="Arial"/>
        <family val="2"/>
        <charset val="238"/>
      </rPr>
      <t xml:space="preserve"> (15,65 %) prvostupňových rozhodnutí zrušených a vrátených na ďalšie konanie a rozhodnutie a </t>
    </r>
    <r>
      <rPr>
        <b/>
        <sz val="10"/>
        <rFont val="Arial"/>
        <family val="2"/>
        <charset val="238"/>
      </rPr>
      <t xml:space="preserve">1 150 </t>
    </r>
    <r>
      <rPr>
        <sz val="10"/>
        <rFont val="Arial"/>
        <family val="2"/>
        <charset val="238"/>
      </rPr>
      <t>(19,95 %) vybavili súdy inak. Najviac potvrdených rozhodnutí mali okresné súdy v obvode Krajského súdu v Trenčíne - 79,41 %, najviac zrušených a vrátených rozhodnutí zaznamenali okresné súdy v obvode Krajského súdu v Trnave - 29,75 %.</t>
    </r>
  </si>
  <si>
    <r>
      <t xml:space="preserve">V tejto veľkej skupine najpočetnejšiu podskupinu tvoria spory zodpovednosti za škodu s počtom </t>
    </r>
    <r>
      <rPr>
        <b/>
        <sz val="10"/>
        <rFont val="Arial"/>
        <family val="2"/>
        <charset val="238"/>
      </rPr>
      <t>3 452</t>
    </r>
    <r>
      <rPr>
        <sz val="10"/>
        <rFont val="Arial"/>
        <family val="2"/>
        <charset val="238"/>
      </rPr>
      <t xml:space="preserve">  vecí s </t>
    </r>
    <r>
      <rPr>
        <b/>
        <sz val="10"/>
        <rFont val="Arial"/>
        <family val="2"/>
        <charset val="238"/>
      </rPr>
      <t xml:space="preserve">4 472 </t>
    </r>
    <r>
      <rPr>
        <sz val="10"/>
        <rFont val="Arial"/>
        <family val="2"/>
        <charset val="238"/>
      </rPr>
      <t xml:space="preserve">nárokmi. Druhú najpočetnejšiu podskupinu tvoria spory vecného práva - </t>
    </r>
    <r>
      <rPr>
        <b/>
        <sz val="10"/>
        <rFont val="Arial"/>
        <family val="2"/>
        <charset val="238"/>
      </rPr>
      <t xml:space="preserve">3 121 </t>
    </r>
    <r>
      <rPr>
        <sz val="10"/>
        <rFont val="Arial"/>
        <family val="2"/>
        <charset val="238"/>
      </rPr>
      <t xml:space="preserve"> vecí s </t>
    </r>
    <r>
      <rPr>
        <b/>
        <sz val="10"/>
        <rFont val="Arial"/>
        <family val="2"/>
        <charset val="238"/>
      </rPr>
      <t xml:space="preserve">16 131 </t>
    </r>
    <r>
      <rPr>
        <sz val="10"/>
        <rFont val="Arial"/>
        <family val="2"/>
        <charset val="238"/>
      </rPr>
      <t xml:space="preserve">nárokmi. Z nich </t>
    </r>
    <r>
      <rPr>
        <b/>
        <sz val="10"/>
        <rFont val="Arial"/>
        <family val="2"/>
        <charset val="238"/>
      </rPr>
      <t xml:space="preserve">5 423 </t>
    </r>
    <r>
      <rPr>
        <sz val="10"/>
        <rFont val="Arial"/>
        <family val="2"/>
        <charset val="238"/>
      </rPr>
      <t xml:space="preserve">sporov sa týkalo určenia vlastníctva a </t>
    </r>
    <r>
      <rPr>
        <b/>
        <sz val="10"/>
        <rFont val="Arial"/>
        <family val="2"/>
        <charset val="238"/>
      </rPr>
      <t xml:space="preserve">1 331 </t>
    </r>
    <r>
      <rPr>
        <sz val="10"/>
        <rFont val="Arial"/>
        <family val="2"/>
        <charset val="238"/>
      </rPr>
      <t xml:space="preserve">bezpodielového spoluvlastníctva manželov. Tretiu najpočetnejšiu podskupinu tvoria spory z užívania bytov a iných obytných miestností  - </t>
    </r>
    <r>
      <rPr>
        <b/>
        <sz val="10"/>
        <rFont val="Arial"/>
        <family val="2"/>
        <charset val="238"/>
      </rPr>
      <t>1 744</t>
    </r>
    <r>
      <rPr>
        <sz val="10"/>
        <rFont val="Arial"/>
        <family val="2"/>
        <charset val="238"/>
      </rPr>
      <t xml:space="preserve"> vecí s</t>
    </r>
    <r>
      <rPr>
        <b/>
        <sz val="10"/>
        <rFont val="Arial"/>
        <family val="2"/>
        <charset val="238"/>
      </rPr>
      <t> 3 675</t>
    </r>
    <r>
      <rPr>
        <sz val="10"/>
        <rFont val="Arial"/>
        <family val="2"/>
        <charset val="238"/>
      </rPr>
      <t xml:space="preserve"> nárokmi.</t>
    </r>
  </si>
  <si>
    <t>PREHĽAD</t>
  </si>
  <si>
    <t>O RÝCHLOSTI KONANIA V OBČIANSKOPRÁVNYCH VECIACH V JEDNOTLIVÝCH KRAJOCH V ROKU 2017</t>
  </si>
  <si>
    <t>Toto delenie vychádza z číselníka druhov nárokov podľa Smernice 31/2005 Ministerstva spravodlivosti SR z 20. decembra 2005 o súdnej štatistike, účinnej od 1. januára 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</si>
</sst>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S_k_-;\-* #,##0.00\ _S_k_-;_-* &quot;-&quot;??\ _S_k_-;_-@_-"/>
    <numFmt numFmtId="165" formatCode="#,##0.000"/>
    <numFmt numFmtId="166" formatCode="#,##0.0000"/>
  </numFmts>
  <fonts count="22">
    <font>
      <sz val="10"/>
      <name val="Arial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name val="CG Times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color indexed="17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9" fontId="16" fillId="0" borderId="0" applyFont="0" applyFill="0" applyBorder="0" applyAlignment="0" applyProtection="0"/>
  </cellStyleXfs>
  <cellXfs count="41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9" fillId="0" borderId="0" xfId="0" applyFont="1"/>
    <xf numFmtId="0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2" xfId="0" applyNumberFormat="1" applyFont="1" applyBorder="1" applyAlignment="1">
      <alignment horizontal="left" vertical="center" wrapText="1" indent="1"/>
    </xf>
    <xf numFmtId="0" fontId="9" fillId="0" borderId="4" xfId="0" applyNumberFormat="1" applyFont="1" applyBorder="1" applyAlignment="1">
      <alignment horizontal="left" vertical="center" wrapText="1" indent="1"/>
    </xf>
    <xf numFmtId="0" fontId="9" fillId="0" borderId="9" xfId="0" applyNumberFormat="1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7" xfId="0" applyBorder="1"/>
    <xf numFmtId="0" fontId="5" fillId="0" borderId="0" xfId="0" applyFont="1"/>
    <xf numFmtId="0" fontId="10" fillId="0" borderId="9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left" vertical="center" wrapText="1" indent="4"/>
    </xf>
    <xf numFmtId="3" fontId="10" fillId="0" borderId="18" xfId="0" applyNumberFormat="1" applyFont="1" applyFill="1" applyBorder="1" applyAlignment="1">
      <alignment horizontal="right" vertical="center" wrapText="1" indent="1"/>
    </xf>
    <xf numFmtId="3" fontId="10" fillId="0" borderId="19" xfId="0" applyNumberFormat="1" applyFont="1" applyBorder="1" applyAlignment="1">
      <alignment horizontal="right" vertical="center" wrapText="1" indent="1"/>
    </xf>
    <xf numFmtId="3" fontId="10" fillId="0" borderId="18" xfId="0" applyNumberFormat="1" applyFont="1" applyBorder="1" applyAlignment="1">
      <alignment horizontal="right" vertical="center" wrapText="1" indent="2"/>
    </xf>
    <xf numFmtId="3" fontId="10" fillId="0" borderId="18" xfId="0" applyNumberFormat="1" applyFont="1" applyBorder="1" applyAlignment="1">
      <alignment horizontal="right" vertical="center" wrapText="1" indent="1"/>
    </xf>
    <xf numFmtId="3" fontId="10" fillId="0" borderId="20" xfId="0" applyNumberFormat="1" applyFont="1" applyBorder="1" applyAlignment="1">
      <alignment horizontal="right" vertical="center" wrapText="1" indent="2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 indent="1"/>
    </xf>
    <xf numFmtId="3" fontId="10" fillId="0" borderId="10" xfId="0" applyNumberFormat="1" applyFont="1" applyBorder="1" applyAlignment="1">
      <alignment horizontal="right" vertical="center" wrapText="1" indent="2"/>
    </xf>
    <xf numFmtId="3" fontId="10" fillId="0" borderId="21" xfId="0" applyNumberFormat="1" applyFont="1" applyBorder="1" applyAlignment="1">
      <alignment horizontal="right" vertical="center" wrapText="1" indent="1"/>
    </xf>
    <xf numFmtId="3" fontId="10" fillId="0" borderId="22" xfId="0" applyNumberFormat="1" applyFont="1" applyBorder="1" applyAlignment="1">
      <alignment horizontal="right" vertical="center" wrapText="1" indent="2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right" vertical="center" wrapText="1" indent="4"/>
    </xf>
    <xf numFmtId="3" fontId="10" fillId="0" borderId="20" xfId="0" applyNumberFormat="1" applyFont="1" applyBorder="1" applyAlignment="1">
      <alignment horizontal="right" vertical="center" wrapText="1" indent="4"/>
    </xf>
    <xf numFmtId="3" fontId="10" fillId="0" borderId="18" xfId="0" applyNumberFormat="1" applyFont="1" applyBorder="1" applyAlignment="1">
      <alignment horizontal="right" vertical="center" wrapText="1" indent="3"/>
    </xf>
    <xf numFmtId="3" fontId="10" fillId="0" borderId="21" xfId="0" applyNumberFormat="1" applyFont="1" applyBorder="1" applyAlignment="1">
      <alignment horizontal="right" vertical="center" wrapText="1" indent="3"/>
    </xf>
    <xf numFmtId="3" fontId="10" fillId="0" borderId="23" xfId="0" applyNumberFormat="1" applyFont="1" applyBorder="1" applyAlignment="1">
      <alignment horizontal="right" vertical="center" wrapText="1" indent="3"/>
    </xf>
    <xf numFmtId="0" fontId="10" fillId="0" borderId="24" xfId="0" applyFont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14" fillId="0" borderId="0" xfId="0" applyFont="1" applyFill="1"/>
    <xf numFmtId="4" fontId="5" fillId="0" borderId="0" xfId="0" applyNumberFormat="1" applyFont="1" applyBorder="1"/>
    <xf numFmtId="164" fontId="5" fillId="0" borderId="0" xfId="1" applyNumberFormat="1" applyFont="1" applyFill="1" applyBorder="1" applyAlignment="1">
      <alignment horizontal="right" vertical="center" wrapText="1" indent="1"/>
    </xf>
    <xf numFmtId="164" fontId="5" fillId="0" borderId="0" xfId="1" applyFont="1" applyFill="1" applyBorder="1" applyAlignment="1">
      <alignment horizontal="right" vertical="center" wrapText="1" inden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/>
    <xf numFmtId="3" fontId="0" fillId="0" borderId="0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indent="1"/>
    </xf>
    <xf numFmtId="4" fontId="10" fillId="0" borderId="2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 indent="1"/>
    </xf>
    <xf numFmtId="0" fontId="2" fillId="0" borderId="4" xfId="0" applyNumberFormat="1" applyFont="1" applyFill="1" applyBorder="1" applyAlignment="1">
      <alignment horizontal="left" vertical="center" wrapText="1" indent="1"/>
    </xf>
    <xf numFmtId="0" fontId="2" fillId="0" borderId="4" xfId="0" applyNumberFormat="1" applyFont="1" applyFill="1" applyBorder="1" applyAlignment="1">
      <alignment horizontal="left" vertical="center" wrapText="1" indent="4"/>
    </xf>
    <xf numFmtId="0" fontId="10" fillId="0" borderId="1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 indent="1"/>
    </xf>
    <xf numFmtId="0" fontId="10" fillId="0" borderId="1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right" vertical="center" indent="1"/>
    </xf>
    <xf numFmtId="3" fontId="10" fillId="0" borderId="21" xfId="0" applyNumberFormat="1" applyFont="1" applyFill="1" applyBorder="1" applyAlignment="1">
      <alignment horizontal="right" vertical="center" indent="1"/>
    </xf>
    <xf numFmtId="3" fontId="10" fillId="0" borderId="28" xfId="0" applyNumberFormat="1" applyFont="1" applyFill="1" applyBorder="1" applyAlignment="1">
      <alignment horizontal="right" vertical="center" indent="1"/>
    </xf>
    <xf numFmtId="3" fontId="10" fillId="0" borderId="29" xfId="0" applyNumberFormat="1" applyFont="1" applyFill="1" applyBorder="1" applyAlignment="1">
      <alignment horizontal="right" vertical="center" indent="1"/>
    </xf>
    <xf numFmtId="3" fontId="10" fillId="0" borderId="20" xfId="0" applyNumberFormat="1" applyFont="1" applyFill="1" applyBorder="1" applyAlignment="1">
      <alignment horizontal="right" vertical="center" indent="1"/>
    </xf>
    <xf numFmtId="3" fontId="10" fillId="0" borderId="10" xfId="0" applyNumberFormat="1" applyFont="1" applyFill="1" applyBorder="1" applyAlignment="1">
      <alignment horizontal="right" vertical="center" indent="1"/>
    </xf>
    <xf numFmtId="3" fontId="10" fillId="0" borderId="19" xfId="0" applyNumberFormat="1" applyFont="1" applyFill="1" applyBorder="1" applyAlignment="1">
      <alignment horizontal="right" vertical="center" indent="1"/>
    </xf>
    <xf numFmtId="0" fontId="2" fillId="0" borderId="9" xfId="0" applyNumberFormat="1" applyFont="1" applyFill="1" applyBorder="1" applyAlignment="1">
      <alignment horizontal="left" vertical="center" wrapText="1" indent="1"/>
    </xf>
    <xf numFmtId="0" fontId="10" fillId="0" borderId="30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right" vertical="center" indent="1"/>
    </xf>
    <xf numFmtId="0" fontId="4" fillId="0" borderId="0" xfId="3" applyFont="1" applyBorder="1" applyAlignment="1">
      <alignment vertical="center"/>
    </xf>
    <xf numFmtId="0" fontId="2" fillId="0" borderId="0" xfId="3"/>
    <xf numFmtId="0" fontId="3" fillId="0" borderId="0" xfId="3" applyFont="1" applyBorder="1" applyAlignment="1">
      <alignment vertical="center"/>
    </xf>
    <xf numFmtId="0" fontId="2" fillId="0" borderId="0" xfId="3" applyBorder="1"/>
    <xf numFmtId="0" fontId="2" fillId="0" borderId="3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2" fontId="2" fillId="0" borderId="32" xfId="3" applyNumberFormat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3" fontId="2" fillId="0" borderId="33" xfId="3" applyNumberFormat="1" applyFont="1" applyFill="1" applyBorder="1" applyAlignment="1">
      <alignment horizontal="right" vertical="center" wrapText="1" indent="2"/>
    </xf>
    <xf numFmtId="0" fontId="10" fillId="0" borderId="7" xfId="3" applyFont="1" applyFill="1" applyBorder="1" applyAlignment="1">
      <alignment horizontal="center" vertical="center" wrapText="1"/>
    </xf>
    <xf numFmtId="3" fontId="2" fillId="0" borderId="27" xfId="3" applyNumberFormat="1" applyFont="1" applyFill="1" applyBorder="1" applyAlignment="1">
      <alignment horizontal="right" vertical="center" wrapText="1" indent="2"/>
    </xf>
    <xf numFmtId="0" fontId="10" fillId="0" borderId="1" xfId="3" applyFont="1" applyFill="1" applyBorder="1" applyAlignment="1">
      <alignment horizontal="center" vertical="center" wrapText="1"/>
    </xf>
    <xf numFmtId="3" fontId="10" fillId="0" borderId="29" xfId="3" applyNumberFormat="1" applyFont="1" applyFill="1" applyBorder="1" applyAlignment="1">
      <alignment horizontal="right" vertical="center" wrapText="1" indent="2"/>
    </xf>
    <xf numFmtId="3" fontId="10" fillId="0" borderId="21" xfId="3" applyNumberFormat="1" applyFont="1" applyFill="1" applyBorder="1" applyAlignment="1">
      <alignment horizontal="right" vertical="center" wrapText="1" indent="1"/>
    </xf>
    <xf numFmtId="2" fontId="10" fillId="0" borderId="21" xfId="3" applyNumberFormat="1" applyFont="1" applyFill="1" applyBorder="1" applyAlignment="1">
      <alignment horizontal="center" vertical="center" wrapText="1"/>
    </xf>
    <xf numFmtId="3" fontId="10" fillId="0" borderId="21" xfId="3" applyNumberFormat="1" applyFont="1" applyFill="1" applyBorder="1" applyAlignment="1">
      <alignment horizontal="right" vertical="center" wrapText="1" indent="2"/>
    </xf>
    <xf numFmtId="2" fontId="10" fillId="0" borderId="20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3" fontId="10" fillId="0" borderId="0" xfId="3" applyNumberFormat="1" applyFont="1" applyFill="1" applyBorder="1" applyAlignment="1">
      <alignment horizontal="right" vertical="center" wrapText="1" indent="2"/>
    </xf>
    <xf numFmtId="3" fontId="10" fillId="0" borderId="0" xfId="3" applyNumberFormat="1" applyFont="1" applyFill="1" applyBorder="1" applyAlignment="1">
      <alignment horizontal="right" vertical="center" wrapText="1" indent="1"/>
    </xf>
    <xf numFmtId="2" fontId="10" fillId="0" borderId="0" xfId="3" applyNumberFormat="1" applyFont="1" applyFill="1" applyBorder="1" applyAlignment="1">
      <alignment horizontal="center" vertical="center" wrapText="1"/>
    </xf>
    <xf numFmtId="0" fontId="11" fillId="0" borderId="0" xfId="3" applyFont="1" applyBorder="1" applyAlignment="1"/>
    <xf numFmtId="0" fontId="11" fillId="0" borderId="0" xfId="3" applyFont="1"/>
    <xf numFmtId="0" fontId="11" fillId="0" borderId="0" xfId="3" applyFont="1" applyAlignment="1"/>
    <xf numFmtId="0" fontId="2" fillId="0" borderId="0" xfId="3" applyAlignment="1"/>
    <xf numFmtId="3" fontId="2" fillId="0" borderId="0" xfId="3" applyNumberFormat="1"/>
    <xf numFmtId="0" fontId="4" fillId="0" borderId="0" xfId="3" applyFont="1" applyFill="1" applyBorder="1" applyAlignment="1">
      <alignment vertical="center"/>
    </xf>
    <xf numFmtId="0" fontId="2" fillId="0" borderId="0" xfId="3" applyFill="1"/>
    <xf numFmtId="0" fontId="3" fillId="0" borderId="0" xfId="3" applyFont="1" applyFill="1" applyBorder="1" applyAlignment="1">
      <alignment vertical="center"/>
    </xf>
    <xf numFmtId="0" fontId="2" fillId="0" borderId="0" xfId="3" applyFill="1" applyBorder="1"/>
    <xf numFmtId="3" fontId="10" fillId="0" borderId="18" xfId="3" applyNumberFormat="1" applyFont="1" applyFill="1" applyBorder="1" applyAlignment="1">
      <alignment horizontal="right" vertical="center" wrapText="1" indent="2"/>
    </xf>
    <xf numFmtId="0" fontId="2" fillId="0" borderId="0" xfId="3" applyFont="1" applyFill="1"/>
    <xf numFmtId="3" fontId="2" fillId="0" borderId="0" xfId="3" applyNumberFormat="1" applyFill="1"/>
    <xf numFmtId="0" fontId="18" fillId="0" borderId="0" xfId="7"/>
    <xf numFmtId="0" fontId="15" fillId="0" borderId="0" xfId="7" applyFont="1" applyAlignment="1">
      <alignment wrapText="1"/>
    </xf>
    <xf numFmtId="3" fontId="2" fillId="0" borderId="33" xfId="0" applyNumberFormat="1" applyFont="1" applyBorder="1" applyAlignment="1">
      <alignment horizontal="right" vertical="center" wrapText="1" indent="2"/>
    </xf>
    <xf numFmtId="3" fontId="2" fillId="0" borderId="3" xfId="0" applyNumberFormat="1" applyFont="1" applyBorder="1" applyAlignment="1">
      <alignment horizontal="right" vertical="center" wrapText="1" indent="1"/>
    </xf>
    <xf numFmtId="3" fontId="2" fillId="0" borderId="27" xfId="0" applyNumberFormat="1" applyFont="1" applyBorder="1" applyAlignment="1">
      <alignment horizontal="right" vertical="center" wrapText="1" indent="1"/>
    </xf>
    <xf numFmtId="3" fontId="0" fillId="0" borderId="0" xfId="0" applyNumberFormat="1" applyBorder="1"/>
    <xf numFmtId="2" fontId="0" fillId="0" borderId="0" xfId="0" applyNumberFormat="1" applyBorder="1"/>
    <xf numFmtId="3" fontId="2" fillId="0" borderId="27" xfId="0" applyNumberFormat="1" applyFont="1" applyBorder="1" applyAlignment="1">
      <alignment horizontal="right" vertical="center" wrapText="1" indent="2"/>
    </xf>
    <xf numFmtId="3" fontId="2" fillId="0" borderId="34" xfId="0" applyNumberFormat="1" applyFont="1" applyBorder="1" applyAlignment="1">
      <alignment horizontal="right" vertical="center" wrapText="1" indent="2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right" vertical="center" wrapText="1" indent="3"/>
    </xf>
    <xf numFmtId="3" fontId="2" fillId="0" borderId="36" xfId="0" applyNumberFormat="1" applyFont="1" applyBorder="1" applyAlignment="1">
      <alignment horizontal="right" vertical="center" wrapText="1" indent="3"/>
    </xf>
    <xf numFmtId="3" fontId="2" fillId="0" borderId="39" xfId="0" applyNumberFormat="1" applyFont="1" applyBorder="1" applyAlignment="1">
      <alignment horizontal="right" vertical="center" wrapText="1" indent="3"/>
    </xf>
    <xf numFmtId="3" fontId="2" fillId="0" borderId="33" xfId="0" applyNumberFormat="1" applyFont="1" applyBorder="1" applyAlignment="1">
      <alignment horizontal="right" vertical="center" wrapText="1" indent="3"/>
    </xf>
    <xf numFmtId="3" fontId="2" fillId="0" borderId="27" xfId="0" applyNumberFormat="1" applyFont="1" applyBorder="1" applyAlignment="1">
      <alignment horizontal="right" vertical="center" wrapText="1" indent="3"/>
    </xf>
    <xf numFmtId="2" fontId="2" fillId="0" borderId="0" xfId="3" applyNumberFormat="1" applyFill="1" applyBorder="1"/>
    <xf numFmtId="2" fontId="2" fillId="0" borderId="0" xfId="3" applyNumberFormat="1" applyBorder="1"/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right" vertical="center" wrapText="1" indent="1"/>
    </xf>
    <xf numFmtId="4" fontId="2" fillId="0" borderId="3" xfId="0" applyNumberFormat="1" applyFont="1" applyBorder="1" applyAlignment="1">
      <alignment horizontal="right" vertical="center" wrapText="1" indent="1"/>
    </xf>
    <xf numFmtId="3" fontId="3" fillId="0" borderId="0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horizontal="right" vertical="center" wrapText="1" indent="2"/>
    </xf>
    <xf numFmtId="4" fontId="0" fillId="0" borderId="0" xfId="0" applyNumberFormat="1"/>
    <xf numFmtId="3" fontId="10" fillId="0" borderId="21" xfId="0" applyNumberFormat="1" applyFont="1" applyBorder="1" applyAlignment="1">
      <alignment horizontal="right" vertical="center" wrapText="1" indent="2"/>
    </xf>
    <xf numFmtId="3" fontId="0" fillId="0" borderId="17" xfId="0" applyNumberFormat="1" applyBorder="1"/>
    <xf numFmtId="3" fontId="2" fillId="0" borderId="17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center" vertical="center" wrapText="1"/>
    </xf>
    <xf numFmtId="2" fontId="0" fillId="0" borderId="0" xfId="0" applyNumberFormat="1"/>
    <xf numFmtId="3" fontId="2" fillId="0" borderId="3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2" borderId="40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66" fontId="0" fillId="0" borderId="0" xfId="0" applyNumberFormat="1"/>
    <xf numFmtId="3" fontId="2" fillId="0" borderId="42" xfId="0" applyNumberFormat="1" applyFont="1" applyBorder="1" applyAlignment="1">
      <alignment horizontal="right" vertical="center" wrapText="1" indent="1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4" fontId="0" fillId="0" borderId="0" xfId="0" applyNumberFormat="1" applyBorder="1" applyAlignment="1">
      <alignment horizontal="center" vertical="center"/>
    </xf>
    <xf numFmtId="3" fontId="2" fillId="0" borderId="0" xfId="0" applyNumberFormat="1" applyFont="1" applyFill="1" applyBorder="1"/>
    <xf numFmtId="0" fontId="20" fillId="0" borderId="0" xfId="7" applyFont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2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3" fontId="2" fillId="0" borderId="63" xfId="0" applyNumberFormat="1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 wrapText="1" indent="4"/>
    </xf>
    <xf numFmtId="0" fontId="9" fillId="0" borderId="1" xfId="0" applyNumberFormat="1" applyFont="1" applyBorder="1" applyAlignment="1">
      <alignment horizontal="left" vertical="center" wrapText="1" indent="1"/>
    </xf>
    <xf numFmtId="3" fontId="2" fillId="0" borderId="31" xfId="3" applyNumberFormat="1" applyFont="1" applyFill="1" applyBorder="1" applyAlignment="1">
      <alignment horizontal="center" vertical="center" wrapText="1"/>
    </xf>
    <xf numFmtId="3" fontId="2" fillId="0" borderId="32" xfId="3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3" fontId="2" fillId="0" borderId="33" xfId="3" applyNumberFormat="1" applyFont="1" applyFill="1" applyBorder="1" applyAlignment="1">
      <alignment horizontal="center" vertical="center" wrapText="1"/>
    </xf>
    <xf numFmtId="3" fontId="2" fillId="0" borderId="27" xfId="3" applyNumberFormat="1" applyFont="1" applyFill="1" applyBorder="1" applyAlignment="1">
      <alignment horizontal="center" vertical="center" wrapText="1"/>
    </xf>
    <xf numFmtId="3" fontId="2" fillId="0" borderId="35" xfId="3" applyNumberFormat="1" applyFont="1" applyFill="1" applyBorder="1" applyAlignment="1">
      <alignment horizontal="center" vertical="center" wrapText="1"/>
    </xf>
    <xf numFmtId="2" fontId="2" fillId="0" borderId="32" xfId="10" applyNumberFormat="1" applyFont="1" applyFill="1" applyBorder="1" applyAlignment="1">
      <alignment horizontal="center" vertical="center" wrapText="1"/>
    </xf>
    <xf numFmtId="2" fontId="2" fillId="0" borderId="39" xfId="10" applyNumberFormat="1" applyFont="1" applyFill="1" applyBorder="1" applyAlignment="1">
      <alignment horizontal="center" vertical="center" wrapText="1"/>
    </xf>
    <xf numFmtId="2" fontId="2" fillId="0" borderId="21" xfId="10" applyNumberFormat="1" applyFont="1" applyFill="1" applyBorder="1" applyAlignment="1">
      <alignment horizontal="center" vertical="center" wrapText="1"/>
    </xf>
    <xf numFmtId="2" fontId="2" fillId="0" borderId="21" xfId="3" applyNumberFormat="1" applyFont="1" applyFill="1" applyBorder="1" applyAlignment="1">
      <alignment horizontal="center" vertical="center" wrapText="1"/>
    </xf>
    <xf numFmtId="2" fontId="0" fillId="0" borderId="32" xfId="10" applyNumberFormat="1" applyFont="1" applyBorder="1" applyAlignment="1">
      <alignment horizontal="center" vertical="center"/>
    </xf>
    <xf numFmtId="9" fontId="2" fillId="0" borderId="0" xfId="3" applyNumberFormat="1" applyBorder="1"/>
    <xf numFmtId="2" fontId="2" fillId="0" borderId="0" xfId="3" applyNumberFormat="1"/>
    <xf numFmtId="3" fontId="2" fillId="0" borderId="63" xfId="3" applyNumberFormat="1" applyFont="1" applyFill="1" applyBorder="1" applyAlignment="1">
      <alignment horizontal="right" vertical="center" wrapText="1" indent="2"/>
    </xf>
    <xf numFmtId="3" fontId="2" fillId="0" borderId="34" xfId="3" applyNumberFormat="1" applyFont="1" applyFill="1" applyBorder="1" applyAlignment="1">
      <alignment horizontal="right" vertical="center" wrapText="1" indent="2"/>
    </xf>
    <xf numFmtId="3" fontId="2" fillId="0" borderId="15" xfId="3" applyNumberFormat="1" applyFont="1" applyFill="1" applyBorder="1" applyAlignment="1">
      <alignment horizontal="right" vertical="center" wrapText="1" indent="2"/>
    </xf>
    <xf numFmtId="3" fontId="2" fillId="0" borderId="56" xfId="3" applyNumberFormat="1" applyFont="1" applyFill="1" applyBorder="1" applyAlignment="1">
      <alignment horizontal="right" vertical="center" wrapText="1" indent="2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3" fontId="10" fillId="2" borderId="31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 wrapText="1"/>
    </xf>
    <xf numFmtId="3" fontId="2" fillId="2" borderId="36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7" applyFont="1" applyAlignment="1">
      <alignment horizontal="justify" vertical="center" wrapText="1"/>
    </xf>
    <xf numFmtId="0" fontId="2" fillId="0" borderId="0" xfId="7" applyFont="1" applyAlignment="1">
      <alignment horizontal="left" vertical="center" wrapText="1" indent="3"/>
    </xf>
    <xf numFmtId="0" fontId="2" fillId="0" borderId="0" xfId="7" applyFont="1" applyAlignment="1">
      <alignment horizontal="left" vertical="center" wrapText="1" indent="5"/>
    </xf>
    <xf numFmtId="3" fontId="2" fillId="0" borderId="1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10" fillId="0" borderId="48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44" xfId="3" applyFont="1" applyFill="1" applyBorder="1" applyAlignment="1">
      <alignment horizontal="center" vertical="center" wrapText="1"/>
    </xf>
    <xf numFmtId="0" fontId="10" fillId="0" borderId="40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34" xfId="3" applyFont="1" applyFill="1" applyBorder="1" applyAlignment="1">
      <alignment horizontal="center" vertical="center" wrapText="1"/>
    </xf>
    <xf numFmtId="0" fontId="10" fillId="0" borderId="25" xfId="3" applyFont="1" applyFill="1" applyBorder="1" applyAlignment="1">
      <alignment horizontal="center" vertical="center" wrapText="1"/>
    </xf>
    <xf numFmtId="0" fontId="2" fillId="0" borderId="33" xfId="3" applyFont="1" applyFill="1" applyBorder="1" applyAlignment="1">
      <alignment horizontal="center" vertical="center" wrapText="1"/>
    </xf>
    <xf numFmtId="0" fontId="2" fillId="0" borderId="26" xfId="3" applyFont="1" applyFill="1" applyBorder="1" applyAlignment="1">
      <alignment horizontal="center" vertical="center" wrapText="1"/>
    </xf>
    <xf numFmtId="49" fontId="13" fillId="0" borderId="0" xfId="3" applyNumberFormat="1" applyFont="1" applyBorder="1" applyAlignment="1">
      <alignment horizontal="left" vertical="center" wrapText="1"/>
    </xf>
    <xf numFmtId="49" fontId="13" fillId="0" borderId="0" xfId="3" applyNumberFormat="1" applyFont="1" applyAlignment="1">
      <alignment horizontal="left" vertical="center" wrapText="1" indent="1"/>
    </xf>
    <xf numFmtId="0" fontId="2" fillId="0" borderId="0" xfId="3" applyFill="1" applyAlignment="1">
      <alignment horizont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49" fontId="13" fillId="0" borderId="0" xfId="3" applyNumberFormat="1" applyFont="1" applyFill="1" applyBorder="1" applyAlignment="1">
      <alignment horizontal="left" vertical="center" wrapText="1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Alignment="1">
      <alignment horizontal="left" vertical="center" wrapText="1" indent="1"/>
    </xf>
    <xf numFmtId="49" fontId="9" fillId="0" borderId="17" xfId="0" applyNumberFormat="1" applyFont="1" applyBorder="1" applyAlignment="1">
      <alignment horizontal="left"/>
    </xf>
    <xf numFmtId="0" fontId="10" fillId="0" borderId="50" xfId="0" applyFont="1" applyBorder="1" applyAlignment="1">
      <alignment horizontal="center" vertical="center"/>
    </xf>
  </cellXfs>
  <cellStyles count="11">
    <cellStyle name="Čiarka" xfId="1" builtinId="3"/>
    <cellStyle name="Normálna" xfId="0" builtinId="0"/>
    <cellStyle name="normálne 2" xfId="2"/>
    <cellStyle name="normálne 2 2" xfId="3"/>
    <cellStyle name="normálne 2_Občprav. veci 2012" xfId="4"/>
    <cellStyle name="normálne 3" xfId="5"/>
    <cellStyle name="normálne 4" xfId="6"/>
    <cellStyle name="normálne 4 2" xfId="7"/>
    <cellStyle name="normálne 4_Občprav. veci 2012" xfId="8"/>
    <cellStyle name="normální_14.A-Obchod.spory" xfId="9"/>
    <cellStyle name="Percentá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Podiel spôsobu vybavovania z celkového počtu
vybavených vecí C na súdoch SR v roku 2017 </a:t>
            </a:r>
          </a:p>
        </c:rich>
      </c:tx>
      <c:layout>
        <c:manualLayout>
          <c:xMode val="edge"/>
          <c:yMode val="edge"/>
          <c:x val="0.29024125252317318"/>
          <c:y val="2.5300473804410813E-2"/>
        </c:manualLayout>
      </c:layout>
      <c:overlay val="0"/>
      <c:spPr>
        <a:solidFill>
          <a:sysClr val="window" lastClr="FFFFFF"/>
        </a:solidFill>
        <a:effectLst/>
      </c:spPr>
    </c:title>
    <c:autoTitleDeleted val="0"/>
    <c:view3D>
      <c:rotX val="3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481615959968118E-2"/>
          <c:y val="0.16279069767441862"/>
          <c:w val="0.83660983845319126"/>
          <c:h val="0.78073089700996678"/>
        </c:manualLayout>
      </c:layout>
      <c:pie3DChart>
        <c:varyColors val="1"/>
        <c:ser>
          <c:idx val="0"/>
          <c:order val="0"/>
          <c:spPr>
            <a:ln w="19050">
              <a:solidFill>
                <a:sysClr val="window" lastClr="FFFFFF"/>
              </a:solidFill>
            </a:ln>
          </c:spPr>
          <c:explosion val="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7A-4CED-B2B6-03EF176D3D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7A-4CED-B2B6-03EF176D3D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B7A-4CED-B2B6-03EF176D3D3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B7A-4CED-B2B6-03EF176D3D3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B7A-4CED-B2B6-03EF176D3D3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B7A-4CED-B2B6-03EF176D3D3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B7A-4CED-B2B6-03EF176D3D38}"/>
              </c:ext>
            </c:extLst>
          </c:dPt>
          <c:dLbls>
            <c:dLbl>
              <c:idx val="0"/>
              <c:layout>
                <c:manualLayout>
                  <c:x val="0.22343010734161511"/>
                  <c:y val="-0.214904057600908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Vyhovené úplne
40 746
52,02 %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7A-4CED-B2B6-03EF176D3D38}"/>
                </c:ext>
              </c:extLst>
            </c:dLbl>
            <c:dLbl>
              <c:idx val="1"/>
              <c:layout>
                <c:manualLayout>
                  <c:x val="-6.5133882052728825E-2"/>
                  <c:y val="0.1629323182269437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Vyhovené číiastočne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18 556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23,69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US" sz="1000" b="1" i="0" u="none" strike="noStrike" baseline="0">
                      <a:solidFill>
                        <a:srgbClr val="000000"/>
                      </a:solidFill>
                      <a:latin typeface="Calibri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A-4CED-B2B6-03EF176D3D38}"/>
                </c:ext>
              </c:extLst>
            </c:dLbl>
            <c:dLbl>
              <c:idx val="2"/>
              <c:layout>
                <c:manualLayout>
                  <c:x val="1.3796266685105743E-2"/>
                  <c:y val="-3.878097610121634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Zmier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2 971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3,79 %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A-4CED-B2B6-03EF176D3D38}"/>
                </c:ext>
              </c:extLst>
            </c:dLbl>
            <c:dLbl>
              <c:idx val="3"/>
              <c:layout>
                <c:manualLayout>
                  <c:x val="-0.15528515576606711"/>
                  <c:y val="-0.1364424669321606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Návrh zamietnutý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14 187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18,11 %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A-4CED-B2B6-03EF176D3D38}"/>
                </c:ext>
              </c:extLst>
            </c:dLbl>
            <c:dLbl>
              <c:idx val="4"/>
              <c:layout>
                <c:manualLayout>
                  <c:x val="8.3340910596932896E-2"/>
                  <c:y val="-9.515598853273481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Inak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415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0,53%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A-4CED-B2B6-03EF176D3D38}"/>
                </c:ext>
              </c:extLst>
            </c:dLbl>
            <c:dLbl>
              <c:idx val="5"/>
              <c:layout>
                <c:manualLayout>
                  <c:x val="4.2869218735144383E-2"/>
                  <c:y val="6.539800317382073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Zmier - mediácia; 10 0,01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7A-4CED-B2B6-03EF176D3D38}"/>
                </c:ext>
              </c:extLst>
            </c:dLbl>
            <c:dLbl>
              <c:idx val="6"/>
              <c:layout>
                <c:manualLayout>
                  <c:x val="-0.1239029534041505"/>
                  <c:y val="8.4734960024560352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Návrh vzatý späť;1</a:t>
                    </a:r>
                    <a:r>
                      <a:rPr lang="en-US" baseline="0"/>
                      <a:t> 549</a:t>
                    </a:r>
                    <a:r>
                      <a:rPr lang="en-US"/>
                      <a:t>; 1,98 %</a:t>
                    </a:r>
                  </a:p>
                </c:rich>
              </c:tx>
              <c:numFmt formatCode="#,##0.0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7A-4CED-B2B6-03EF176D3D38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'4.GRAF-spôs_vyb.vecí'!$B$12:$B$18</c:f>
              <c:strCache>
                <c:ptCount val="7"/>
                <c:pt idx="0">
                  <c:v>vyhovené úplne</c:v>
                </c:pt>
                <c:pt idx="1">
                  <c:v>vyhovené čiastočne</c:v>
                </c:pt>
                <c:pt idx="2">
                  <c:v>zmier</c:v>
                </c:pt>
                <c:pt idx="3">
                  <c:v>návrh zamietnutý</c:v>
                </c:pt>
                <c:pt idx="4">
                  <c:v>inak</c:v>
                </c:pt>
                <c:pt idx="5">
                  <c:v>zmier - mediácia*</c:v>
                </c:pt>
                <c:pt idx="6">
                  <c:v>žaloba vzatá späť</c:v>
                </c:pt>
              </c:strCache>
            </c:strRef>
          </c:cat>
          <c:val>
            <c:numRef>
              <c:f>'4.GRAF-spôs_vyb.vecí'!$C$12:$C$18</c:f>
              <c:numCache>
                <c:formatCode>#,##0</c:formatCode>
                <c:ptCount val="7"/>
                <c:pt idx="0">
                  <c:v>40746</c:v>
                </c:pt>
                <c:pt idx="1">
                  <c:v>18556</c:v>
                </c:pt>
                <c:pt idx="2">
                  <c:v>2971</c:v>
                </c:pt>
                <c:pt idx="3">
                  <c:v>14187</c:v>
                </c:pt>
                <c:pt idx="4">
                  <c:v>415</c:v>
                </c:pt>
                <c:pt idx="5">
                  <c:v>10</c:v>
                </c:pt>
                <c:pt idx="6">
                  <c:v>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7A-4CED-B2B6-03EF176D3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ysClr val="window" lastClr="FFFFFF">
            <a:lumMod val="75000"/>
          </a:sysClr>
        </a:gs>
        <a:gs pos="44000">
          <a:sysClr val="window" lastClr="FFFFFF"/>
        </a:gs>
      </a:gsLst>
      <a:lin ang="5400000" scaled="0"/>
    </a:gradFill>
    <a:ln w="12700"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80314954" l="0.78740157480314954" r="0.78740157480314954" t="0.78740157480314954" header="0.31496062992126606" footer="0.31496062992126606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21298</xdr:colOff>
      <xdr:row>0</xdr:row>
      <xdr:rowOff>0</xdr:rowOff>
    </xdr:from>
    <xdr:to>
      <xdr:col>13</xdr:col>
      <xdr:colOff>124397</xdr:colOff>
      <xdr:row>35</xdr:row>
      <xdr:rowOff>87087</xdr:rowOff>
    </xdr:to>
    <xdr:graphicFrame macro="">
      <xdr:nvGraphicFramePr>
        <xdr:cNvPr id="234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0.50025</cdr:x>
      <cdr:y>0.49926</cdr:y>
    </cdr:from>
    <cdr:to>
      <cdr:x>0.51605</cdr:x>
      <cdr:y>0.53122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6529" y="2870726"/>
          <a:ext cx="122682" cy="183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Calibri"/>
            </a:rPr>
            <a:t>e </a:t>
          </a:r>
        </a:p>
      </cdr:txBody>
    </cdr:sp>
  </cdr:relSizeAnchor>
</c:userShape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zoomScaleNormal="100" workbookViewId="0"/>
  </sheetViews>
  <sheetFormatPr defaultColWidth="9.140625" defaultRowHeight="12.75"/>
  <cols>
    <col min="1" max="1" width="130.7109375" style="152" customWidth="1"/>
    <col min="2" max="16384" width="9.140625" style="152"/>
  </cols>
  <sheetData>
    <row r="1" spans="1:1">
      <c r="A1" s="291" t="s">
        <v>162</v>
      </c>
    </row>
    <row r="2" spans="1:1" ht="6" customHeight="1">
      <c r="A2" s="291"/>
    </row>
    <row r="3" spans="1:1">
      <c r="A3" s="292" t="s">
        <v>184</v>
      </c>
    </row>
    <row r="4" spans="1:1">
      <c r="A4" s="292" t="s">
        <v>185</v>
      </c>
    </row>
    <row r="5" spans="1:1">
      <c r="A5" s="292" t="s">
        <v>186</v>
      </c>
    </row>
    <row r="6" spans="1:1">
      <c r="A6" s="292" t="s">
        <v>187</v>
      </c>
    </row>
    <row r="7" spans="1:1">
      <c r="A7" s="293" t="s">
        <v>165</v>
      </c>
    </row>
    <row r="8" spans="1:1">
      <c r="A8" s="293" t="s">
        <v>166</v>
      </c>
    </row>
    <row r="9" spans="1:1">
      <c r="A9" s="293" t="s">
        <v>88</v>
      </c>
    </row>
    <row r="10" spans="1:1">
      <c r="A10" s="293" t="s">
        <v>167</v>
      </c>
    </row>
    <row r="11" spans="1:1" ht="6" customHeight="1">
      <c r="A11" s="291"/>
    </row>
    <row r="12" spans="1:1">
      <c r="A12" s="292" t="s">
        <v>188</v>
      </c>
    </row>
    <row r="13" spans="1:1" ht="6" customHeight="1">
      <c r="A13" s="291"/>
    </row>
    <row r="14" spans="1:1" ht="25.5">
      <c r="A14" s="291" t="s">
        <v>204</v>
      </c>
    </row>
    <row r="15" spans="1:1" ht="6" customHeight="1">
      <c r="A15" s="227"/>
    </row>
    <row r="16" spans="1:1" ht="29.25" customHeight="1">
      <c r="A16" s="291" t="s">
        <v>192</v>
      </c>
    </row>
    <row r="17" spans="1:1" ht="47.25" customHeight="1">
      <c r="A17" s="291" t="s">
        <v>193</v>
      </c>
    </row>
    <row r="18" spans="1:1" ht="54" customHeight="1">
      <c r="A18" s="291" t="s">
        <v>201</v>
      </c>
    </row>
    <row r="19" spans="1:1" ht="57.75" customHeight="1">
      <c r="A19" s="291" t="s">
        <v>194</v>
      </c>
    </row>
    <row r="20" spans="1:1" ht="38.25">
      <c r="A20" s="291" t="s">
        <v>195</v>
      </c>
    </row>
    <row r="21" spans="1:1" ht="19.5" customHeight="1">
      <c r="A21" s="291" t="s">
        <v>196</v>
      </c>
    </row>
    <row r="22" spans="1:1" ht="51">
      <c r="A22" s="291" t="s">
        <v>197</v>
      </c>
    </row>
    <row r="23" spans="1:1" ht="67.5" customHeight="1">
      <c r="A23" s="291" t="s">
        <v>198</v>
      </c>
    </row>
    <row r="24" spans="1:1" ht="67.5" customHeight="1">
      <c r="A24" s="291" t="s">
        <v>199</v>
      </c>
    </row>
    <row r="25" spans="1:1" ht="65.25" customHeight="1">
      <c r="A25" s="291" t="s">
        <v>200</v>
      </c>
    </row>
    <row r="26" spans="1:1">
      <c r="A26" s="153"/>
    </row>
  </sheetData>
  <phoneticPr fontId="0" type="noConversion"/>
  <printOptions horizontalCentered="1"/>
  <pageMargins left="0.98425196850393704" right="0.98425196850393704" top="0.78740157480314965" bottom="0.78740157480314965" header="0.31496062992125984" footer="0.31496062992125984"/>
  <pageSetup paperSize="9" fitToHeight="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00B050"/>
    <pageSetUpPr fitToPage="1"/>
  </sheetPr>
  <dimension ref="A1:S29"/>
  <sheetViews>
    <sheetView showGridLines="0" zoomScale="76" zoomScaleNormal="76" zoomScaleSheetLayoutView="100" workbookViewId="0">
      <selection sqref="A1:Q1"/>
    </sheetView>
  </sheetViews>
  <sheetFormatPr defaultRowHeight="12.75"/>
  <cols>
    <col min="1" max="1" width="30.7109375" customWidth="1"/>
    <col min="2" max="17" width="8.7109375" customWidth="1"/>
  </cols>
  <sheetData>
    <row r="1" spans="1:19" s="53" customFormat="1" ht="20.100000000000001" customHeight="1">
      <c r="A1" s="325" t="s">
        <v>157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9" s="53" customFormat="1" ht="20.100000000000001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9" s="53" customFormat="1" ht="20.100000000000001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9" s="53" customFormat="1" ht="20.100000000000001" customHeight="1" thickBot="1">
      <c r="A4" s="337" t="s">
        <v>47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9" ht="16.5" customHeight="1" thickTop="1">
      <c r="A5" s="316" t="s">
        <v>37</v>
      </c>
      <c r="B5" s="318" t="s">
        <v>38</v>
      </c>
      <c r="C5" s="330" t="s">
        <v>39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20" t="s">
        <v>40</v>
      </c>
    </row>
    <row r="6" spans="1:19" ht="27" customHeight="1">
      <c r="A6" s="326"/>
      <c r="B6" s="334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3" t="s">
        <v>170</v>
      </c>
      <c r="L6" s="334"/>
      <c r="M6" s="333" t="s">
        <v>171</v>
      </c>
      <c r="N6" s="334"/>
      <c r="O6" s="333" t="s">
        <v>42</v>
      </c>
      <c r="P6" s="334"/>
      <c r="Q6" s="331"/>
    </row>
    <row r="7" spans="1:19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2"/>
    </row>
    <row r="8" spans="1:19" ht="30" customHeight="1" thickTop="1">
      <c r="A8" s="35" t="s">
        <v>82</v>
      </c>
      <c r="B8" s="210">
        <v>1491</v>
      </c>
      <c r="C8" s="161">
        <v>1223</v>
      </c>
      <c r="D8" s="211">
        <f>C8/$B8*100</f>
        <v>82.02548625083837</v>
      </c>
      <c r="E8" s="161">
        <v>85</v>
      </c>
      <c r="F8" s="211">
        <f>E8/$B8*100</f>
        <v>5.7008718980549968</v>
      </c>
      <c r="G8" s="161">
        <v>58</v>
      </c>
      <c r="H8" s="211">
        <f>G8/$B8*100</f>
        <v>3.8900067069081152</v>
      </c>
      <c r="I8" s="187">
        <v>98</v>
      </c>
      <c r="J8" s="211">
        <f>I8/$B8*100</f>
        <v>6.5727699530516439</v>
      </c>
      <c r="K8" s="222">
        <v>0</v>
      </c>
      <c r="L8" s="211">
        <f>K8/$B8*100</f>
        <v>0</v>
      </c>
      <c r="M8" s="222">
        <v>14</v>
      </c>
      <c r="N8" s="211">
        <f t="shared" ref="N8:N15" si="0">M8/$B8*100</f>
        <v>0.93896713615023475</v>
      </c>
      <c r="O8" s="185">
        <v>16</v>
      </c>
      <c r="P8" s="211">
        <f>O8/$B8*100</f>
        <v>1.0731052984574112</v>
      </c>
      <c r="Q8" s="212">
        <v>1583</v>
      </c>
      <c r="R8" s="179"/>
      <c r="S8" s="34"/>
    </row>
    <row r="9" spans="1:19" ht="30" customHeight="1">
      <c r="A9" s="36" t="s">
        <v>83</v>
      </c>
      <c r="B9" s="210">
        <v>82</v>
      </c>
      <c r="C9" s="187">
        <v>38</v>
      </c>
      <c r="D9" s="211">
        <f t="shared" ref="D9:D15" si="1">C9/$B9*100</f>
        <v>46.341463414634148</v>
      </c>
      <c r="E9" s="187">
        <v>13</v>
      </c>
      <c r="F9" s="211">
        <f t="shared" ref="F9:F15" si="2">E9/$B9*100</f>
        <v>15.853658536585366</v>
      </c>
      <c r="G9" s="187">
        <v>9</v>
      </c>
      <c r="H9" s="211">
        <f t="shared" ref="H9:H15" si="3">G9/$B9*100</f>
        <v>10.975609756097562</v>
      </c>
      <c r="I9" s="187">
        <v>20</v>
      </c>
      <c r="J9" s="211">
        <f t="shared" ref="J9:J15" si="4">I9/$B9*100</f>
        <v>24.390243902439025</v>
      </c>
      <c r="K9" s="156">
        <v>0</v>
      </c>
      <c r="L9" s="211">
        <f t="shared" ref="L9:L15" si="5">K9/$B9*100</f>
        <v>0</v>
      </c>
      <c r="M9" s="156">
        <v>2</v>
      </c>
      <c r="N9" s="211">
        <f t="shared" si="0"/>
        <v>2.4390243902439024</v>
      </c>
      <c r="O9" s="187">
        <v>0</v>
      </c>
      <c r="P9" s="211">
        <f t="shared" ref="P9:P15" si="6">O9/$B9*100</f>
        <v>0</v>
      </c>
      <c r="Q9" s="214">
        <v>107</v>
      </c>
      <c r="R9" s="179"/>
      <c r="S9" s="34"/>
    </row>
    <row r="10" spans="1:19" ht="30" customHeight="1">
      <c r="A10" s="36" t="s">
        <v>84</v>
      </c>
      <c r="B10" s="210">
        <v>402</v>
      </c>
      <c r="C10" s="187">
        <v>234</v>
      </c>
      <c r="D10" s="211">
        <f t="shared" si="1"/>
        <v>58.208955223880601</v>
      </c>
      <c r="E10" s="187">
        <v>51</v>
      </c>
      <c r="F10" s="211">
        <f t="shared" si="2"/>
        <v>12.686567164179104</v>
      </c>
      <c r="G10" s="187">
        <v>43</v>
      </c>
      <c r="H10" s="211">
        <f t="shared" si="3"/>
        <v>10.696517412935323</v>
      </c>
      <c r="I10" s="187">
        <v>47</v>
      </c>
      <c r="J10" s="211">
        <f t="shared" si="4"/>
        <v>11.691542288557214</v>
      </c>
      <c r="K10" s="156">
        <v>0</v>
      </c>
      <c r="L10" s="211">
        <f t="shared" si="5"/>
        <v>0</v>
      </c>
      <c r="M10" s="156">
        <v>27</v>
      </c>
      <c r="N10" s="211">
        <f>M10/$B10*100</f>
        <v>6.7164179104477615</v>
      </c>
      <c r="O10" s="187">
        <v>1</v>
      </c>
      <c r="P10" s="211">
        <f t="shared" si="6"/>
        <v>0.24875621890547264</v>
      </c>
      <c r="Q10" s="214">
        <v>424</v>
      </c>
      <c r="R10" s="179"/>
      <c r="S10" s="34"/>
    </row>
    <row r="11" spans="1:19" ht="30" customHeight="1">
      <c r="A11" s="36" t="s">
        <v>90</v>
      </c>
      <c r="B11" s="210">
        <v>7553</v>
      </c>
      <c r="C11" s="187">
        <v>3716</v>
      </c>
      <c r="D11" s="211">
        <f>C11/$B11*100</f>
        <v>49.198993777307031</v>
      </c>
      <c r="E11" s="187">
        <v>1697</v>
      </c>
      <c r="F11" s="211">
        <f>E11/$B11*100</f>
        <v>22.467893552230901</v>
      </c>
      <c r="G11" s="187">
        <v>272</v>
      </c>
      <c r="H11" s="211">
        <f>G11/$B11*100</f>
        <v>3.6012180590493847</v>
      </c>
      <c r="I11" s="187">
        <v>1316</v>
      </c>
      <c r="J11" s="211">
        <f>I11/$B11*100</f>
        <v>17.423540315106582</v>
      </c>
      <c r="K11" s="156">
        <v>2</v>
      </c>
      <c r="L11" s="211">
        <f t="shared" si="5"/>
        <v>2.6479544551833708E-2</v>
      </c>
      <c r="M11" s="156">
        <v>481</v>
      </c>
      <c r="N11" s="211">
        <f t="shared" si="0"/>
        <v>6.3683304647160073</v>
      </c>
      <c r="O11" s="187">
        <v>74</v>
      </c>
      <c r="P11" s="211">
        <f t="shared" si="6"/>
        <v>0.97974314841784726</v>
      </c>
      <c r="Q11" s="214">
        <v>8962</v>
      </c>
      <c r="R11" s="179"/>
      <c r="S11" s="34"/>
    </row>
    <row r="12" spans="1:19" ht="30" customHeight="1">
      <c r="A12" s="36" t="s">
        <v>87</v>
      </c>
      <c r="B12" s="210">
        <v>286</v>
      </c>
      <c r="C12" s="187">
        <v>106</v>
      </c>
      <c r="D12" s="211">
        <f>C12/$B12*100</f>
        <v>37.06293706293706</v>
      </c>
      <c r="E12" s="187">
        <v>17</v>
      </c>
      <c r="F12" s="211">
        <f>E12/$B12*100</f>
        <v>5.9440559440559442</v>
      </c>
      <c r="G12" s="187">
        <v>57</v>
      </c>
      <c r="H12" s="211">
        <f>G12/$B12*100</f>
        <v>19.93006993006993</v>
      </c>
      <c r="I12" s="187">
        <v>52</v>
      </c>
      <c r="J12" s="211">
        <f>I12/$B12*100</f>
        <v>18.181818181818183</v>
      </c>
      <c r="K12" s="156">
        <v>1</v>
      </c>
      <c r="L12" s="211">
        <f t="shared" si="5"/>
        <v>0.34965034965034963</v>
      </c>
      <c r="M12" s="156">
        <v>46</v>
      </c>
      <c r="N12" s="211">
        <f t="shared" si="0"/>
        <v>16.083916083916083</v>
      </c>
      <c r="O12" s="187">
        <v>7</v>
      </c>
      <c r="P12" s="211">
        <f t="shared" si="6"/>
        <v>2.4475524475524475</v>
      </c>
      <c r="Q12" s="214">
        <v>738</v>
      </c>
      <c r="R12" s="179"/>
      <c r="S12" s="34"/>
    </row>
    <row r="13" spans="1:19" ht="30" customHeight="1">
      <c r="A13" s="63" t="s">
        <v>88</v>
      </c>
      <c r="B13" s="210">
        <v>420</v>
      </c>
      <c r="C13" s="187">
        <v>80</v>
      </c>
      <c r="D13" s="211">
        <f t="shared" si="1"/>
        <v>19.047619047619047</v>
      </c>
      <c r="E13" s="187">
        <v>27</v>
      </c>
      <c r="F13" s="211">
        <f t="shared" si="2"/>
        <v>6.4285714285714279</v>
      </c>
      <c r="G13" s="187">
        <v>16</v>
      </c>
      <c r="H13" s="211">
        <f t="shared" si="3"/>
        <v>3.8095238095238098</v>
      </c>
      <c r="I13" s="187">
        <v>291</v>
      </c>
      <c r="J13" s="211">
        <f t="shared" si="4"/>
        <v>69.285714285714278</v>
      </c>
      <c r="K13" s="156">
        <v>0</v>
      </c>
      <c r="L13" s="211">
        <f t="shared" si="5"/>
        <v>0</v>
      </c>
      <c r="M13" s="156">
        <v>7</v>
      </c>
      <c r="N13" s="211">
        <f t="shared" si="0"/>
        <v>1.6666666666666667</v>
      </c>
      <c r="O13" s="187">
        <v>0</v>
      </c>
      <c r="P13" s="211">
        <f t="shared" si="6"/>
        <v>0</v>
      </c>
      <c r="Q13" s="214">
        <v>488</v>
      </c>
      <c r="R13" s="179"/>
      <c r="S13" s="34"/>
    </row>
    <row r="14" spans="1:19" ht="30" customHeight="1">
      <c r="A14" s="63" t="s">
        <v>85</v>
      </c>
      <c r="B14" s="210">
        <v>139</v>
      </c>
      <c r="C14" s="187">
        <v>83</v>
      </c>
      <c r="D14" s="211">
        <f>C14/$B14*100</f>
        <v>59.712230215827333</v>
      </c>
      <c r="E14" s="187">
        <v>18</v>
      </c>
      <c r="F14" s="211">
        <f>E14/$B14*100</f>
        <v>12.949640287769784</v>
      </c>
      <c r="G14" s="187">
        <v>11</v>
      </c>
      <c r="H14" s="211">
        <f>G14/$B14*100</f>
        <v>7.9136690647482011</v>
      </c>
      <c r="I14" s="187">
        <v>9</v>
      </c>
      <c r="J14" s="211">
        <f>I14/$B14*100</f>
        <v>6.4748201438848918</v>
      </c>
      <c r="K14" s="156">
        <v>0</v>
      </c>
      <c r="L14" s="211">
        <f t="shared" si="5"/>
        <v>0</v>
      </c>
      <c r="M14" s="156">
        <v>18</v>
      </c>
      <c r="N14" s="211">
        <f t="shared" si="0"/>
        <v>12.949640287769784</v>
      </c>
      <c r="O14" s="187">
        <v>0</v>
      </c>
      <c r="P14" s="211">
        <f t="shared" si="6"/>
        <v>0</v>
      </c>
      <c r="Q14" s="214">
        <v>277</v>
      </c>
      <c r="R14" s="179"/>
      <c r="S14" s="34"/>
    </row>
    <row r="15" spans="1:19" ht="30" customHeight="1" thickBot="1">
      <c r="A15" s="37" t="s">
        <v>86</v>
      </c>
      <c r="B15" s="215">
        <v>6</v>
      </c>
      <c r="C15" s="200">
        <v>4</v>
      </c>
      <c r="D15" s="211">
        <f t="shared" si="1"/>
        <v>66.666666666666657</v>
      </c>
      <c r="E15" s="200">
        <v>1</v>
      </c>
      <c r="F15" s="211">
        <f t="shared" si="2"/>
        <v>16.666666666666664</v>
      </c>
      <c r="G15" s="200">
        <v>0</v>
      </c>
      <c r="H15" s="211">
        <f t="shared" si="3"/>
        <v>0</v>
      </c>
      <c r="I15" s="200">
        <v>1</v>
      </c>
      <c r="J15" s="211">
        <f t="shared" si="4"/>
        <v>16.666666666666664</v>
      </c>
      <c r="K15" s="155">
        <v>0</v>
      </c>
      <c r="L15" s="155">
        <f t="shared" si="5"/>
        <v>0</v>
      </c>
      <c r="M15" s="155">
        <v>0</v>
      </c>
      <c r="N15" s="155">
        <f t="shared" si="0"/>
        <v>0</v>
      </c>
      <c r="O15" s="200">
        <v>0</v>
      </c>
      <c r="P15" s="211">
        <f t="shared" si="6"/>
        <v>0</v>
      </c>
      <c r="Q15" s="216">
        <v>7</v>
      </c>
      <c r="R15" s="179"/>
      <c r="S15" s="34"/>
    </row>
    <row r="16" spans="1:19" ht="16.5" customHeight="1" thickTop="1">
      <c r="B16" s="60"/>
      <c r="D16" s="60"/>
      <c r="E16" s="60"/>
      <c r="F16" s="60"/>
      <c r="G16" s="60"/>
      <c r="H16" s="60"/>
      <c r="J16" s="60"/>
      <c r="K16" s="34"/>
      <c r="L16" s="34"/>
      <c r="M16" s="34"/>
      <c r="N16" s="34"/>
      <c r="O16" s="34"/>
      <c r="P16" s="60"/>
      <c r="S16" s="34"/>
    </row>
    <row r="17" spans="1:17" ht="16.5" customHeight="1">
      <c r="K17" s="92"/>
      <c r="L17" s="92"/>
      <c r="M17" s="92"/>
      <c r="N17" s="92"/>
    </row>
    <row r="18" spans="1:17" ht="16.5" customHeight="1">
      <c r="B18" s="34"/>
      <c r="C18" s="34"/>
      <c r="D18" s="34"/>
      <c r="E18" s="34"/>
      <c r="F18" s="34"/>
      <c r="G18" s="34"/>
      <c r="H18" s="34"/>
      <c r="I18" s="34"/>
      <c r="J18" s="34"/>
      <c r="K18" s="92"/>
      <c r="L18" s="92"/>
      <c r="M18" s="92"/>
      <c r="N18" s="92"/>
      <c r="O18" s="34"/>
      <c r="Q18" s="34"/>
    </row>
    <row r="19" spans="1:17" ht="16.5" customHeight="1">
      <c r="K19" s="92"/>
      <c r="L19" s="92"/>
      <c r="M19" s="92"/>
      <c r="N19" s="92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92"/>
      <c r="L20" s="92"/>
      <c r="M20" s="92"/>
      <c r="N20" s="92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92"/>
      <c r="L21" s="92"/>
      <c r="M21" s="92"/>
      <c r="N21" s="92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92"/>
      <c r="L22" s="92"/>
      <c r="M22" s="92"/>
      <c r="N22" s="92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92"/>
      <c r="L23" s="92"/>
      <c r="M23" s="92"/>
      <c r="N23" s="92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92"/>
      <c r="L24" s="92"/>
      <c r="M24" s="92"/>
      <c r="N24" s="92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92"/>
      <c r="L25" s="92"/>
      <c r="M25" s="92"/>
      <c r="N25" s="92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92"/>
      <c r="L26" s="92"/>
      <c r="M26" s="92"/>
      <c r="N26" s="92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92"/>
      <c r="L27" s="92"/>
      <c r="M27" s="92"/>
      <c r="N27" s="92"/>
      <c r="O27" s="1"/>
      <c r="P27" s="1"/>
      <c r="Q27" s="1"/>
    </row>
    <row r="28" spans="1:17">
      <c r="K28" s="92"/>
      <c r="L28" s="92"/>
      <c r="M28" s="92"/>
      <c r="N28" s="92"/>
    </row>
    <row r="29" spans="1:17">
      <c r="K29" s="92"/>
      <c r="L29" s="92"/>
      <c r="M29" s="92"/>
      <c r="N29" s="92"/>
    </row>
  </sheetData>
  <mergeCells count="15"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  <mergeCell ref="G6:H6"/>
    <mergeCell ref="I6:J6"/>
    <mergeCell ref="O6:P6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00B050"/>
    <pageSetUpPr fitToPage="1"/>
  </sheetPr>
  <dimension ref="A1:S33"/>
  <sheetViews>
    <sheetView showGridLines="0" zoomScale="76" zoomScaleNormal="76" zoomScaleSheetLayoutView="100" workbookViewId="0">
      <selection activeCell="C21" sqref="C21"/>
    </sheetView>
  </sheetViews>
  <sheetFormatPr defaultRowHeight="12.75"/>
  <cols>
    <col min="1" max="1" width="30.7109375" customWidth="1"/>
    <col min="2" max="17" width="8.7109375" customWidth="1"/>
  </cols>
  <sheetData>
    <row r="1" spans="1:19" s="53" customFormat="1" ht="20.100000000000001" customHeight="1">
      <c r="A1" s="325" t="s">
        <v>157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9" s="53" customFormat="1" ht="20.100000000000001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9" s="53" customFormat="1" ht="20.100000000000001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9" s="53" customFormat="1" ht="20.100000000000001" customHeight="1" thickBot="1">
      <c r="A4" s="337" t="s">
        <v>48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9" ht="16.5" customHeight="1" thickTop="1">
      <c r="A5" s="316" t="s">
        <v>37</v>
      </c>
      <c r="B5" s="318" t="s">
        <v>38</v>
      </c>
      <c r="C5" s="330" t="s">
        <v>39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20" t="s">
        <v>40</v>
      </c>
    </row>
    <row r="6" spans="1:19" ht="27" customHeight="1">
      <c r="A6" s="326"/>
      <c r="B6" s="334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3" t="s">
        <v>170</v>
      </c>
      <c r="L6" s="334"/>
      <c r="M6" s="333" t="s">
        <v>171</v>
      </c>
      <c r="N6" s="334"/>
      <c r="O6" s="324" t="s">
        <v>42</v>
      </c>
      <c r="P6" s="324"/>
      <c r="Q6" s="331"/>
    </row>
    <row r="7" spans="1:19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2"/>
    </row>
    <row r="8" spans="1:19" ht="30" customHeight="1" thickTop="1">
      <c r="A8" s="35" t="s">
        <v>82</v>
      </c>
      <c r="B8" s="219">
        <v>1682</v>
      </c>
      <c r="C8" s="161">
        <v>1125</v>
      </c>
      <c r="D8" s="211">
        <f>C8/$B8*100</f>
        <v>66.884661117717002</v>
      </c>
      <c r="E8" s="161">
        <v>240</v>
      </c>
      <c r="F8" s="211">
        <f>E8/$B8*100</f>
        <v>14.26872770511296</v>
      </c>
      <c r="G8" s="161">
        <v>60</v>
      </c>
      <c r="H8" s="211">
        <f>G8/$B8%</f>
        <v>3.56718192627824</v>
      </c>
      <c r="I8" s="161">
        <v>157</v>
      </c>
      <c r="J8" s="211">
        <f>I8/$B8*100</f>
        <v>9.3341260404280622</v>
      </c>
      <c r="K8" s="222">
        <v>6</v>
      </c>
      <c r="L8" s="211">
        <f t="shared" ref="L8:L15" si="0">K8/$B8*100</f>
        <v>0.356718192627824</v>
      </c>
      <c r="M8" s="222">
        <v>0</v>
      </c>
      <c r="N8" s="211">
        <f t="shared" ref="N8:N15" si="1">M8/$B8*100</f>
        <v>0</v>
      </c>
      <c r="O8" s="185">
        <v>98</v>
      </c>
      <c r="P8" s="211">
        <f>O8/B8*100</f>
        <v>5.8263971462544593</v>
      </c>
      <c r="Q8" s="212">
        <v>1784</v>
      </c>
      <c r="R8" s="179"/>
      <c r="S8" s="34"/>
    </row>
    <row r="9" spans="1:19" ht="30" customHeight="1">
      <c r="A9" s="36" t="s">
        <v>83</v>
      </c>
      <c r="B9" s="219">
        <v>88</v>
      </c>
      <c r="C9" s="187">
        <v>38</v>
      </c>
      <c r="D9" s="211">
        <f t="shared" ref="D9:D15" si="2">C9/$B9*100</f>
        <v>43.18181818181818</v>
      </c>
      <c r="E9" s="187">
        <v>16</v>
      </c>
      <c r="F9" s="211">
        <f t="shared" ref="F9:F15" si="3">E9/$B9*100</f>
        <v>18.181818181818183</v>
      </c>
      <c r="G9" s="187">
        <v>15</v>
      </c>
      <c r="H9" s="211">
        <f t="shared" ref="H9:H15" si="4">G9/$B9%</f>
        <v>17.045454545454547</v>
      </c>
      <c r="I9" s="187">
        <v>20</v>
      </c>
      <c r="J9" s="211">
        <f t="shared" ref="J9:J15" si="5">I9/$B9*100</f>
        <v>22.727272727272727</v>
      </c>
      <c r="K9" s="156">
        <v>0</v>
      </c>
      <c r="L9" s="211">
        <f t="shared" si="0"/>
        <v>0</v>
      </c>
      <c r="M9" s="156">
        <v>0</v>
      </c>
      <c r="N9" s="211">
        <f t="shared" si="1"/>
        <v>0</v>
      </c>
      <c r="O9" s="187">
        <v>1</v>
      </c>
      <c r="P9" s="211">
        <f t="shared" ref="P9:P15" si="6">O9/B9*100</f>
        <v>1.1363636363636365</v>
      </c>
      <c r="Q9" s="214">
        <v>120</v>
      </c>
      <c r="R9" s="179"/>
      <c r="S9" s="34"/>
    </row>
    <row r="10" spans="1:19" ht="30" customHeight="1">
      <c r="A10" s="36" t="s">
        <v>84</v>
      </c>
      <c r="B10" s="219">
        <v>412</v>
      </c>
      <c r="C10" s="187">
        <v>241</v>
      </c>
      <c r="D10" s="211">
        <f t="shared" si="2"/>
        <v>58.495145631067956</v>
      </c>
      <c r="E10" s="187">
        <v>54</v>
      </c>
      <c r="F10" s="211">
        <f t="shared" si="3"/>
        <v>13.106796116504855</v>
      </c>
      <c r="G10" s="187">
        <v>72</v>
      </c>
      <c r="H10" s="211">
        <f t="shared" si="4"/>
        <v>17.475728155339805</v>
      </c>
      <c r="I10" s="187">
        <v>46</v>
      </c>
      <c r="J10" s="211">
        <f t="shared" si="5"/>
        <v>11.165048543689322</v>
      </c>
      <c r="K10" s="156">
        <v>0</v>
      </c>
      <c r="L10" s="211">
        <f t="shared" si="0"/>
        <v>0</v>
      </c>
      <c r="M10" s="156">
        <v>1</v>
      </c>
      <c r="N10" s="211">
        <f t="shared" si="1"/>
        <v>0.24271844660194172</v>
      </c>
      <c r="O10" s="187">
        <v>0</v>
      </c>
      <c r="P10" s="211">
        <f t="shared" si="6"/>
        <v>0</v>
      </c>
      <c r="Q10" s="214">
        <v>427</v>
      </c>
      <c r="R10" s="179"/>
      <c r="S10" s="34"/>
    </row>
    <row r="11" spans="1:19" ht="30" customHeight="1">
      <c r="A11" s="36" t="s">
        <v>90</v>
      </c>
      <c r="B11" s="219">
        <v>4598</v>
      </c>
      <c r="C11" s="187">
        <v>1881</v>
      </c>
      <c r="D11" s="211">
        <f t="shared" si="2"/>
        <v>40.909090909090914</v>
      </c>
      <c r="E11" s="187">
        <v>1639</v>
      </c>
      <c r="F11" s="211">
        <f t="shared" si="3"/>
        <v>35.645933014354064</v>
      </c>
      <c r="G11" s="187">
        <v>227</v>
      </c>
      <c r="H11" s="211">
        <f t="shared" si="4"/>
        <v>4.936929099608526</v>
      </c>
      <c r="I11" s="187">
        <v>841</v>
      </c>
      <c r="J11" s="211">
        <f t="shared" si="5"/>
        <v>18.29056111352762</v>
      </c>
      <c r="K11" s="156">
        <v>0</v>
      </c>
      <c r="L11" s="211">
        <f t="shared" si="0"/>
        <v>0</v>
      </c>
      <c r="M11" s="156">
        <v>11</v>
      </c>
      <c r="N11" s="211">
        <f t="shared" si="1"/>
        <v>0.23923444976076555</v>
      </c>
      <c r="O11" s="187">
        <v>1</v>
      </c>
      <c r="P11" s="211">
        <f t="shared" si="6"/>
        <v>2.1748586341887779E-2</v>
      </c>
      <c r="Q11" s="214">
        <v>8311</v>
      </c>
      <c r="R11" s="179"/>
      <c r="S11" s="34"/>
    </row>
    <row r="12" spans="1:19" ht="30" customHeight="1">
      <c r="A12" s="36" t="s">
        <v>87</v>
      </c>
      <c r="B12" s="219">
        <v>676</v>
      </c>
      <c r="C12" s="187">
        <v>437</v>
      </c>
      <c r="D12" s="211">
        <f t="shared" si="2"/>
        <v>64.644970414201183</v>
      </c>
      <c r="E12" s="187">
        <v>40</v>
      </c>
      <c r="F12" s="211">
        <f t="shared" si="3"/>
        <v>5.9171597633136095</v>
      </c>
      <c r="G12" s="187">
        <v>65</v>
      </c>
      <c r="H12" s="211">
        <f t="shared" si="4"/>
        <v>9.615384615384615</v>
      </c>
      <c r="I12" s="187">
        <v>134</v>
      </c>
      <c r="J12" s="211">
        <f t="shared" si="5"/>
        <v>19.822485207100591</v>
      </c>
      <c r="K12" s="156">
        <v>0</v>
      </c>
      <c r="L12" s="211">
        <f t="shared" si="0"/>
        <v>0</v>
      </c>
      <c r="M12" s="156">
        <v>1</v>
      </c>
      <c r="N12" s="211">
        <f t="shared" si="1"/>
        <v>0.14792899408284024</v>
      </c>
      <c r="O12" s="187">
        <v>0</v>
      </c>
      <c r="P12" s="211">
        <f t="shared" si="6"/>
        <v>0</v>
      </c>
      <c r="Q12" s="214">
        <v>3725</v>
      </c>
      <c r="R12" s="179"/>
      <c r="S12" s="34"/>
    </row>
    <row r="13" spans="1:19" ht="30" customHeight="1">
      <c r="A13" s="63" t="s">
        <v>88</v>
      </c>
      <c r="B13" s="219">
        <v>168</v>
      </c>
      <c r="C13" s="187">
        <v>55</v>
      </c>
      <c r="D13" s="211">
        <f t="shared" si="2"/>
        <v>32.738095238095241</v>
      </c>
      <c r="E13" s="187">
        <v>31</v>
      </c>
      <c r="F13" s="211">
        <f t="shared" si="3"/>
        <v>18.452380952380953</v>
      </c>
      <c r="G13" s="187">
        <v>8</v>
      </c>
      <c r="H13" s="211">
        <f t="shared" si="4"/>
        <v>4.7619047619047619</v>
      </c>
      <c r="I13" s="187">
        <v>74</v>
      </c>
      <c r="J13" s="211">
        <f t="shared" si="5"/>
        <v>44.047619047619044</v>
      </c>
      <c r="K13" s="156">
        <v>0</v>
      </c>
      <c r="L13" s="211">
        <f t="shared" si="0"/>
        <v>0</v>
      </c>
      <c r="M13" s="156">
        <v>0</v>
      </c>
      <c r="N13" s="211">
        <f t="shared" si="1"/>
        <v>0</v>
      </c>
      <c r="O13" s="187">
        <v>0</v>
      </c>
      <c r="P13" s="211">
        <f t="shared" si="6"/>
        <v>0</v>
      </c>
      <c r="Q13" s="214">
        <v>217</v>
      </c>
      <c r="R13" s="179"/>
      <c r="S13" s="34"/>
    </row>
    <row r="14" spans="1:19" ht="30" customHeight="1">
      <c r="A14" s="63" t="s">
        <v>85</v>
      </c>
      <c r="B14" s="219">
        <v>147</v>
      </c>
      <c r="C14" s="187">
        <v>93</v>
      </c>
      <c r="D14" s="211">
        <f t="shared" si="2"/>
        <v>63.265306122448983</v>
      </c>
      <c r="E14" s="187">
        <v>23</v>
      </c>
      <c r="F14" s="211">
        <f t="shared" si="3"/>
        <v>15.646258503401361</v>
      </c>
      <c r="G14" s="187">
        <v>8</v>
      </c>
      <c r="H14" s="211">
        <f t="shared" si="4"/>
        <v>5.4421768707482991</v>
      </c>
      <c r="I14" s="187">
        <v>23</v>
      </c>
      <c r="J14" s="211">
        <f t="shared" si="5"/>
        <v>15.646258503401361</v>
      </c>
      <c r="K14" s="156">
        <v>0</v>
      </c>
      <c r="L14" s="211">
        <f t="shared" si="0"/>
        <v>0</v>
      </c>
      <c r="M14" s="156">
        <v>0</v>
      </c>
      <c r="N14" s="211">
        <f t="shared" si="1"/>
        <v>0</v>
      </c>
      <c r="O14" s="187">
        <v>0</v>
      </c>
      <c r="P14" s="211">
        <f t="shared" si="6"/>
        <v>0</v>
      </c>
      <c r="Q14" s="214">
        <v>195</v>
      </c>
      <c r="R14" s="179"/>
      <c r="S14" s="34"/>
    </row>
    <row r="15" spans="1:19" ht="30" customHeight="1" thickBot="1">
      <c r="A15" s="37" t="s">
        <v>86</v>
      </c>
      <c r="B15" s="215">
        <v>8</v>
      </c>
      <c r="C15" s="200">
        <v>3</v>
      </c>
      <c r="D15" s="84">
        <f t="shared" si="2"/>
        <v>37.5</v>
      </c>
      <c r="E15" s="200">
        <v>2</v>
      </c>
      <c r="F15" s="84">
        <f t="shared" si="3"/>
        <v>25</v>
      </c>
      <c r="G15" s="200">
        <v>0</v>
      </c>
      <c r="H15" s="84">
        <f t="shared" si="4"/>
        <v>0</v>
      </c>
      <c r="I15" s="200">
        <v>3</v>
      </c>
      <c r="J15" s="84">
        <f t="shared" si="5"/>
        <v>37.5</v>
      </c>
      <c r="K15" s="200">
        <v>0</v>
      </c>
      <c r="L15" s="84">
        <f t="shared" si="0"/>
        <v>0</v>
      </c>
      <c r="M15" s="200">
        <v>0</v>
      </c>
      <c r="N15" s="84">
        <f t="shared" si="1"/>
        <v>0</v>
      </c>
      <c r="O15" s="200">
        <v>0</v>
      </c>
      <c r="P15" s="84">
        <f t="shared" si="6"/>
        <v>0</v>
      </c>
      <c r="Q15" s="217">
        <v>17</v>
      </c>
      <c r="R15" s="179"/>
      <c r="S15" s="34"/>
    </row>
    <row r="16" spans="1:19" ht="16.5" customHeight="1" thickTop="1">
      <c r="D16" s="60"/>
      <c r="F16" s="60"/>
      <c r="H16" s="60"/>
      <c r="J16" s="60"/>
      <c r="K16" s="34"/>
      <c r="L16" s="60"/>
      <c r="M16" s="34"/>
      <c r="N16" s="60"/>
      <c r="O16" s="34"/>
      <c r="P16" s="60"/>
    </row>
    <row r="17" spans="1:17" ht="16.5" customHeight="1">
      <c r="K17" s="92"/>
      <c r="L17" s="92"/>
      <c r="M17" s="92"/>
      <c r="N17" s="92"/>
    </row>
    <row r="18" spans="1:17" ht="16.5" customHeight="1">
      <c r="K18" s="92"/>
      <c r="L18" s="92"/>
      <c r="M18" s="92"/>
      <c r="N18" s="92"/>
    </row>
    <row r="19" spans="1:17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2"/>
      <c r="L19" s="92"/>
      <c r="M19" s="92"/>
      <c r="N19" s="92"/>
      <c r="O19" s="34"/>
      <c r="P19" s="34"/>
    </row>
    <row r="20" spans="1:17" ht="16.5" customHeight="1">
      <c r="K20" s="92"/>
      <c r="L20" s="92"/>
      <c r="M20" s="92"/>
      <c r="N20" s="92"/>
    </row>
    <row r="21" spans="1:17" ht="16.5" customHeight="1">
      <c r="K21" s="92"/>
      <c r="L21" s="92"/>
      <c r="M21" s="92"/>
      <c r="N21" s="92"/>
    </row>
    <row r="22" spans="1:17" ht="16.5" customHeight="1">
      <c r="K22" s="92"/>
      <c r="L22" s="92"/>
      <c r="M22" s="92"/>
      <c r="N22" s="92"/>
    </row>
    <row r="23" spans="1:17" ht="16.5" customHeight="1">
      <c r="K23" s="92"/>
      <c r="L23" s="92"/>
      <c r="M23" s="92"/>
      <c r="N23" s="92"/>
    </row>
    <row r="24" spans="1:17">
      <c r="K24" s="92"/>
      <c r="L24" s="92"/>
      <c r="M24" s="92"/>
      <c r="N24" s="92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92"/>
      <c r="L25" s="92"/>
      <c r="M25" s="92"/>
      <c r="N25" s="92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92"/>
      <c r="L26" s="92"/>
      <c r="M26" s="92"/>
      <c r="N26" s="92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92"/>
      <c r="L27" s="92"/>
      <c r="M27" s="92"/>
      <c r="N27" s="92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92"/>
      <c r="L28" s="92"/>
      <c r="M28" s="92"/>
      <c r="N28" s="92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92"/>
      <c r="L29" s="92"/>
      <c r="M29" s="92"/>
      <c r="N29" s="92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</sheetData>
  <mergeCells count="15"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  <mergeCell ref="G6:H6"/>
    <mergeCell ref="I6:J6"/>
    <mergeCell ref="O6:P6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00B050"/>
    <pageSetUpPr fitToPage="1"/>
  </sheetPr>
  <dimension ref="A1:S33"/>
  <sheetViews>
    <sheetView showGridLines="0" zoomScale="76" zoomScaleNormal="76" zoomScaleSheetLayoutView="100" workbookViewId="0">
      <selection sqref="A1:Q1"/>
    </sheetView>
  </sheetViews>
  <sheetFormatPr defaultRowHeight="12.75"/>
  <cols>
    <col min="1" max="1" width="30.7109375" customWidth="1"/>
    <col min="2" max="17" width="8.7109375" customWidth="1"/>
  </cols>
  <sheetData>
    <row r="1" spans="1:19" s="53" customFormat="1" ht="20.100000000000001" customHeight="1">
      <c r="A1" s="325" t="s">
        <v>157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9" s="53" customFormat="1" ht="20.100000000000001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9" s="53" customFormat="1" ht="20.100000000000001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9" s="53" customFormat="1" ht="20.100000000000001" customHeight="1" thickBot="1">
      <c r="A4" s="337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9" ht="16.5" customHeight="1" thickTop="1">
      <c r="A5" s="316" t="s">
        <v>37</v>
      </c>
      <c r="B5" s="318" t="s">
        <v>38</v>
      </c>
      <c r="C5" s="330" t="s">
        <v>39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20" t="s">
        <v>40</v>
      </c>
    </row>
    <row r="6" spans="1:19" ht="27" customHeight="1">
      <c r="A6" s="326"/>
      <c r="B6" s="334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3" t="s">
        <v>170</v>
      </c>
      <c r="L6" s="334"/>
      <c r="M6" s="333" t="s">
        <v>171</v>
      </c>
      <c r="N6" s="334"/>
      <c r="O6" s="324" t="s">
        <v>42</v>
      </c>
      <c r="P6" s="324"/>
      <c r="Q6" s="331"/>
    </row>
    <row r="7" spans="1:19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2"/>
    </row>
    <row r="8" spans="1:19" ht="30" customHeight="1" thickTop="1">
      <c r="A8" s="35" t="s">
        <v>82</v>
      </c>
      <c r="B8" s="210">
        <v>1278</v>
      </c>
      <c r="C8" s="161">
        <v>980</v>
      </c>
      <c r="D8" s="211">
        <f t="shared" ref="D8:D14" si="0">C8/B8*100</f>
        <v>76.68231611893583</v>
      </c>
      <c r="E8" s="161">
        <v>68</v>
      </c>
      <c r="F8" s="211">
        <f t="shared" ref="F8:F15" si="1">E8/B8*100</f>
        <v>5.3208137715179964</v>
      </c>
      <c r="G8" s="161">
        <v>72</v>
      </c>
      <c r="H8" s="211">
        <f t="shared" ref="H8:H15" si="2">G8/B8*100</f>
        <v>5.6338028169014089</v>
      </c>
      <c r="I8" s="161">
        <v>152</v>
      </c>
      <c r="J8" s="211">
        <f t="shared" ref="J8:J15" si="3">I8/B8*100</f>
        <v>11.893583724569639</v>
      </c>
      <c r="K8" s="201">
        <v>0</v>
      </c>
      <c r="L8" s="211">
        <f>K8/B8*100</f>
        <v>0</v>
      </c>
      <c r="M8" s="201">
        <v>2</v>
      </c>
      <c r="N8" s="213">
        <f t="shared" ref="N8:N15" si="4">M8/B8*100</f>
        <v>0.1564945226917058</v>
      </c>
      <c r="O8" s="185">
        <v>8</v>
      </c>
      <c r="P8" s="211">
        <f>O8/B8*100</f>
        <v>0.6259780907668232</v>
      </c>
      <c r="Q8" s="212">
        <v>1679</v>
      </c>
      <c r="R8" s="224"/>
      <c r="S8" s="224"/>
    </row>
    <row r="9" spans="1:19" ht="30" customHeight="1">
      <c r="A9" s="36" t="s">
        <v>83</v>
      </c>
      <c r="B9" s="210">
        <v>82</v>
      </c>
      <c r="C9" s="187">
        <v>43</v>
      </c>
      <c r="D9" s="213">
        <f>C9/B9*100</f>
        <v>52.439024390243901</v>
      </c>
      <c r="E9" s="187">
        <v>10</v>
      </c>
      <c r="F9" s="213">
        <f>E9/B9*100</f>
        <v>12.195121951219512</v>
      </c>
      <c r="G9" s="187">
        <v>10</v>
      </c>
      <c r="H9" s="213">
        <f>G9/B9*100</f>
        <v>12.195121951219512</v>
      </c>
      <c r="I9" s="187">
        <v>17</v>
      </c>
      <c r="J9" s="213">
        <f>I9/B9*100</f>
        <v>20.73170731707317</v>
      </c>
      <c r="K9" s="192">
        <v>0</v>
      </c>
      <c r="L9" s="213">
        <f t="shared" ref="L9:L15" si="5">K9/B9*100</f>
        <v>0</v>
      </c>
      <c r="M9" s="192">
        <v>2</v>
      </c>
      <c r="N9" s="213">
        <f t="shared" si="4"/>
        <v>2.4390243902439024</v>
      </c>
      <c r="O9" s="187">
        <v>0</v>
      </c>
      <c r="P9" s="211">
        <f t="shared" ref="P9:P15" si="6">O9/B9*100</f>
        <v>0</v>
      </c>
      <c r="Q9" s="214">
        <v>91</v>
      </c>
      <c r="R9" s="224"/>
      <c r="S9" s="224"/>
    </row>
    <row r="10" spans="1:19" ht="30" customHeight="1">
      <c r="A10" s="36" t="s">
        <v>84</v>
      </c>
      <c r="B10" s="210">
        <v>438</v>
      </c>
      <c r="C10" s="187">
        <v>274</v>
      </c>
      <c r="D10" s="213">
        <f t="shared" si="0"/>
        <v>62.557077625570777</v>
      </c>
      <c r="E10" s="187">
        <v>59</v>
      </c>
      <c r="F10" s="213">
        <f t="shared" si="1"/>
        <v>13.470319634703195</v>
      </c>
      <c r="G10" s="187">
        <v>29</v>
      </c>
      <c r="H10" s="213">
        <f t="shared" si="2"/>
        <v>6.6210045662100452</v>
      </c>
      <c r="I10" s="187">
        <v>76</v>
      </c>
      <c r="J10" s="213">
        <f t="shared" si="3"/>
        <v>17.351598173515981</v>
      </c>
      <c r="K10" s="192">
        <v>0</v>
      </c>
      <c r="L10" s="213">
        <f t="shared" si="5"/>
        <v>0</v>
      </c>
      <c r="M10" s="192">
        <v>2</v>
      </c>
      <c r="N10" s="213">
        <f t="shared" si="4"/>
        <v>0.45662100456621002</v>
      </c>
      <c r="O10" s="187">
        <v>1</v>
      </c>
      <c r="P10" s="211">
        <f t="shared" si="6"/>
        <v>0.22831050228310501</v>
      </c>
      <c r="Q10" s="214">
        <v>460</v>
      </c>
      <c r="R10" s="224"/>
      <c r="S10" s="224"/>
    </row>
    <row r="11" spans="1:19" ht="30" customHeight="1">
      <c r="A11" s="36" t="s">
        <v>90</v>
      </c>
      <c r="B11" s="210">
        <v>6707</v>
      </c>
      <c r="C11" s="187">
        <v>3352</v>
      </c>
      <c r="D11" s="213">
        <f t="shared" si="0"/>
        <v>49.977635306396301</v>
      </c>
      <c r="E11" s="187">
        <v>1965</v>
      </c>
      <c r="F11" s="213">
        <f t="shared" si="1"/>
        <v>29.297748620843894</v>
      </c>
      <c r="G11" s="187">
        <v>173</v>
      </c>
      <c r="H11" s="213">
        <f t="shared" si="2"/>
        <v>2.5793946622931267</v>
      </c>
      <c r="I11" s="187">
        <v>1213</v>
      </c>
      <c r="J11" s="213">
        <f t="shared" si="3"/>
        <v>18.085582227523485</v>
      </c>
      <c r="K11" s="192">
        <v>0</v>
      </c>
      <c r="L11" s="213">
        <f t="shared" si="5"/>
        <v>0</v>
      </c>
      <c r="M11" s="192">
        <v>12</v>
      </c>
      <c r="N11" s="213">
        <f t="shared" si="4"/>
        <v>0.17891754882958102</v>
      </c>
      <c r="O11" s="187">
        <v>7</v>
      </c>
      <c r="P11" s="211">
        <f t="shared" si="6"/>
        <v>0.10436857015058894</v>
      </c>
      <c r="Q11" s="214">
        <v>9189</v>
      </c>
      <c r="R11" s="224"/>
      <c r="S11" s="224"/>
    </row>
    <row r="12" spans="1:19" ht="30" customHeight="1">
      <c r="A12" s="36" t="s">
        <v>87</v>
      </c>
      <c r="B12" s="210">
        <v>331</v>
      </c>
      <c r="C12" s="187">
        <v>192</v>
      </c>
      <c r="D12" s="213">
        <f t="shared" si="0"/>
        <v>58.006042296072515</v>
      </c>
      <c r="E12" s="187">
        <v>15</v>
      </c>
      <c r="F12" s="213">
        <f t="shared" si="1"/>
        <v>4.5317220543806647</v>
      </c>
      <c r="G12" s="187">
        <v>58</v>
      </c>
      <c r="H12" s="213">
        <f t="shared" si="2"/>
        <v>17.522658610271904</v>
      </c>
      <c r="I12" s="187">
        <v>66</v>
      </c>
      <c r="J12" s="213">
        <f t="shared" si="3"/>
        <v>19.939577039274926</v>
      </c>
      <c r="K12" s="192">
        <v>0</v>
      </c>
      <c r="L12" s="213">
        <f t="shared" si="5"/>
        <v>0</v>
      </c>
      <c r="M12" s="192">
        <v>1</v>
      </c>
      <c r="N12" s="213">
        <f t="shared" si="4"/>
        <v>0.30211480362537763</v>
      </c>
      <c r="O12" s="187">
        <v>0</v>
      </c>
      <c r="P12" s="211">
        <f t="shared" si="6"/>
        <v>0</v>
      </c>
      <c r="Q12" s="214">
        <v>2045</v>
      </c>
      <c r="R12" s="224"/>
      <c r="S12" s="224"/>
    </row>
    <row r="13" spans="1:19" ht="30" customHeight="1">
      <c r="A13" s="63" t="s">
        <v>88</v>
      </c>
      <c r="B13" s="210">
        <v>317</v>
      </c>
      <c r="C13" s="187">
        <v>86</v>
      </c>
      <c r="D13" s="213">
        <f t="shared" si="0"/>
        <v>27.129337539432175</v>
      </c>
      <c r="E13" s="187">
        <v>56</v>
      </c>
      <c r="F13" s="213">
        <f t="shared" si="1"/>
        <v>17.665615141955836</v>
      </c>
      <c r="G13" s="187">
        <v>6</v>
      </c>
      <c r="H13" s="213">
        <f t="shared" si="2"/>
        <v>1.8927444794952681</v>
      </c>
      <c r="I13" s="187">
        <v>172</v>
      </c>
      <c r="J13" s="213">
        <f t="shared" si="3"/>
        <v>54.25867507886435</v>
      </c>
      <c r="K13" s="192">
        <v>0</v>
      </c>
      <c r="L13" s="213">
        <f t="shared" si="5"/>
        <v>0</v>
      </c>
      <c r="M13" s="192">
        <v>0</v>
      </c>
      <c r="N13" s="213">
        <f t="shared" si="4"/>
        <v>0</v>
      </c>
      <c r="O13" s="187">
        <v>0</v>
      </c>
      <c r="P13" s="211">
        <f t="shared" si="6"/>
        <v>0</v>
      </c>
      <c r="Q13" s="214">
        <v>386</v>
      </c>
      <c r="R13" s="224"/>
      <c r="S13" s="224"/>
    </row>
    <row r="14" spans="1:19" ht="30" customHeight="1">
      <c r="A14" s="63" t="s">
        <v>85</v>
      </c>
      <c r="B14" s="210">
        <v>188</v>
      </c>
      <c r="C14" s="187">
        <v>144</v>
      </c>
      <c r="D14" s="213">
        <f t="shared" si="0"/>
        <v>76.59574468085107</v>
      </c>
      <c r="E14" s="187">
        <v>18</v>
      </c>
      <c r="F14" s="213">
        <f t="shared" si="1"/>
        <v>9.5744680851063837</v>
      </c>
      <c r="G14" s="187">
        <v>8</v>
      </c>
      <c r="H14" s="213">
        <f t="shared" si="2"/>
        <v>4.2553191489361701</v>
      </c>
      <c r="I14" s="187">
        <v>18</v>
      </c>
      <c r="J14" s="213">
        <f t="shared" si="3"/>
        <v>9.5744680851063837</v>
      </c>
      <c r="K14" s="192">
        <v>0</v>
      </c>
      <c r="L14" s="213">
        <f t="shared" si="5"/>
        <v>0</v>
      </c>
      <c r="M14" s="192">
        <v>2</v>
      </c>
      <c r="N14" s="213">
        <f t="shared" si="4"/>
        <v>1.0638297872340425</v>
      </c>
      <c r="O14" s="187">
        <v>0</v>
      </c>
      <c r="P14" s="211">
        <f t="shared" si="6"/>
        <v>0</v>
      </c>
      <c r="Q14" s="214">
        <v>241</v>
      </c>
      <c r="R14" s="224"/>
      <c r="S14" s="224"/>
    </row>
    <row r="15" spans="1:19" ht="30" customHeight="1" thickBot="1">
      <c r="A15" s="37" t="s">
        <v>86</v>
      </c>
      <c r="B15" s="215">
        <v>34</v>
      </c>
      <c r="C15" s="200">
        <v>23</v>
      </c>
      <c r="D15" s="218">
        <f>C15/B15*100</f>
        <v>67.64705882352942</v>
      </c>
      <c r="E15" s="200">
        <v>3</v>
      </c>
      <c r="F15" s="218">
        <f t="shared" si="1"/>
        <v>8.8235294117647065</v>
      </c>
      <c r="G15" s="200">
        <v>3</v>
      </c>
      <c r="H15" s="84">
        <f t="shared" si="2"/>
        <v>8.8235294117647065</v>
      </c>
      <c r="I15" s="200">
        <v>6</v>
      </c>
      <c r="J15" s="200">
        <f t="shared" si="3"/>
        <v>17.647058823529413</v>
      </c>
      <c r="K15" s="200">
        <v>0</v>
      </c>
      <c r="L15" s="200">
        <f t="shared" si="5"/>
        <v>0</v>
      </c>
      <c r="M15" s="200">
        <v>0</v>
      </c>
      <c r="N15" s="84">
        <f t="shared" si="4"/>
        <v>0</v>
      </c>
      <c r="O15" s="200">
        <v>0</v>
      </c>
      <c r="P15" s="84">
        <f t="shared" si="6"/>
        <v>0</v>
      </c>
      <c r="Q15" s="216">
        <v>39</v>
      </c>
      <c r="R15" s="224"/>
      <c r="S15" s="224"/>
    </row>
    <row r="16" spans="1:19" ht="16.5" customHeight="1" thickTop="1">
      <c r="K16" s="34"/>
      <c r="L16" s="34"/>
      <c r="M16" s="34"/>
      <c r="N16" s="34"/>
      <c r="O16" s="34"/>
    </row>
    <row r="17" spans="1:17" ht="16.5" customHeight="1">
      <c r="K17" s="92"/>
      <c r="L17" s="92"/>
      <c r="M17" s="92"/>
      <c r="N17" s="92"/>
    </row>
    <row r="18" spans="1:17" ht="16.5" customHeight="1">
      <c r="K18" s="92"/>
      <c r="L18" s="92"/>
      <c r="M18" s="92"/>
      <c r="N18" s="92"/>
    </row>
    <row r="19" spans="1:17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2"/>
      <c r="L19" s="92"/>
      <c r="M19" s="92"/>
      <c r="N19" s="92"/>
      <c r="O19" s="34"/>
      <c r="P19" s="34"/>
      <c r="Q19" s="34"/>
    </row>
    <row r="20" spans="1:17" ht="16.5" customHeight="1">
      <c r="K20" s="92"/>
      <c r="L20" s="92"/>
      <c r="M20" s="92"/>
      <c r="N20" s="92"/>
    </row>
    <row r="21" spans="1:17" ht="16.5" customHeight="1">
      <c r="K21" s="92"/>
      <c r="L21" s="92"/>
      <c r="M21" s="92"/>
      <c r="N21" s="92"/>
    </row>
    <row r="22" spans="1:17" ht="16.5" customHeight="1">
      <c r="K22" s="92"/>
      <c r="L22" s="92"/>
      <c r="M22" s="92"/>
      <c r="N22" s="92"/>
    </row>
    <row r="23" spans="1:17" ht="16.5" customHeight="1">
      <c r="K23" s="92"/>
      <c r="L23" s="92"/>
      <c r="M23" s="92"/>
      <c r="N23" s="92"/>
    </row>
    <row r="24" spans="1:17">
      <c r="K24" s="92"/>
      <c r="L24" s="92"/>
      <c r="M24" s="92"/>
      <c r="N24" s="92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92"/>
      <c r="L25" s="92"/>
      <c r="M25" s="92"/>
      <c r="N25" s="92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92"/>
      <c r="L26" s="92"/>
      <c r="M26" s="92"/>
      <c r="N26" s="92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92"/>
      <c r="L27" s="92"/>
      <c r="M27" s="92"/>
      <c r="N27" s="92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92"/>
      <c r="L28" s="92"/>
      <c r="M28" s="92"/>
      <c r="N28" s="92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92"/>
      <c r="L29" s="92"/>
      <c r="M29" s="92"/>
      <c r="N29" s="92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</sheetData>
  <mergeCells count="15"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  <mergeCell ref="G6:H6"/>
    <mergeCell ref="I6:J6"/>
    <mergeCell ref="O6:P6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00B050"/>
    <pageSetUpPr fitToPage="1"/>
  </sheetPr>
  <dimension ref="A1:T32"/>
  <sheetViews>
    <sheetView showGridLines="0" zoomScale="76" zoomScaleNormal="76" zoomScaleSheetLayoutView="100" workbookViewId="0">
      <selection activeCell="B15" sqref="B15:Q15"/>
    </sheetView>
  </sheetViews>
  <sheetFormatPr defaultRowHeight="12.75"/>
  <cols>
    <col min="1" max="1" width="30.7109375" customWidth="1"/>
    <col min="2" max="17" width="8.7109375" customWidth="1"/>
    <col min="19" max="19" width="11.42578125" bestFit="1" customWidth="1"/>
  </cols>
  <sheetData>
    <row r="1" spans="1:20" s="53" customFormat="1" ht="20.100000000000001" customHeight="1">
      <c r="A1" s="325" t="s">
        <v>157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0" s="53" customFormat="1" ht="20.100000000000001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20" s="53" customFormat="1" ht="20.100000000000001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0" s="53" customFormat="1" ht="20.100000000000001" customHeight="1" thickBot="1">
      <c r="A4" s="337" t="s">
        <v>50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20" ht="16.5" customHeight="1" thickTop="1">
      <c r="A5" s="338" t="s">
        <v>37</v>
      </c>
      <c r="B5" s="344" t="s">
        <v>38</v>
      </c>
      <c r="C5" s="322" t="s">
        <v>39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18"/>
      <c r="Q5" s="341" t="s">
        <v>40</v>
      </c>
    </row>
    <row r="6" spans="1:20" ht="27" customHeight="1">
      <c r="A6" s="339"/>
      <c r="B6" s="345"/>
      <c r="C6" s="333" t="s">
        <v>33</v>
      </c>
      <c r="D6" s="334"/>
      <c r="E6" s="333" t="s">
        <v>35</v>
      </c>
      <c r="F6" s="334"/>
      <c r="G6" s="333" t="s">
        <v>34</v>
      </c>
      <c r="H6" s="334"/>
      <c r="I6" s="333" t="s">
        <v>41</v>
      </c>
      <c r="J6" s="334"/>
      <c r="K6" s="333" t="s">
        <v>170</v>
      </c>
      <c r="L6" s="334"/>
      <c r="M6" s="333" t="s">
        <v>171</v>
      </c>
      <c r="N6" s="334"/>
      <c r="O6" s="333" t="s">
        <v>42</v>
      </c>
      <c r="P6" s="334"/>
      <c r="Q6" s="342"/>
    </row>
    <row r="7" spans="1:20" ht="27" customHeight="1" thickBot="1">
      <c r="A7" s="340"/>
      <c r="B7" s="346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43"/>
    </row>
    <row r="8" spans="1:20" ht="30" customHeight="1" thickTop="1">
      <c r="A8" s="35" t="s">
        <v>82</v>
      </c>
      <c r="B8" s="210">
        <v>1326</v>
      </c>
      <c r="C8" s="161">
        <v>1040</v>
      </c>
      <c r="D8" s="211">
        <f t="shared" ref="D8:D14" si="0">C8/B8*100</f>
        <v>78.431372549019613</v>
      </c>
      <c r="E8" s="161">
        <v>67</v>
      </c>
      <c r="F8" s="211">
        <f t="shared" ref="F8:F14" si="1">E8/B8*100</f>
        <v>5.0527903469079938</v>
      </c>
      <c r="G8" s="161">
        <v>65</v>
      </c>
      <c r="H8" s="211">
        <f t="shared" ref="H8:H14" si="2">G8/B8*100</f>
        <v>4.9019607843137258</v>
      </c>
      <c r="I8" s="161">
        <v>147</v>
      </c>
      <c r="J8" s="211">
        <f t="shared" ref="J8:J14" si="3">I8/B8*100</f>
        <v>11.085972850678733</v>
      </c>
      <c r="K8" s="201">
        <v>1</v>
      </c>
      <c r="L8" s="213">
        <f t="shared" ref="L8:L14" si="4">K8/B8*100</f>
        <v>7.5414781297134248E-2</v>
      </c>
      <c r="M8" s="201">
        <v>4</v>
      </c>
      <c r="N8" s="213">
        <f t="shared" ref="N8:N14" si="5">M8/B8*100</f>
        <v>0.30165912518853699</v>
      </c>
      <c r="O8" s="185">
        <v>2</v>
      </c>
      <c r="P8" s="211">
        <f t="shared" ref="P8:P14" si="6">O8/B8*100</f>
        <v>0.1508295625942685</v>
      </c>
      <c r="Q8" s="212">
        <v>1421</v>
      </c>
      <c r="R8" s="199"/>
      <c r="S8" s="34"/>
      <c r="T8" s="34"/>
    </row>
    <row r="9" spans="1:20" ht="30" customHeight="1">
      <c r="A9" s="36" t="s">
        <v>83</v>
      </c>
      <c r="B9" s="210">
        <v>81</v>
      </c>
      <c r="C9" s="187">
        <v>35</v>
      </c>
      <c r="D9" s="213">
        <f t="shared" si="0"/>
        <v>43.209876543209873</v>
      </c>
      <c r="E9" s="187">
        <v>20</v>
      </c>
      <c r="F9" s="213">
        <f t="shared" si="1"/>
        <v>24.691358024691358</v>
      </c>
      <c r="G9" s="187">
        <v>3</v>
      </c>
      <c r="H9" s="213">
        <f t="shared" si="2"/>
        <v>3.7037037037037033</v>
      </c>
      <c r="I9" s="187">
        <v>23</v>
      </c>
      <c r="J9" s="213">
        <f t="shared" si="3"/>
        <v>28.39506172839506</v>
      </c>
      <c r="K9" s="192">
        <v>0</v>
      </c>
      <c r="L9" s="213">
        <f t="shared" si="4"/>
        <v>0</v>
      </c>
      <c r="M9" s="192">
        <v>0</v>
      </c>
      <c r="N9" s="213">
        <f t="shared" si="5"/>
        <v>0</v>
      </c>
      <c r="O9" s="187">
        <v>0</v>
      </c>
      <c r="P9" s="211">
        <f t="shared" si="6"/>
        <v>0</v>
      </c>
      <c r="Q9" s="214">
        <v>94</v>
      </c>
      <c r="R9" s="199"/>
      <c r="S9" s="34"/>
      <c r="T9" s="34"/>
    </row>
    <row r="10" spans="1:20" ht="30" customHeight="1">
      <c r="A10" s="36" t="s">
        <v>84</v>
      </c>
      <c r="B10" s="210">
        <v>449</v>
      </c>
      <c r="C10" s="187">
        <v>274</v>
      </c>
      <c r="D10" s="213">
        <f t="shared" si="0"/>
        <v>61.024498886414257</v>
      </c>
      <c r="E10" s="187">
        <v>45</v>
      </c>
      <c r="F10" s="213">
        <f t="shared" si="1"/>
        <v>10.022271714922049</v>
      </c>
      <c r="G10" s="187">
        <v>39</v>
      </c>
      <c r="H10" s="213">
        <f t="shared" si="2"/>
        <v>8.6859688195991094</v>
      </c>
      <c r="I10" s="187">
        <v>91</v>
      </c>
      <c r="J10" s="213">
        <f t="shared" si="3"/>
        <v>20.26726057906459</v>
      </c>
      <c r="K10" s="192">
        <v>0</v>
      </c>
      <c r="L10" s="213">
        <f t="shared" si="4"/>
        <v>0</v>
      </c>
      <c r="M10" s="192">
        <v>0</v>
      </c>
      <c r="N10" s="213">
        <f t="shared" si="5"/>
        <v>0</v>
      </c>
      <c r="O10" s="187">
        <v>0</v>
      </c>
      <c r="P10" s="211">
        <f t="shared" si="6"/>
        <v>0</v>
      </c>
      <c r="Q10" s="214">
        <v>508</v>
      </c>
      <c r="R10" s="199"/>
      <c r="S10" s="34"/>
      <c r="T10" s="34"/>
    </row>
    <row r="11" spans="1:20" ht="30" customHeight="1">
      <c r="A11" s="36" t="s">
        <v>90</v>
      </c>
      <c r="B11" s="210">
        <v>8372</v>
      </c>
      <c r="C11" s="187">
        <v>2792</v>
      </c>
      <c r="D11" s="213">
        <f t="shared" si="0"/>
        <v>33.349259436215952</v>
      </c>
      <c r="E11" s="187">
        <v>3357</v>
      </c>
      <c r="F11" s="213">
        <f t="shared" si="1"/>
        <v>40.09794553272814</v>
      </c>
      <c r="G11" s="187">
        <v>210</v>
      </c>
      <c r="H11" s="213">
        <f t="shared" si="2"/>
        <v>2.508361204013378</v>
      </c>
      <c r="I11" s="187">
        <v>2005</v>
      </c>
      <c r="J11" s="213">
        <f t="shared" si="3"/>
        <v>23.948877209746776</v>
      </c>
      <c r="K11" s="192">
        <v>0</v>
      </c>
      <c r="L11" s="213">
        <f t="shared" si="4"/>
        <v>0</v>
      </c>
      <c r="M11" s="192">
        <v>10</v>
      </c>
      <c r="N11" s="213">
        <f t="shared" si="5"/>
        <v>0.11944577161968467</v>
      </c>
      <c r="O11" s="187">
        <v>11</v>
      </c>
      <c r="P11" s="211">
        <f t="shared" si="6"/>
        <v>0.13139034878165312</v>
      </c>
      <c r="Q11" s="214">
        <v>10717</v>
      </c>
      <c r="R11" s="199"/>
      <c r="S11" s="34"/>
      <c r="T11" s="34"/>
    </row>
    <row r="12" spans="1:20" ht="30" customHeight="1">
      <c r="A12" s="36" t="s">
        <v>87</v>
      </c>
      <c r="B12" s="210">
        <v>400</v>
      </c>
      <c r="C12" s="187">
        <v>228</v>
      </c>
      <c r="D12" s="213">
        <f t="shared" si="0"/>
        <v>56.999999999999993</v>
      </c>
      <c r="E12" s="187">
        <v>29</v>
      </c>
      <c r="F12" s="213">
        <f t="shared" si="1"/>
        <v>7.2499999999999991</v>
      </c>
      <c r="G12" s="187">
        <v>73</v>
      </c>
      <c r="H12" s="213">
        <f t="shared" si="2"/>
        <v>18.25</v>
      </c>
      <c r="I12" s="187">
        <v>71</v>
      </c>
      <c r="J12" s="213">
        <f t="shared" si="3"/>
        <v>17.75</v>
      </c>
      <c r="K12" s="192">
        <v>0</v>
      </c>
      <c r="L12" s="213">
        <f t="shared" si="4"/>
        <v>0</v>
      </c>
      <c r="M12" s="192">
        <v>2</v>
      </c>
      <c r="N12" s="213">
        <f t="shared" si="5"/>
        <v>0.5</v>
      </c>
      <c r="O12" s="187">
        <v>0</v>
      </c>
      <c r="P12" s="211">
        <f t="shared" si="6"/>
        <v>0</v>
      </c>
      <c r="Q12" s="214">
        <v>1512</v>
      </c>
      <c r="R12" s="199"/>
      <c r="S12" s="34"/>
      <c r="T12" s="34"/>
    </row>
    <row r="13" spans="1:20" ht="30" customHeight="1">
      <c r="A13" s="63" t="s">
        <v>88</v>
      </c>
      <c r="B13" s="210">
        <v>407</v>
      </c>
      <c r="C13" s="187">
        <v>78</v>
      </c>
      <c r="D13" s="213">
        <f t="shared" si="0"/>
        <v>19.164619164619165</v>
      </c>
      <c r="E13" s="187">
        <v>36</v>
      </c>
      <c r="F13" s="213">
        <f t="shared" si="1"/>
        <v>8.8452088452088447</v>
      </c>
      <c r="G13" s="187">
        <v>12</v>
      </c>
      <c r="H13" s="213">
        <f t="shared" si="2"/>
        <v>2.9484029484029484</v>
      </c>
      <c r="I13" s="187">
        <v>281</v>
      </c>
      <c r="J13" s="213">
        <f t="shared" si="3"/>
        <v>69.041769041769044</v>
      </c>
      <c r="K13" s="192">
        <v>0</v>
      </c>
      <c r="L13" s="213">
        <f t="shared" si="4"/>
        <v>0</v>
      </c>
      <c r="M13" s="192">
        <v>1</v>
      </c>
      <c r="N13" s="213">
        <f t="shared" si="5"/>
        <v>0.24570024570024571</v>
      </c>
      <c r="O13" s="187">
        <v>0</v>
      </c>
      <c r="P13" s="211">
        <f t="shared" si="6"/>
        <v>0</v>
      </c>
      <c r="Q13" s="214">
        <v>455</v>
      </c>
      <c r="R13" s="199"/>
      <c r="S13" s="34"/>
      <c r="T13" s="34"/>
    </row>
    <row r="14" spans="1:20" ht="30" customHeight="1">
      <c r="A14" s="63" t="s">
        <v>85</v>
      </c>
      <c r="B14" s="210">
        <v>121</v>
      </c>
      <c r="C14" s="187">
        <v>85</v>
      </c>
      <c r="D14" s="213">
        <f t="shared" si="0"/>
        <v>70.247933884297524</v>
      </c>
      <c r="E14" s="187">
        <v>12</v>
      </c>
      <c r="F14" s="213">
        <f t="shared" si="1"/>
        <v>9.9173553719008272</v>
      </c>
      <c r="G14" s="187">
        <v>7</v>
      </c>
      <c r="H14" s="213">
        <f t="shared" si="2"/>
        <v>5.785123966942149</v>
      </c>
      <c r="I14" s="187">
        <v>17</v>
      </c>
      <c r="J14" s="213">
        <f t="shared" si="3"/>
        <v>14.049586776859504</v>
      </c>
      <c r="K14" s="192">
        <v>0</v>
      </c>
      <c r="L14" s="213">
        <f t="shared" si="4"/>
        <v>0</v>
      </c>
      <c r="M14" s="192">
        <v>0</v>
      </c>
      <c r="N14" s="213">
        <f t="shared" si="5"/>
        <v>0</v>
      </c>
      <c r="O14" s="187">
        <v>0</v>
      </c>
      <c r="P14" s="211">
        <f t="shared" si="6"/>
        <v>0</v>
      </c>
      <c r="Q14" s="214">
        <v>351</v>
      </c>
      <c r="R14" s="223"/>
      <c r="S14" s="34"/>
      <c r="T14" s="34"/>
    </row>
    <row r="15" spans="1:20" ht="30" customHeight="1" thickBot="1">
      <c r="A15" s="37" t="s">
        <v>86</v>
      </c>
      <c r="B15" s="215">
        <v>0</v>
      </c>
      <c r="C15" s="200">
        <v>0</v>
      </c>
      <c r="D15" s="84">
        <v>0</v>
      </c>
      <c r="E15" s="200">
        <v>0</v>
      </c>
      <c r="F15" s="84">
        <v>0</v>
      </c>
      <c r="G15" s="200">
        <v>0</v>
      </c>
      <c r="H15" s="84">
        <v>0</v>
      </c>
      <c r="I15" s="200">
        <v>0</v>
      </c>
      <c r="J15" s="84">
        <v>0</v>
      </c>
      <c r="K15" s="200">
        <v>0</v>
      </c>
      <c r="L15" s="84">
        <v>0</v>
      </c>
      <c r="M15" s="200">
        <v>0</v>
      </c>
      <c r="N15" s="84">
        <v>0</v>
      </c>
      <c r="O15" s="200">
        <v>0</v>
      </c>
      <c r="P15" s="84">
        <v>0</v>
      </c>
      <c r="Q15" s="217">
        <v>0</v>
      </c>
      <c r="R15" s="199"/>
      <c r="S15" s="34"/>
    </row>
    <row r="16" spans="1:20" ht="16.5" customHeight="1" thickTop="1">
      <c r="B16" s="60"/>
      <c r="K16" s="34"/>
      <c r="M16" s="34"/>
      <c r="N16" s="34"/>
      <c r="O16" s="34"/>
    </row>
    <row r="17" spans="1:17" ht="16.5" customHeight="1">
      <c r="K17" s="92"/>
      <c r="L17" s="92"/>
      <c r="M17" s="92"/>
      <c r="N17" s="92"/>
    </row>
    <row r="18" spans="1:17" ht="16.5" customHeight="1">
      <c r="K18" s="92"/>
      <c r="L18" s="92"/>
      <c r="M18" s="92"/>
      <c r="N18" s="92"/>
    </row>
    <row r="19" spans="1:17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2"/>
      <c r="L19" s="92"/>
      <c r="M19" s="92"/>
      <c r="N19" s="92"/>
      <c r="O19" s="34"/>
      <c r="Q19" s="34"/>
    </row>
    <row r="20" spans="1:17" ht="16.5" customHeight="1">
      <c r="K20" s="92"/>
      <c r="L20" s="92"/>
      <c r="M20" s="92"/>
      <c r="N20" s="92"/>
    </row>
    <row r="21" spans="1:17" ht="16.5" customHeight="1">
      <c r="K21" s="92"/>
      <c r="L21" s="92"/>
      <c r="M21" s="92"/>
      <c r="N21" s="92"/>
    </row>
    <row r="22" spans="1:17" ht="16.5" customHeight="1">
      <c r="K22" s="92"/>
      <c r="L22" s="92"/>
      <c r="M22" s="92"/>
      <c r="N22" s="92"/>
    </row>
    <row r="23" spans="1:17">
      <c r="K23" s="92"/>
      <c r="L23" s="92"/>
      <c r="M23" s="92"/>
      <c r="N23" s="92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92"/>
      <c r="L24" s="92"/>
      <c r="M24" s="92"/>
      <c r="N24" s="92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92"/>
      <c r="L25" s="92"/>
      <c r="M25" s="92"/>
      <c r="N25" s="92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92"/>
      <c r="L26" s="92"/>
      <c r="M26" s="92"/>
      <c r="N26" s="92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92"/>
      <c r="L27" s="92"/>
      <c r="M27" s="92"/>
      <c r="N27" s="92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92"/>
      <c r="L28" s="92"/>
      <c r="M28" s="92"/>
      <c r="N28" s="92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92"/>
      <c r="L29" s="92"/>
      <c r="M29" s="92"/>
      <c r="N29" s="92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</sheetData>
  <mergeCells count="15">
    <mergeCell ref="A1:Q1"/>
    <mergeCell ref="A4:Q4"/>
    <mergeCell ref="G6:H6"/>
    <mergeCell ref="I6:J6"/>
    <mergeCell ref="O6:P6"/>
    <mergeCell ref="A5:A7"/>
    <mergeCell ref="Q5:Q7"/>
    <mergeCell ref="C5:P5"/>
    <mergeCell ref="K6:L6"/>
    <mergeCell ref="M6:N6"/>
    <mergeCell ref="B5:B7"/>
    <mergeCell ref="C6:D6"/>
    <mergeCell ref="E6:F6"/>
    <mergeCell ref="A2:Q2"/>
    <mergeCell ref="A3:Q3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00B050"/>
    <pageSetUpPr fitToPage="1"/>
  </sheetPr>
  <dimension ref="A1:S33"/>
  <sheetViews>
    <sheetView showGridLines="0" zoomScale="76" zoomScaleNormal="76" zoomScaleSheetLayoutView="100" workbookViewId="0">
      <selection activeCell="P19" sqref="P19"/>
    </sheetView>
  </sheetViews>
  <sheetFormatPr defaultRowHeight="12.75"/>
  <cols>
    <col min="1" max="1" width="30.7109375" customWidth="1"/>
    <col min="2" max="17" width="8.7109375" customWidth="1"/>
    <col min="18" max="18" width="11.42578125" bestFit="1" customWidth="1"/>
  </cols>
  <sheetData>
    <row r="1" spans="1:19" s="53" customFormat="1" ht="20.100000000000001" customHeight="1">
      <c r="A1" s="325" t="s">
        <v>157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9" s="53" customFormat="1" ht="20.100000000000001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9" s="53" customFormat="1" ht="20.100000000000001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9" s="53" customFormat="1" ht="20.100000000000001" customHeight="1" thickBot="1">
      <c r="A4" s="337" t="s">
        <v>51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9" ht="16.5" customHeight="1" thickTop="1">
      <c r="A5" s="316" t="s">
        <v>37</v>
      </c>
      <c r="B5" s="318" t="s">
        <v>38</v>
      </c>
      <c r="C5" s="330" t="s">
        <v>39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20" t="s">
        <v>40</v>
      </c>
    </row>
    <row r="6" spans="1:19" ht="27" customHeight="1">
      <c r="A6" s="326"/>
      <c r="B6" s="334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3" t="s">
        <v>170</v>
      </c>
      <c r="L6" s="334"/>
      <c r="M6" s="333" t="s">
        <v>171</v>
      </c>
      <c r="N6" s="334"/>
      <c r="O6" s="324" t="s">
        <v>42</v>
      </c>
      <c r="P6" s="324"/>
      <c r="Q6" s="331"/>
    </row>
    <row r="7" spans="1:19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2"/>
    </row>
    <row r="8" spans="1:19" ht="30" customHeight="1" thickTop="1">
      <c r="A8" s="35" t="s">
        <v>82</v>
      </c>
      <c r="B8" s="210">
        <v>1965</v>
      </c>
      <c r="C8" s="161">
        <v>1347</v>
      </c>
      <c r="D8" s="211">
        <v>68.549618320610676</v>
      </c>
      <c r="E8" s="161">
        <v>195</v>
      </c>
      <c r="F8" s="211">
        <v>9.9236641221374047</v>
      </c>
      <c r="G8" s="161">
        <v>58</v>
      </c>
      <c r="H8" s="211">
        <v>2.9516539440203564</v>
      </c>
      <c r="I8" s="161">
        <v>342</v>
      </c>
      <c r="J8" s="211">
        <v>17.404580152671755</v>
      </c>
      <c r="K8" s="222">
        <v>0</v>
      </c>
      <c r="L8" s="211">
        <v>0</v>
      </c>
      <c r="M8" s="222">
        <v>17</v>
      </c>
      <c r="N8" s="211">
        <v>0.86513994910941472</v>
      </c>
      <c r="O8" s="185">
        <v>9</v>
      </c>
      <c r="P8" s="211">
        <v>0.45801526717557256</v>
      </c>
      <c r="Q8" s="212">
        <v>2057</v>
      </c>
      <c r="R8" s="199"/>
      <c r="S8" s="34"/>
    </row>
    <row r="9" spans="1:19" ht="30" customHeight="1">
      <c r="A9" s="36" t="s">
        <v>83</v>
      </c>
      <c r="B9" s="210">
        <v>122</v>
      </c>
      <c r="C9" s="187">
        <v>48</v>
      </c>
      <c r="D9" s="213">
        <v>39.344262295081968</v>
      </c>
      <c r="E9" s="187">
        <v>26</v>
      </c>
      <c r="F9" s="213">
        <v>21.311475409836063</v>
      </c>
      <c r="G9" s="187">
        <v>19</v>
      </c>
      <c r="H9" s="213">
        <v>15.573770491803279</v>
      </c>
      <c r="I9" s="187">
        <v>29</v>
      </c>
      <c r="J9" s="213">
        <v>23.770491803278688</v>
      </c>
      <c r="K9" s="156">
        <v>0</v>
      </c>
      <c r="L9" s="211">
        <v>0</v>
      </c>
      <c r="M9" s="156">
        <v>0</v>
      </c>
      <c r="N9" s="211">
        <v>0</v>
      </c>
      <c r="O9" s="187">
        <v>0</v>
      </c>
      <c r="P9" s="211">
        <v>0</v>
      </c>
      <c r="Q9" s="214">
        <v>146</v>
      </c>
      <c r="R9" s="199"/>
      <c r="S9" s="34"/>
    </row>
    <row r="10" spans="1:19" ht="30" customHeight="1">
      <c r="A10" s="36" t="s">
        <v>84</v>
      </c>
      <c r="B10" s="210">
        <v>487</v>
      </c>
      <c r="C10" s="187">
        <v>308</v>
      </c>
      <c r="D10" s="213">
        <v>63.244353182751546</v>
      </c>
      <c r="E10" s="187">
        <v>53</v>
      </c>
      <c r="F10" s="213">
        <v>10.882956878850102</v>
      </c>
      <c r="G10" s="187">
        <v>34</v>
      </c>
      <c r="H10" s="213">
        <v>6.9815195071868574</v>
      </c>
      <c r="I10" s="187">
        <v>87</v>
      </c>
      <c r="J10" s="213">
        <v>17.864476386036962</v>
      </c>
      <c r="K10" s="156">
        <v>0</v>
      </c>
      <c r="L10" s="211">
        <v>0</v>
      </c>
      <c r="M10" s="156">
        <v>4</v>
      </c>
      <c r="N10" s="211">
        <v>0.82135523613963046</v>
      </c>
      <c r="O10" s="187">
        <v>1</v>
      </c>
      <c r="P10" s="211">
        <v>0.20533880903490762</v>
      </c>
      <c r="Q10" s="214">
        <v>521</v>
      </c>
      <c r="R10" s="199"/>
      <c r="S10" s="34"/>
    </row>
    <row r="11" spans="1:19" ht="30" customHeight="1">
      <c r="A11" s="36" t="s">
        <v>90</v>
      </c>
      <c r="B11" s="210">
        <v>9829</v>
      </c>
      <c r="C11" s="187">
        <v>5350</v>
      </c>
      <c r="D11" s="213">
        <v>54.430766100315395</v>
      </c>
      <c r="E11" s="187">
        <v>2704</v>
      </c>
      <c r="F11" s="213">
        <v>27.510428324346321</v>
      </c>
      <c r="G11" s="187">
        <v>243</v>
      </c>
      <c r="H11" s="213">
        <v>2.472275918201241</v>
      </c>
      <c r="I11" s="187">
        <v>1487</v>
      </c>
      <c r="J11" s="213">
        <v>15.128700783396074</v>
      </c>
      <c r="K11" s="156">
        <v>1</v>
      </c>
      <c r="L11" s="211">
        <v>1.0173974972021568E-2</v>
      </c>
      <c r="M11" s="156">
        <v>23</v>
      </c>
      <c r="N11" s="211">
        <v>0.23400142435649607</v>
      </c>
      <c r="O11" s="187">
        <v>33</v>
      </c>
      <c r="P11" s="211">
        <v>0.33574117407671178</v>
      </c>
      <c r="Q11" s="214">
        <v>12110</v>
      </c>
      <c r="R11" s="199"/>
      <c r="S11" s="34"/>
    </row>
    <row r="12" spans="1:19" ht="30" customHeight="1">
      <c r="A12" s="36" t="s">
        <v>87</v>
      </c>
      <c r="B12" s="210">
        <v>406</v>
      </c>
      <c r="C12" s="187">
        <v>254</v>
      </c>
      <c r="D12" s="213">
        <v>62.561576354679801</v>
      </c>
      <c r="E12" s="187">
        <v>23</v>
      </c>
      <c r="F12" s="213">
        <v>5.6650246305418719</v>
      </c>
      <c r="G12" s="187">
        <v>57</v>
      </c>
      <c r="H12" s="213">
        <v>14.039408866995073</v>
      </c>
      <c r="I12" s="187">
        <v>67</v>
      </c>
      <c r="J12" s="213">
        <v>16.502463054187192</v>
      </c>
      <c r="K12" s="156">
        <v>0</v>
      </c>
      <c r="L12" s="211">
        <v>0</v>
      </c>
      <c r="M12" s="156">
        <v>4</v>
      </c>
      <c r="N12" s="211">
        <v>0.98522167487684731</v>
      </c>
      <c r="O12" s="187">
        <v>1</v>
      </c>
      <c r="P12" s="211">
        <v>0.24630541871921183</v>
      </c>
      <c r="Q12" s="214">
        <v>1063</v>
      </c>
      <c r="R12" s="199"/>
      <c r="S12" s="34"/>
    </row>
    <row r="13" spans="1:19" ht="30" customHeight="1">
      <c r="A13" s="63" t="s">
        <v>88</v>
      </c>
      <c r="B13" s="210">
        <v>344</v>
      </c>
      <c r="C13" s="187">
        <v>112</v>
      </c>
      <c r="D13" s="213">
        <v>32.558139534883722</v>
      </c>
      <c r="E13" s="187">
        <v>68</v>
      </c>
      <c r="F13" s="213">
        <v>19.767441860465116</v>
      </c>
      <c r="G13" s="187">
        <v>19</v>
      </c>
      <c r="H13" s="213">
        <v>5.5232558139534884</v>
      </c>
      <c r="I13" s="187">
        <v>144</v>
      </c>
      <c r="J13" s="213">
        <v>41.860465116279073</v>
      </c>
      <c r="K13" s="156">
        <v>0</v>
      </c>
      <c r="L13" s="211">
        <v>0</v>
      </c>
      <c r="M13" s="156">
        <v>1</v>
      </c>
      <c r="N13" s="211">
        <v>0.29069767441860467</v>
      </c>
      <c r="O13" s="187">
        <v>1</v>
      </c>
      <c r="P13" s="211">
        <v>0.29069767441860467</v>
      </c>
      <c r="Q13" s="214">
        <v>445</v>
      </c>
      <c r="R13" s="199"/>
      <c r="S13" s="34"/>
    </row>
    <row r="14" spans="1:19" ht="30" customHeight="1">
      <c r="A14" s="63" t="s">
        <v>85</v>
      </c>
      <c r="B14" s="210">
        <v>418</v>
      </c>
      <c r="C14" s="187">
        <v>277</v>
      </c>
      <c r="D14" s="213">
        <v>66.267942583732051</v>
      </c>
      <c r="E14" s="187">
        <v>91</v>
      </c>
      <c r="F14" s="213">
        <v>21.770334928229666</v>
      </c>
      <c r="G14" s="187">
        <v>25</v>
      </c>
      <c r="H14" s="213">
        <v>5.9808612440191391</v>
      </c>
      <c r="I14" s="187">
        <v>25</v>
      </c>
      <c r="J14" s="213">
        <v>5.9808612440191391</v>
      </c>
      <c r="K14" s="156">
        <v>0</v>
      </c>
      <c r="L14" s="211">
        <v>0</v>
      </c>
      <c r="M14" s="156">
        <v>0</v>
      </c>
      <c r="N14" s="211">
        <v>0</v>
      </c>
      <c r="O14" s="187">
        <v>3</v>
      </c>
      <c r="P14" s="211">
        <v>0.71770334928229662</v>
      </c>
      <c r="Q14" s="214">
        <v>1050</v>
      </c>
      <c r="R14" s="223"/>
      <c r="S14" s="221"/>
    </row>
    <row r="15" spans="1:19" ht="30" customHeight="1" thickBot="1">
      <c r="A15" s="37" t="s">
        <v>86</v>
      </c>
      <c r="B15" s="215">
        <v>7</v>
      </c>
      <c r="C15" s="200">
        <v>3</v>
      </c>
      <c r="D15" s="84">
        <v>42.857142857142854</v>
      </c>
      <c r="E15" s="200">
        <v>1</v>
      </c>
      <c r="F15" s="84">
        <v>14.285714285714285</v>
      </c>
      <c r="G15" s="200">
        <v>0</v>
      </c>
      <c r="H15" s="84">
        <v>0</v>
      </c>
      <c r="I15" s="200">
        <v>3</v>
      </c>
      <c r="J15" s="213">
        <v>42.857142857142854</v>
      </c>
      <c r="K15" s="155">
        <v>0</v>
      </c>
      <c r="L15" s="176">
        <v>0</v>
      </c>
      <c r="M15" s="155">
        <v>0</v>
      </c>
      <c r="N15" s="84">
        <v>0</v>
      </c>
      <c r="O15" s="200">
        <v>0</v>
      </c>
      <c r="P15" s="211">
        <v>0</v>
      </c>
      <c r="Q15" s="216">
        <v>7</v>
      </c>
      <c r="R15" s="199"/>
      <c r="S15" s="34"/>
    </row>
    <row r="16" spans="1:19" ht="16.5" customHeight="1" thickTop="1">
      <c r="B16" s="60"/>
      <c r="D16" s="60"/>
      <c r="J16" s="60"/>
      <c r="K16" s="34"/>
      <c r="L16" s="34"/>
      <c r="M16" s="34"/>
      <c r="N16" s="34"/>
      <c r="O16" s="34"/>
      <c r="P16" s="60"/>
      <c r="Q16" s="60"/>
    </row>
    <row r="17" spans="1:17" ht="16.5" customHeight="1">
      <c r="K17" s="92"/>
      <c r="L17" s="92"/>
      <c r="M17" s="92"/>
      <c r="N17" s="92"/>
      <c r="O17" s="34"/>
    </row>
    <row r="18" spans="1:17" ht="16.5" customHeight="1">
      <c r="K18" s="92"/>
      <c r="L18" s="92"/>
      <c r="M18" s="92"/>
      <c r="N18" s="92"/>
    </row>
    <row r="19" spans="1:17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2"/>
      <c r="L19" s="92"/>
      <c r="M19" s="92"/>
      <c r="N19" s="92"/>
      <c r="O19" s="34"/>
      <c r="P19" s="34"/>
      <c r="Q19" s="34"/>
    </row>
    <row r="20" spans="1:17" ht="16.5" customHeight="1">
      <c r="K20" s="92"/>
      <c r="L20" s="92"/>
      <c r="M20" s="92"/>
      <c r="N20" s="92"/>
    </row>
    <row r="21" spans="1:17" ht="16.5" customHeight="1">
      <c r="K21" s="92"/>
      <c r="L21" s="92"/>
      <c r="M21" s="92"/>
      <c r="N21" s="92"/>
    </row>
    <row r="22" spans="1:17" ht="16.5" customHeight="1">
      <c r="K22" s="92"/>
      <c r="L22" s="92"/>
      <c r="M22" s="92"/>
      <c r="N22" s="92"/>
    </row>
    <row r="23" spans="1:17" ht="16.5" customHeight="1">
      <c r="K23" s="92"/>
      <c r="L23" s="92"/>
      <c r="M23" s="92"/>
      <c r="N23" s="92"/>
    </row>
    <row r="24" spans="1:17">
      <c r="K24" s="92"/>
      <c r="L24" s="92"/>
      <c r="M24" s="92"/>
      <c r="N24" s="92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92"/>
      <c r="L25" s="92"/>
      <c r="M25" s="92"/>
      <c r="N25" s="92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92"/>
      <c r="L26" s="92"/>
      <c r="M26" s="92"/>
      <c r="N26" s="92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92"/>
      <c r="L27" s="92"/>
      <c r="M27" s="92"/>
      <c r="N27" s="92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92"/>
      <c r="L28" s="92"/>
      <c r="M28" s="92"/>
      <c r="N28" s="92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92"/>
      <c r="L29" s="92"/>
      <c r="M29" s="92"/>
      <c r="N29" s="92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</sheetData>
  <mergeCells count="15"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  <mergeCell ref="G6:H6"/>
    <mergeCell ref="I6:J6"/>
    <mergeCell ref="O6:P6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00B050"/>
    <pageSetUpPr fitToPage="1"/>
  </sheetPr>
  <dimension ref="A1:P17"/>
  <sheetViews>
    <sheetView showGridLines="0" zoomScale="76" zoomScaleNormal="76" zoomScaleSheetLayoutView="100" workbookViewId="0">
      <selection sqref="A1:N1"/>
    </sheetView>
  </sheetViews>
  <sheetFormatPr defaultRowHeight="12.75"/>
  <cols>
    <col min="1" max="1" width="6.7109375" customWidth="1"/>
    <col min="2" max="14" width="9.7109375" customWidth="1"/>
  </cols>
  <sheetData>
    <row r="1" spans="1:16" ht="20.100000000000001" customHeight="1">
      <c r="A1" s="325" t="s">
        <v>157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6" ht="20.100000000000001" customHeight="1">
      <c r="A2" s="325" t="s">
        <v>178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6" ht="20.100000000000001" customHeight="1">
      <c r="A3" s="325" t="s">
        <v>160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6" ht="20.100000000000001" customHeight="1" thickBot="1"/>
    <row r="5" spans="1:16" ht="20.100000000000001" customHeight="1" thickTop="1">
      <c r="A5" s="316" t="s">
        <v>0</v>
      </c>
      <c r="B5" s="318" t="s">
        <v>16</v>
      </c>
      <c r="C5" s="330"/>
      <c r="D5" s="330" t="s">
        <v>52</v>
      </c>
      <c r="E5" s="330"/>
      <c r="F5" s="330"/>
      <c r="G5" s="330"/>
      <c r="H5" s="330"/>
      <c r="I5" s="330"/>
      <c r="J5" s="330"/>
      <c r="K5" s="330"/>
      <c r="L5" s="330"/>
      <c r="M5" s="330"/>
      <c r="N5" s="320"/>
    </row>
    <row r="6" spans="1:16" ht="16.5" customHeight="1">
      <c r="A6" s="326"/>
      <c r="B6" s="350" t="s">
        <v>19</v>
      </c>
      <c r="C6" s="347" t="s">
        <v>18</v>
      </c>
      <c r="D6" s="347" t="s">
        <v>91</v>
      </c>
      <c r="E6" s="347" t="s">
        <v>53</v>
      </c>
      <c r="F6" s="347"/>
      <c r="G6" s="352" t="s">
        <v>98</v>
      </c>
      <c r="H6" s="347" t="s">
        <v>54</v>
      </c>
      <c r="I6" s="347"/>
      <c r="J6" s="354" t="s">
        <v>97</v>
      </c>
      <c r="K6" s="355"/>
      <c r="L6" s="355"/>
      <c r="M6" s="355"/>
      <c r="N6" s="348" t="s">
        <v>93</v>
      </c>
    </row>
    <row r="7" spans="1:16" ht="81.75" customHeight="1" thickBot="1">
      <c r="A7" s="317"/>
      <c r="B7" s="351"/>
      <c r="C7" s="356"/>
      <c r="D7" s="356"/>
      <c r="E7" s="22" t="s">
        <v>144</v>
      </c>
      <c r="F7" s="22" t="s">
        <v>145</v>
      </c>
      <c r="G7" s="353"/>
      <c r="H7" s="22" t="s">
        <v>55</v>
      </c>
      <c r="I7" s="22" t="s">
        <v>96</v>
      </c>
      <c r="J7" s="22" t="s">
        <v>94</v>
      </c>
      <c r="K7" s="22" t="s">
        <v>95</v>
      </c>
      <c r="L7" s="22" t="s">
        <v>56</v>
      </c>
      <c r="M7" s="22" t="s">
        <v>92</v>
      </c>
      <c r="N7" s="349"/>
    </row>
    <row r="8" spans="1:16" ht="20.100000000000001" customHeight="1" thickTop="1">
      <c r="A8" s="21" t="s">
        <v>4</v>
      </c>
      <c r="B8" s="208">
        <v>3791</v>
      </c>
      <c r="C8" s="208">
        <v>4088</v>
      </c>
      <c r="D8" s="161">
        <v>134</v>
      </c>
      <c r="E8" s="161">
        <v>3</v>
      </c>
      <c r="F8" s="187">
        <v>21</v>
      </c>
      <c r="G8" s="187">
        <v>713</v>
      </c>
      <c r="H8" s="187">
        <v>3191</v>
      </c>
      <c r="I8" s="187">
        <v>136</v>
      </c>
      <c r="J8" s="187">
        <v>2</v>
      </c>
      <c r="K8" s="161">
        <v>0</v>
      </c>
      <c r="L8" s="161">
        <v>0</v>
      </c>
      <c r="M8" s="161">
        <v>0</v>
      </c>
      <c r="N8" s="196">
        <v>22</v>
      </c>
      <c r="O8" s="34"/>
      <c r="P8" s="34"/>
    </row>
    <row r="9" spans="1:16" ht="20.100000000000001" customHeight="1">
      <c r="A9" s="24" t="s">
        <v>5</v>
      </c>
      <c r="B9" s="206">
        <v>990</v>
      </c>
      <c r="C9" s="206">
        <v>1054</v>
      </c>
      <c r="D9" s="187">
        <v>14</v>
      </c>
      <c r="E9" s="187">
        <v>6</v>
      </c>
      <c r="F9" s="187">
        <v>1</v>
      </c>
      <c r="G9" s="187">
        <v>109</v>
      </c>
      <c r="H9" s="187">
        <v>929</v>
      </c>
      <c r="I9" s="187">
        <v>9</v>
      </c>
      <c r="J9" s="187">
        <v>0</v>
      </c>
      <c r="K9" s="187">
        <v>0</v>
      </c>
      <c r="L9" s="187">
        <v>0</v>
      </c>
      <c r="M9" s="161">
        <v>0</v>
      </c>
      <c r="N9" s="191">
        <v>0</v>
      </c>
      <c r="O9" s="34"/>
      <c r="P9" s="34"/>
    </row>
    <row r="10" spans="1:16" ht="20.100000000000001" customHeight="1">
      <c r="A10" s="24" t="s">
        <v>6</v>
      </c>
      <c r="B10" s="206">
        <v>989</v>
      </c>
      <c r="C10" s="206">
        <v>1175</v>
      </c>
      <c r="D10" s="187">
        <v>159</v>
      </c>
      <c r="E10" s="187">
        <v>55</v>
      </c>
      <c r="F10" s="187">
        <v>0</v>
      </c>
      <c r="G10" s="187">
        <v>393</v>
      </c>
      <c r="H10" s="187">
        <v>707</v>
      </c>
      <c r="I10" s="187">
        <v>15</v>
      </c>
      <c r="J10" s="187">
        <v>0</v>
      </c>
      <c r="K10" s="187">
        <v>0</v>
      </c>
      <c r="L10" s="187">
        <v>0</v>
      </c>
      <c r="M10" s="161">
        <v>0</v>
      </c>
      <c r="N10" s="191">
        <v>1</v>
      </c>
      <c r="O10" s="34"/>
      <c r="P10" s="34"/>
    </row>
    <row r="11" spans="1:16" ht="20.100000000000001" customHeight="1">
      <c r="A11" s="24" t="s">
        <v>7</v>
      </c>
      <c r="B11" s="206">
        <v>1491</v>
      </c>
      <c r="C11" s="206">
        <v>1583</v>
      </c>
      <c r="D11" s="187">
        <v>33</v>
      </c>
      <c r="E11" s="187">
        <v>10</v>
      </c>
      <c r="F11" s="187">
        <v>2</v>
      </c>
      <c r="G11" s="187">
        <v>519</v>
      </c>
      <c r="H11" s="187">
        <v>1027</v>
      </c>
      <c r="I11" s="187">
        <v>22</v>
      </c>
      <c r="J11" s="187">
        <v>1</v>
      </c>
      <c r="K11" s="187">
        <v>0</v>
      </c>
      <c r="L11" s="187">
        <v>0</v>
      </c>
      <c r="M11" s="161">
        <v>0</v>
      </c>
      <c r="N11" s="191">
        <v>1</v>
      </c>
      <c r="O11" s="34"/>
      <c r="P11" s="34"/>
    </row>
    <row r="12" spans="1:16" ht="20.100000000000001" customHeight="1">
      <c r="A12" s="24" t="s">
        <v>8</v>
      </c>
      <c r="B12" s="208">
        <v>1682</v>
      </c>
      <c r="C12" s="208">
        <v>1784</v>
      </c>
      <c r="D12" s="187">
        <v>4</v>
      </c>
      <c r="E12" s="187">
        <v>3</v>
      </c>
      <c r="F12" s="187">
        <v>6</v>
      </c>
      <c r="G12" s="187">
        <v>476</v>
      </c>
      <c r="H12" s="187">
        <v>1212</v>
      </c>
      <c r="I12" s="187">
        <v>78</v>
      </c>
      <c r="J12" s="187">
        <v>7</v>
      </c>
      <c r="K12" s="187">
        <v>1</v>
      </c>
      <c r="L12" s="187">
        <v>0</v>
      </c>
      <c r="M12" s="161">
        <v>0</v>
      </c>
      <c r="N12" s="191">
        <v>1</v>
      </c>
      <c r="O12" s="34"/>
      <c r="P12" s="34"/>
    </row>
    <row r="13" spans="1:16" ht="20.100000000000001" customHeight="1">
      <c r="A13" s="24" t="s">
        <v>9</v>
      </c>
      <c r="B13" s="206">
        <v>1278</v>
      </c>
      <c r="C13" s="206">
        <v>1679</v>
      </c>
      <c r="D13" s="187">
        <v>86</v>
      </c>
      <c r="E13" s="187">
        <v>8</v>
      </c>
      <c r="F13" s="187">
        <v>0</v>
      </c>
      <c r="G13" s="187">
        <v>280</v>
      </c>
      <c r="H13" s="187">
        <v>1328</v>
      </c>
      <c r="I13" s="187">
        <v>27</v>
      </c>
      <c r="J13" s="187">
        <v>3</v>
      </c>
      <c r="K13" s="187">
        <v>0</v>
      </c>
      <c r="L13" s="187">
        <v>5</v>
      </c>
      <c r="M13" s="161">
        <v>0</v>
      </c>
      <c r="N13" s="191">
        <v>0</v>
      </c>
      <c r="O13" s="34"/>
      <c r="P13" s="34"/>
    </row>
    <row r="14" spans="1:16" ht="20.100000000000001" customHeight="1">
      <c r="A14" s="24" t="s">
        <v>1</v>
      </c>
      <c r="B14" s="206">
        <v>1326</v>
      </c>
      <c r="C14" s="206">
        <v>1421</v>
      </c>
      <c r="D14" s="187">
        <v>76</v>
      </c>
      <c r="E14" s="187">
        <v>2</v>
      </c>
      <c r="F14" s="187">
        <v>3</v>
      </c>
      <c r="G14" s="187">
        <v>357</v>
      </c>
      <c r="H14" s="187">
        <v>1009</v>
      </c>
      <c r="I14" s="187">
        <v>48</v>
      </c>
      <c r="J14" s="187">
        <v>2</v>
      </c>
      <c r="K14" s="187">
        <v>0</v>
      </c>
      <c r="L14" s="187">
        <v>0</v>
      </c>
      <c r="M14" s="161">
        <v>0</v>
      </c>
      <c r="N14" s="191">
        <v>0</v>
      </c>
      <c r="O14" s="34"/>
      <c r="P14" s="34"/>
    </row>
    <row r="15" spans="1:16" ht="20.100000000000001" customHeight="1" thickBot="1">
      <c r="A15" s="62" t="s">
        <v>2</v>
      </c>
      <c r="B15" s="209">
        <v>1965</v>
      </c>
      <c r="C15" s="200">
        <v>2057</v>
      </c>
      <c r="D15" s="192">
        <v>21</v>
      </c>
      <c r="E15" s="192">
        <v>3</v>
      </c>
      <c r="F15" s="187">
        <v>0</v>
      </c>
      <c r="G15" s="187">
        <v>522</v>
      </c>
      <c r="H15" s="187">
        <v>1189</v>
      </c>
      <c r="I15" s="187">
        <v>329</v>
      </c>
      <c r="J15" s="187">
        <v>1</v>
      </c>
      <c r="K15" s="192">
        <v>7</v>
      </c>
      <c r="L15" s="192">
        <v>3</v>
      </c>
      <c r="M15" s="161">
        <v>0</v>
      </c>
      <c r="N15" s="193">
        <v>3</v>
      </c>
      <c r="O15" s="34"/>
      <c r="P15" s="34"/>
    </row>
    <row r="16" spans="1:16" ht="20.100000000000001" customHeight="1" thickTop="1" thickBot="1">
      <c r="A16" s="28" t="s">
        <v>3</v>
      </c>
      <c r="B16" s="65">
        <f>SUM(B8:B15)</f>
        <v>13512</v>
      </c>
      <c r="C16" s="65">
        <f>SUM(C8:C15)</f>
        <v>14841</v>
      </c>
      <c r="D16" s="66">
        <f>SUM(D8:D15)</f>
        <v>527</v>
      </c>
      <c r="E16" s="66">
        <f t="shared" ref="E16:N16" si="0">SUM(E8:E15)</f>
        <v>90</v>
      </c>
      <c r="F16" s="66">
        <f t="shared" si="0"/>
        <v>33</v>
      </c>
      <c r="G16" s="67">
        <f t="shared" si="0"/>
        <v>3369</v>
      </c>
      <c r="H16" s="67">
        <f t="shared" si="0"/>
        <v>10592</v>
      </c>
      <c r="I16" s="67">
        <f t="shared" si="0"/>
        <v>664</v>
      </c>
      <c r="J16" s="66">
        <f t="shared" si="0"/>
        <v>16</v>
      </c>
      <c r="K16" s="66">
        <f t="shared" si="0"/>
        <v>8</v>
      </c>
      <c r="L16" s="66">
        <f t="shared" si="0"/>
        <v>8</v>
      </c>
      <c r="M16" s="66">
        <f t="shared" si="0"/>
        <v>0</v>
      </c>
      <c r="N16" s="68">
        <f t="shared" si="0"/>
        <v>28</v>
      </c>
      <c r="O16" s="34"/>
      <c r="P16" s="34"/>
    </row>
    <row r="17" ht="13.5" thickTop="1"/>
  </sheetData>
  <mergeCells count="14">
    <mergeCell ref="A2:N2"/>
    <mergeCell ref="A1:N1"/>
    <mergeCell ref="H6:I6"/>
    <mergeCell ref="N6:N7"/>
    <mergeCell ref="A3:N3"/>
    <mergeCell ref="A5:A7"/>
    <mergeCell ref="B5:C5"/>
    <mergeCell ref="D5:N5"/>
    <mergeCell ref="B6:B7"/>
    <mergeCell ref="G6:G7"/>
    <mergeCell ref="J6:M6"/>
    <mergeCell ref="C6:C7"/>
    <mergeCell ref="D6:D7"/>
    <mergeCell ref="E6:F6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rgb="FF00B050"/>
    <pageSetUpPr fitToPage="1"/>
  </sheetPr>
  <dimension ref="A1:AH20"/>
  <sheetViews>
    <sheetView showGridLines="0" zoomScale="76" zoomScaleNormal="76" zoomScaleSheetLayoutView="100" workbookViewId="0">
      <selection sqref="A1:R1"/>
    </sheetView>
  </sheetViews>
  <sheetFormatPr defaultRowHeight="12.75"/>
  <cols>
    <col min="1" max="1" width="4.7109375" bestFit="1" customWidth="1"/>
    <col min="2" max="18" width="8.7109375" customWidth="1"/>
  </cols>
  <sheetData>
    <row r="1" spans="1:34" ht="20.100000000000001" customHeight="1">
      <c r="A1" s="325" t="s">
        <v>157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34" ht="20.100000000000001" customHeight="1">
      <c r="A2" s="325" t="s">
        <v>178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34" ht="20.100000000000001" customHeight="1">
      <c r="A3" s="313" t="s">
        <v>146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:34" ht="20.100000000000001" customHeight="1" thickBot="1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0.100000000000001" customHeight="1" thickTop="1">
      <c r="A5" s="316" t="s">
        <v>0</v>
      </c>
      <c r="B5" s="318" t="s">
        <v>16</v>
      </c>
      <c r="C5" s="330"/>
      <c r="D5" s="322" t="s">
        <v>52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64"/>
      <c r="S5" s="50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"/>
      <c r="AH5" s="1"/>
    </row>
    <row r="6" spans="1:34" ht="20.100000000000001" customHeight="1">
      <c r="A6" s="326"/>
      <c r="B6" s="350" t="s">
        <v>19</v>
      </c>
      <c r="C6" s="347" t="s">
        <v>18</v>
      </c>
      <c r="D6" s="357" t="s">
        <v>140</v>
      </c>
      <c r="E6" s="358"/>
      <c r="F6" s="359"/>
      <c r="G6" s="352" t="s">
        <v>104</v>
      </c>
      <c r="H6" s="357" t="s">
        <v>103</v>
      </c>
      <c r="I6" s="359"/>
      <c r="J6" s="357" t="s">
        <v>58</v>
      </c>
      <c r="K6" s="358"/>
      <c r="L6" s="358"/>
      <c r="M6" s="359"/>
      <c r="N6" s="354" t="s">
        <v>99</v>
      </c>
      <c r="O6" s="355"/>
      <c r="P6" s="355"/>
      <c r="Q6" s="355"/>
      <c r="R6" s="365"/>
      <c r="S6" s="51"/>
      <c r="T6" s="15"/>
      <c r="U6" s="15"/>
      <c r="V6" s="1"/>
      <c r="W6" s="15"/>
      <c r="X6" s="1"/>
      <c r="Y6" s="15"/>
      <c r="Z6" s="15"/>
      <c r="AA6" s="15"/>
      <c r="AB6" s="15"/>
      <c r="AC6" s="15"/>
      <c r="AD6" s="15"/>
      <c r="AE6" s="15"/>
      <c r="AF6" s="14"/>
      <c r="AG6" s="1"/>
      <c r="AH6" s="1"/>
    </row>
    <row r="7" spans="1:34" ht="15" customHeight="1">
      <c r="A7" s="326"/>
      <c r="B7" s="350"/>
      <c r="C7" s="347"/>
      <c r="D7" s="360"/>
      <c r="E7" s="361"/>
      <c r="F7" s="362"/>
      <c r="G7" s="363"/>
      <c r="H7" s="366"/>
      <c r="I7" s="367"/>
      <c r="J7" s="360"/>
      <c r="K7" s="361"/>
      <c r="L7" s="361"/>
      <c r="M7" s="362"/>
      <c r="N7" s="352" t="s">
        <v>57</v>
      </c>
      <c r="O7" s="354" t="s">
        <v>64</v>
      </c>
      <c r="P7" s="355"/>
      <c r="Q7" s="355"/>
      <c r="R7" s="365"/>
      <c r="S7" s="51"/>
      <c r="T7" s="15"/>
      <c r="U7" s="15"/>
      <c r="V7" s="1"/>
      <c r="W7" s="15"/>
      <c r="X7" s="1"/>
      <c r="Y7" s="15"/>
      <c r="Z7" s="15"/>
      <c r="AA7" s="15"/>
      <c r="AB7" s="15"/>
      <c r="AC7" s="15"/>
      <c r="AD7" s="15"/>
      <c r="AE7" s="15"/>
      <c r="AF7" s="14"/>
      <c r="AG7" s="1"/>
      <c r="AH7" s="1"/>
    </row>
    <row r="8" spans="1:34" ht="20.100000000000001" customHeight="1">
      <c r="A8" s="326"/>
      <c r="B8" s="350"/>
      <c r="C8" s="347"/>
      <c r="D8" s="347" t="s">
        <v>59</v>
      </c>
      <c r="E8" s="347" t="s">
        <v>60</v>
      </c>
      <c r="F8" s="347" t="s">
        <v>61</v>
      </c>
      <c r="G8" s="363"/>
      <c r="H8" s="360"/>
      <c r="I8" s="362"/>
      <c r="J8" s="352" t="s">
        <v>57</v>
      </c>
      <c r="K8" s="354" t="s">
        <v>64</v>
      </c>
      <c r="L8" s="355"/>
      <c r="M8" s="350"/>
      <c r="N8" s="363"/>
      <c r="O8" s="352" t="s">
        <v>106</v>
      </c>
      <c r="P8" s="354" t="s">
        <v>100</v>
      </c>
      <c r="Q8" s="355"/>
      <c r="R8" s="365"/>
      <c r="S8" s="51"/>
      <c r="T8" s="1"/>
      <c r="U8" s="15"/>
      <c r="V8" s="15"/>
      <c r="W8" s="15"/>
      <c r="X8" s="1"/>
      <c r="Y8" s="15"/>
      <c r="Z8" s="1"/>
      <c r="AA8" s="15"/>
      <c r="AB8" s="1"/>
      <c r="AC8" s="15"/>
      <c r="AD8" s="15"/>
      <c r="AE8" s="15"/>
      <c r="AF8" s="14"/>
      <c r="AG8" s="1"/>
      <c r="AH8" s="1"/>
    </row>
    <row r="9" spans="1:34" ht="39" customHeight="1" thickBot="1">
      <c r="A9" s="317"/>
      <c r="B9" s="351"/>
      <c r="C9" s="356"/>
      <c r="D9" s="356"/>
      <c r="E9" s="356"/>
      <c r="F9" s="356"/>
      <c r="G9" s="353"/>
      <c r="H9" s="59" t="s">
        <v>141</v>
      </c>
      <c r="I9" s="59" t="s">
        <v>105</v>
      </c>
      <c r="J9" s="353"/>
      <c r="K9" s="22" t="s">
        <v>153</v>
      </c>
      <c r="L9" s="22" t="s">
        <v>154</v>
      </c>
      <c r="M9" s="22" t="s">
        <v>155</v>
      </c>
      <c r="N9" s="353"/>
      <c r="O9" s="353"/>
      <c r="P9" s="22" t="s">
        <v>156</v>
      </c>
      <c r="Q9" s="43" t="s">
        <v>101</v>
      </c>
      <c r="R9" s="26" t="s">
        <v>102</v>
      </c>
      <c r="S9" s="15"/>
      <c r="T9" s="15"/>
      <c r="U9" s="15"/>
      <c r="V9" s="15"/>
      <c r="W9" s="15"/>
      <c r="X9" s="15"/>
      <c r="Y9" s="15"/>
      <c r="Z9" s="15"/>
      <c r="AA9" s="15"/>
      <c r="AB9" s="1"/>
      <c r="AC9" s="15"/>
      <c r="AD9" s="1"/>
      <c r="AE9" s="15"/>
      <c r="AF9" s="14"/>
      <c r="AG9" s="1"/>
      <c r="AH9" s="1"/>
    </row>
    <row r="10" spans="1:34" ht="20.100000000000001" customHeight="1" thickTop="1">
      <c r="A10" s="21" t="s">
        <v>4</v>
      </c>
      <c r="B10" s="194">
        <v>190</v>
      </c>
      <c r="C10" s="195">
        <v>227</v>
      </c>
      <c r="D10" s="185">
        <v>8</v>
      </c>
      <c r="E10" s="160">
        <v>0</v>
      </c>
      <c r="F10" s="160">
        <v>2</v>
      </c>
      <c r="G10" s="160">
        <v>4</v>
      </c>
      <c r="H10" s="185">
        <v>2</v>
      </c>
      <c r="I10" s="185">
        <v>20</v>
      </c>
      <c r="J10" s="185">
        <v>107</v>
      </c>
      <c r="K10" s="161">
        <v>38</v>
      </c>
      <c r="L10" s="161">
        <v>0</v>
      </c>
      <c r="M10" s="161">
        <v>13</v>
      </c>
      <c r="N10" s="185">
        <v>32</v>
      </c>
      <c r="O10" s="185">
        <v>25</v>
      </c>
      <c r="P10" s="161">
        <v>0</v>
      </c>
      <c r="Q10" s="162">
        <v>1</v>
      </c>
      <c r="R10" s="186">
        <v>0</v>
      </c>
      <c r="S10" s="17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"/>
      <c r="AH10" s="1"/>
    </row>
    <row r="11" spans="1:34" ht="20.100000000000001" customHeight="1">
      <c r="A11" s="24" t="s">
        <v>5</v>
      </c>
      <c r="B11" s="195">
        <v>84</v>
      </c>
      <c r="C11" s="195">
        <v>104</v>
      </c>
      <c r="D11" s="187">
        <v>1</v>
      </c>
      <c r="E11" s="154">
        <v>1</v>
      </c>
      <c r="F11" s="154">
        <v>4</v>
      </c>
      <c r="G11" s="154">
        <v>0</v>
      </c>
      <c r="H11" s="187">
        <v>2</v>
      </c>
      <c r="I11" s="187">
        <v>1</v>
      </c>
      <c r="J11" s="187">
        <v>32</v>
      </c>
      <c r="K11" s="187">
        <v>10</v>
      </c>
      <c r="L11" s="161">
        <v>0</v>
      </c>
      <c r="M11" s="187">
        <v>1</v>
      </c>
      <c r="N11" s="187">
        <v>26</v>
      </c>
      <c r="O11" s="187">
        <v>19</v>
      </c>
      <c r="P11" s="188">
        <v>1</v>
      </c>
      <c r="Q11" s="189">
        <v>1</v>
      </c>
      <c r="R11" s="190">
        <v>0</v>
      </c>
      <c r="S11" s="17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"/>
      <c r="AH11" s="1"/>
    </row>
    <row r="12" spans="1:34" ht="20.100000000000001" customHeight="1">
      <c r="A12" s="24" t="s">
        <v>6</v>
      </c>
      <c r="B12" s="195">
        <v>65</v>
      </c>
      <c r="C12" s="195">
        <v>71</v>
      </c>
      <c r="D12" s="187">
        <v>1</v>
      </c>
      <c r="E12" s="154">
        <v>2</v>
      </c>
      <c r="F12" s="154">
        <v>1</v>
      </c>
      <c r="G12" s="154">
        <v>2</v>
      </c>
      <c r="H12" s="187">
        <v>0</v>
      </c>
      <c r="I12" s="187">
        <v>2</v>
      </c>
      <c r="J12" s="187">
        <v>30</v>
      </c>
      <c r="K12" s="187">
        <v>8</v>
      </c>
      <c r="L12" s="161">
        <v>0</v>
      </c>
      <c r="M12" s="187">
        <v>1</v>
      </c>
      <c r="N12" s="187">
        <v>14</v>
      </c>
      <c r="O12" s="187">
        <v>7</v>
      </c>
      <c r="P12" s="188">
        <v>2</v>
      </c>
      <c r="Q12" s="189">
        <v>2</v>
      </c>
      <c r="R12" s="190">
        <v>0</v>
      </c>
      <c r="S12" s="17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"/>
      <c r="AH12" s="1"/>
    </row>
    <row r="13" spans="1:34" ht="20.100000000000001" customHeight="1">
      <c r="A13" s="24" t="s">
        <v>7</v>
      </c>
      <c r="B13" s="195">
        <v>82</v>
      </c>
      <c r="C13" s="195">
        <v>107</v>
      </c>
      <c r="D13" s="187">
        <v>3</v>
      </c>
      <c r="E13" s="154">
        <v>0</v>
      </c>
      <c r="F13" s="154">
        <v>2</v>
      </c>
      <c r="G13" s="154">
        <v>1</v>
      </c>
      <c r="H13" s="187">
        <v>7</v>
      </c>
      <c r="I13" s="187">
        <v>5</v>
      </c>
      <c r="J13" s="187">
        <v>28</v>
      </c>
      <c r="K13" s="187">
        <v>11</v>
      </c>
      <c r="L13" s="161">
        <v>0</v>
      </c>
      <c r="M13" s="187">
        <v>0</v>
      </c>
      <c r="N13" s="187">
        <v>21</v>
      </c>
      <c r="O13" s="187">
        <v>18</v>
      </c>
      <c r="P13" s="187">
        <v>0</v>
      </c>
      <c r="Q13" s="163">
        <v>0</v>
      </c>
      <c r="R13" s="191">
        <v>0</v>
      </c>
      <c r="S13" s="17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"/>
      <c r="AH13" s="1"/>
    </row>
    <row r="14" spans="1:34" ht="20.100000000000001" customHeight="1">
      <c r="A14" s="24" t="s">
        <v>8</v>
      </c>
      <c r="B14" s="194">
        <v>88</v>
      </c>
      <c r="C14" s="195">
        <v>120</v>
      </c>
      <c r="D14" s="187">
        <v>6</v>
      </c>
      <c r="E14" s="154">
        <v>2</v>
      </c>
      <c r="F14" s="154">
        <v>2</v>
      </c>
      <c r="G14" s="154">
        <v>4</v>
      </c>
      <c r="H14" s="187">
        <v>4</v>
      </c>
      <c r="I14" s="187">
        <v>6</v>
      </c>
      <c r="J14" s="187">
        <v>33</v>
      </c>
      <c r="K14" s="187">
        <v>10</v>
      </c>
      <c r="L14" s="161">
        <v>0</v>
      </c>
      <c r="M14" s="187">
        <v>3</v>
      </c>
      <c r="N14" s="187">
        <v>40</v>
      </c>
      <c r="O14" s="187">
        <v>35</v>
      </c>
      <c r="P14" s="187">
        <v>0</v>
      </c>
      <c r="Q14" s="163">
        <v>1</v>
      </c>
      <c r="R14" s="191">
        <v>0</v>
      </c>
      <c r="S14" s="17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"/>
      <c r="AH14" s="1"/>
    </row>
    <row r="15" spans="1:34" ht="20.100000000000001" customHeight="1">
      <c r="A15" s="24" t="s">
        <v>9</v>
      </c>
      <c r="B15" s="206">
        <v>82</v>
      </c>
      <c r="C15" s="187">
        <v>91</v>
      </c>
      <c r="D15" s="187">
        <v>5</v>
      </c>
      <c r="E15" s="154">
        <v>1</v>
      </c>
      <c r="F15" s="154">
        <v>1</v>
      </c>
      <c r="G15" s="154">
        <v>0</v>
      </c>
      <c r="H15" s="187">
        <v>4</v>
      </c>
      <c r="I15" s="187">
        <v>4</v>
      </c>
      <c r="J15" s="187">
        <v>27</v>
      </c>
      <c r="K15" s="187">
        <v>13</v>
      </c>
      <c r="L15" s="161">
        <v>0</v>
      </c>
      <c r="M15" s="187">
        <v>5</v>
      </c>
      <c r="N15" s="187">
        <v>29</v>
      </c>
      <c r="O15" s="187">
        <v>21</v>
      </c>
      <c r="P15" s="187">
        <v>2</v>
      </c>
      <c r="Q15" s="163">
        <v>4</v>
      </c>
      <c r="R15" s="191">
        <v>1</v>
      </c>
      <c r="S15" s="17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"/>
      <c r="AH15" s="1"/>
    </row>
    <row r="16" spans="1:34" ht="20.100000000000001" customHeight="1">
      <c r="A16" s="24" t="s">
        <v>1</v>
      </c>
      <c r="B16" s="206">
        <v>81</v>
      </c>
      <c r="C16" s="187">
        <v>94</v>
      </c>
      <c r="D16" s="187">
        <v>1</v>
      </c>
      <c r="E16" s="154">
        <v>0</v>
      </c>
      <c r="F16" s="154">
        <v>3</v>
      </c>
      <c r="G16" s="154">
        <v>6</v>
      </c>
      <c r="H16" s="187">
        <v>1</v>
      </c>
      <c r="I16" s="187">
        <v>6</v>
      </c>
      <c r="J16" s="187">
        <v>40</v>
      </c>
      <c r="K16" s="187">
        <v>23</v>
      </c>
      <c r="L16" s="161">
        <v>1</v>
      </c>
      <c r="M16" s="187">
        <v>1</v>
      </c>
      <c r="N16" s="187">
        <v>14</v>
      </c>
      <c r="O16" s="187">
        <v>13</v>
      </c>
      <c r="P16" s="187">
        <v>0</v>
      </c>
      <c r="Q16" s="163">
        <v>0</v>
      </c>
      <c r="R16" s="191">
        <v>0</v>
      </c>
      <c r="S16" s="17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"/>
      <c r="AH16" s="1"/>
    </row>
    <row r="17" spans="1:34" ht="20.100000000000001" customHeight="1" thickBot="1">
      <c r="A17" s="27" t="s">
        <v>2</v>
      </c>
      <c r="B17" s="207">
        <v>122</v>
      </c>
      <c r="C17" s="192">
        <v>146</v>
      </c>
      <c r="D17" s="192">
        <v>2</v>
      </c>
      <c r="E17" s="159">
        <v>1</v>
      </c>
      <c r="F17" s="159">
        <v>5</v>
      </c>
      <c r="G17" s="159">
        <v>3</v>
      </c>
      <c r="H17" s="192">
        <v>3</v>
      </c>
      <c r="I17" s="192">
        <v>13</v>
      </c>
      <c r="J17" s="192">
        <v>40</v>
      </c>
      <c r="K17" s="192">
        <v>15</v>
      </c>
      <c r="L17" s="161">
        <v>0</v>
      </c>
      <c r="M17" s="192">
        <v>2</v>
      </c>
      <c r="N17" s="192">
        <v>47</v>
      </c>
      <c r="O17" s="192">
        <v>41</v>
      </c>
      <c r="P17" s="192">
        <v>0</v>
      </c>
      <c r="Q17" s="164">
        <v>2</v>
      </c>
      <c r="R17" s="193">
        <v>2</v>
      </c>
      <c r="S17" s="17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"/>
      <c r="AH17" s="1"/>
    </row>
    <row r="18" spans="1:34" ht="20.100000000000001" customHeight="1" thickTop="1" thickBot="1">
      <c r="A18" s="28" t="s">
        <v>3</v>
      </c>
      <c r="B18" s="69">
        <f>SUM(B10:B17)</f>
        <v>794</v>
      </c>
      <c r="C18" s="69">
        <f t="shared" ref="C18:R18" si="0">SUM(C10:C17)</f>
        <v>960</v>
      </c>
      <c r="D18" s="69">
        <f t="shared" si="0"/>
        <v>27</v>
      </c>
      <c r="E18" s="69">
        <f t="shared" si="0"/>
        <v>7</v>
      </c>
      <c r="F18" s="69">
        <f t="shared" si="0"/>
        <v>20</v>
      </c>
      <c r="G18" s="69">
        <f t="shared" si="0"/>
        <v>20</v>
      </c>
      <c r="H18" s="69">
        <f t="shared" si="0"/>
        <v>23</v>
      </c>
      <c r="I18" s="69">
        <f t="shared" si="0"/>
        <v>57</v>
      </c>
      <c r="J18" s="69">
        <f t="shared" si="0"/>
        <v>337</v>
      </c>
      <c r="K18" s="69">
        <f t="shared" si="0"/>
        <v>128</v>
      </c>
      <c r="L18" s="69">
        <f t="shared" si="0"/>
        <v>1</v>
      </c>
      <c r="M18" s="69">
        <f t="shared" si="0"/>
        <v>26</v>
      </c>
      <c r="N18" s="69">
        <f t="shared" si="0"/>
        <v>223</v>
      </c>
      <c r="O18" s="69">
        <f t="shared" si="0"/>
        <v>179</v>
      </c>
      <c r="P18" s="69">
        <f t="shared" si="0"/>
        <v>5</v>
      </c>
      <c r="Q18" s="69">
        <f t="shared" si="0"/>
        <v>11</v>
      </c>
      <c r="R18" s="205">
        <f t="shared" si="0"/>
        <v>3</v>
      </c>
      <c r="S18" s="17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"/>
      <c r="AH18" s="1"/>
    </row>
    <row r="19" spans="1:34" ht="13.5" thickTop="1"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</sheetData>
  <mergeCells count="22">
    <mergeCell ref="B6:B9"/>
    <mergeCell ref="O8:O9"/>
    <mergeCell ref="H6:I8"/>
    <mergeCell ref="G6:G9"/>
    <mergeCell ref="N6:R6"/>
    <mergeCell ref="K8:M8"/>
    <mergeCell ref="A2:R2"/>
    <mergeCell ref="A1:R1"/>
    <mergeCell ref="J8:J9"/>
    <mergeCell ref="F8:F9"/>
    <mergeCell ref="E8:E9"/>
    <mergeCell ref="A3:R3"/>
    <mergeCell ref="D6:F7"/>
    <mergeCell ref="N7:N9"/>
    <mergeCell ref="D8:D9"/>
    <mergeCell ref="J6:M7"/>
    <mergeCell ref="A5:A9"/>
    <mergeCell ref="D5:R5"/>
    <mergeCell ref="B5:C5"/>
    <mergeCell ref="C6:C9"/>
    <mergeCell ref="O7:R7"/>
    <mergeCell ref="P8:R8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00B050"/>
    <pageSetUpPr fitToPage="1"/>
  </sheetPr>
  <dimension ref="A1:Q18"/>
  <sheetViews>
    <sheetView showGridLines="0" zoomScale="76" zoomScaleNormal="76" zoomScaleSheetLayoutView="100" workbookViewId="0">
      <selection activeCell="C15" sqref="C15"/>
    </sheetView>
  </sheetViews>
  <sheetFormatPr defaultRowHeight="12.75"/>
  <cols>
    <col min="1" max="11" width="11.7109375" customWidth="1"/>
  </cols>
  <sheetData>
    <row r="1" spans="1:17" ht="20.100000000000001" customHeight="1">
      <c r="A1" s="325" t="s">
        <v>202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18"/>
      <c r="M1" s="18"/>
      <c r="N1" s="18"/>
      <c r="O1" s="18"/>
      <c r="P1" s="18"/>
      <c r="Q1" s="18"/>
    </row>
    <row r="2" spans="1:17" ht="20.100000000000001" customHeight="1">
      <c r="A2" s="325" t="s">
        <v>178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7" ht="20.100000000000001" customHeight="1">
      <c r="A3" s="325" t="s">
        <v>147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7" ht="20.100000000000001" customHeight="1" thickBo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7" ht="20.100000000000001" customHeight="1" thickTop="1">
      <c r="A5" s="316" t="s">
        <v>0</v>
      </c>
      <c r="B5" s="318" t="s">
        <v>16</v>
      </c>
      <c r="C5" s="330"/>
      <c r="D5" s="330" t="s">
        <v>52</v>
      </c>
      <c r="E5" s="330"/>
      <c r="F5" s="330"/>
      <c r="G5" s="330"/>
      <c r="H5" s="330"/>
      <c r="I5" s="330"/>
      <c r="J5" s="322"/>
      <c r="K5" s="320"/>
    </row>
    <row r="6" spans="1:17" ht="16.5" customHeight="1">
      <c r="A6" s="326"/>
      <c r="B6" s="350" t="s">
        <v>19</v>
      </c>
      <c r="C6" s="347" t="s">
        <v>18</v>
      </c>
      <c r="D6" s="347" t="s">
        <v>136</v>
      </c>
      <c r="E6" s="347" t="s">
        <v>135</v>
      </c>
      <c r="F6" s="347" t="s">
        <v>137</v>
      </c>
      <c r="G6" s="347" t="s">
        <v>107</v>
      </c>
      <c r="H6" s="347"/>
      <c r="I6" s="347"/>
      <c r="J6" s="354"/>
      <c r="K6" s="348"/>
    </row>
    <row r="7" spans="1:17" ht="16.5" customHeight="1">
      <c r="A7" s="369"/>
      <c r="B7" s="359"/>
      <c r="C7" s="352"/>
      <c r="D7" s="352"/>
      <c r="E7" s="352"/>
      <c r="F7" s="352"/>
      <c r="G7" s="352" t="s">
        <v>57</v>
      </c>
      <c r="H7" s="354" t="s">
        <v>64</v>
      </c>
      <c r="I7" s="355"/>
      <c r="J7" s="355"/>
      <c r="K7" s="365"/>
    </row>
    <row r="8" spans="1:17" ht="71.25" customHeight="1" thickBot="1">
      <c r="A8" s="317"/>
      <c r="B8" s="351"/>
      <c r="C8" s="356"/>
      <c r="D8" s="356"/>
      <c r="E8" s="356"/>
      <c r="F8" s="356"/>
      <c r="G8" s="353"/>
      <c r="H8" s="22" t="s">
        <v>108</v>
      </c>
      <c r="I8" s="22" t="s">
        <v>109</v>
      </c>
      <c r="J8" s="43" t="s">
        <v>110</v>
      </c>
      <c r="K8" s="26" t="s">
        <v>111</v>
      </c>
    </row>
    <row r="9" spans="1:17" ht="20.100000000000001" customHeight="1" thickTop="1">
      <c r="A9" s="21" t="s">
        <v>4</v>
      </c>
      <c r="B9" s="194">
        <v>252</v>
      </c>
      <c r="C9" s="195">
        <v>258</v>
      </c>
      <c r="D9" s="161">
        <v>14</v>
      </c>
      <c r="E9" s="161">
        <v>8</v>
      </c>
      <c r="F9" s="161">
        <v>5</v>
      </c>
      <c r="G9" s="161">
        <v>231</v>
      </c>
      <c r="H9" s="161">
        <v>86</v>
      </c>
      <c r="I9" s="161">
        <v>3</v>
      </c>
      <c r="J9" s="162">
        <v>0</v>
      </c>
      <c r="K9" s="196">
        <v>142</v>
      </c>
      <c r="L9" s="34"/>
    </row>
    <row r="10" spans="1:17" ht="20.100000000000001" customHeight="1">
      <c r="A10" s="24" t="s">
        <v>5</v>
      </c>
      <c r="B10" s="195">
        <v>359</v>
      </c>
      <c r="C10" s="195">
        <v>374</v>
      </c>
      <c r="D10" s="187">
        <v>25</v>
      </c>
      <c r="E10" s="187">
        <v>12</v>
      </c>
      <c r="F10" s="187">
        <v>13</v>
      </c>
      <c r="G10" s="187">
        <v>324</v>
      </c>
      <c r="H10" s="187">
        <v>154</v>
      </c>
      <c r="I10" s="187">
        <v>4</v>
      </c>
      <c r="J10" s="163">
        <v>0</v>
      </c>
      <c r="K10" s="191">
        <v>166</v>
      </c>
      <c r="L10" s="34"/>
    </row>
    <row r="11" spans="1:17" ht="20.100000000000001" customHeight="1">
      <c r="A11" s="24" t="s">
        <v>6</v>
      </c>
      <c r="B11" s="195">
        <v>374</v>
      </c>
      <c r="C11" s="195">
        <v>391</v>
      </c>
      <c r="D11" s="187">
        <v>29</v>
      </c>
      <c r="E11" s="187">
        <v>9</v>
      </c>
      <c r="F11" s="187">
        <v>13</v>
      </c>
      <c r="G11" s="187">
        <v>340</v>
      </c>
      <c r="H11" s="187">
        <v>120</v>
      </c>
      <c r="I11" s="187">
        <v>0</v>
      </c>
      <c r="J11" s="163">
        <v>3</v>
      </c>
      <c r="K11" s="191">
        <v>217</v>
      </c>
      <c r="L11" s="34"/>
    </row>
    <row r="12" spans="1:17" ht="20.100000000000001" customHeight="1">
      <c r="A12" s="24" t="s">
        <v>7</v>
      </c>
      <c r="B12" s="195">
        <v>402</v>
      </c>
      <c r="C12" s="195">
        <v>424</v>
      </c>
      <c r="D12" s="187">
        <v>38</v>
      </c>
      <c r="E12" s="187">
        <v>25</v>
      </c>
      <c r="F12" s="187">
        <v>4</v>
      </c>
      <c r="G12" s="187">
        <v>357</v>
      </c>
      <c r="H12" s="187">
        <v>188</v>
      </c>
      <c r="I12" s="187">
        <v>5</v>
      </c>
      <c r="J12" s="163">
        <v>0</v>
      </c>
      <c r="K12" s="191">
        <v>164</v>
      </c>
      <c r="L12" s="34"/>
    </row>
    <row r="13" spans="1:17" ht="20.100000000000001" customHeight="1">
      <c r="A13" s="24" t="s">
        <v>8</v>
      </c>
      <c r="B13" s="194">
        <v>412</v>
      </c>
      <c r="C13" s="195">
        <v>427</v>
      </c>
      <c r="D13" s="187">
        <v>39</v>
      </c>
      <c r="E13" s="187">
        <v>20</v>
      </c>
      <c r="F13" s="187">
        <v>5</v>
      </c>
      <c r="G13" s="187">
        <v>363</v>
      </c>
      <c r="H13" s="187">
        <v>148</v>
      </c>
      <c r="I13" s="187">
        <v>0</v>
      </c>
      <c r="J13" s="163">
        <v>0</v>
      </c>
      <c r="K13" s="191">
        <v>215</v>
      </c>
      <c r="L13" s="34"/>
    </row>
    <row r="14" spans="1:17" ht="20.100000000000001" customHeight="1">
      <c r="A14" s="24" t="s">
        <v>9</v>
      </c>
      <c r="B14" s="195">
        <v>438</v>
      </c>
      <c r="C14" s="195">
        <v>460</v>
      </c>
      <c r="D14" s="187">
        <v>65</v>
      </c>
      <c r="E14" s="187">
        <v>17</v>
      </c>
      <c r="F14" s="187">
        <v>3</v>
      </c>
      <c r="G14" s="187">
        <v>375</v>
      </c>
      <c r="H14" s="187">
        <v>140</v>
      </c>
      <c r="I14" s="187">
        <v>2</v>
      </c>
      <c r="J14" s="163">
        <v>0</v>
      </c>
      <c r="K14" s="191">
        <v>233</v>
      </c>
      <c r="L14" s="34"/>
    </row>
    <row r="15" spans="1:17" ht="20.100000000000001" customHeight="1">
      <c r="A15" s="24" t="s">
        <v>1</v>
      </c>
      <c r="B15" s="195">
        <v>449</v>
      </c>
      <c r="C15" s="195">
        <v>508</v>
      </c>
      <c r="D15" s="187">
        <v>91</v>
      </c>
      <c r="E15" s="187">
        <v>14</v>
      </c>
      <c r="F15" s="187">
        <v>0</v>
      </c>
      <c r="G15" s="187">
        <v>403</v>
      </c>
      <c r="H15" s="187">
        <v>182</v>
      </c>
      <c r="I15" s="187">
        <v>2</v>
      </c>
      <c r="J15" s="163">
        <v>0</v>
      </c>
      <c r="K15" s="191">
        <v>219</v>
      </c>
      <c r="L15" s="34"/>
    </row>
    <row r="16" spans="1:17" ht="20.100000000000001" customHeight="1" thickBot="1">
      <c r="A16" s="27" t="s">
        <v>2</v>
      </c>
      <c r="B16" s="195">
        <v>487</v>
      </c>
      <c r="C16" s="198">
        <v>521</v>
      </c>
      <c r="D16" s="192">
        <v>90</v>
      </c>
      <c r="E16" s="192">
        <v>19</v>
      </c>
      <c r="F16" s="192">
        <v>8</v>
      </c>
      <c r="G16" s="192">
        <v>404</v>
      </c>
      <c r="H16" s="192">
        <v>178</v>
      </c>
      <c r="I16" s="192">
        <v>9</v>
      </c>
      <c r="J16" s="164">
        <v>1</v>
      </c>
      <c r="K16" s="193">
        <v>216</v>
      </c>
      <c r="L16" s="34"/>
    </row>
    <row r="17" spans="1:12" ht="20.100000000000001" customHeight="1" thickTop="1" thickBot="1">
      <c r="A17" s="28" t="s">
        <v>3</v>
      </c>
      <c r="B17" s="69">
        <f>SUM(B9:B16)</f>
        <v>3173</v>
      </c>
      <c r="C17" s="69">
        <f t="shared" ref="C17:K17" si="0">SUM(C9:C16)</f>
        <v>3363</v>
      </c>
      <c r="D17" s="69">
        <f t="shared" si="0"/>
        <v>391</v>
      </c>
      <c r="E17" s="69">
        <f t="shared" si="0"/>
        <v>124</v>
      </c>
      <c r="F17" s="69">
        <f t="shared" si="0"/>
        <v>51</v>
      </c>
      <c r="G17" s="69">
        <f t="shared" si="0"/>
        <v>2797</v>
      </c>
      <c r="H17" s="69">
        <f t="shared" si="0"/>
        <v>1196</v>
      </c>
      <c r="I17" s="69">
        <f t="shared" si="0"/>
        <v>25</v>
      </c>
      <c r="J17" s="69">
        <f t="shared" si="0"/>
        <v>4</v>
      </c>
      <c r="K17" s="205">
        <f t="shared" si="0"/>
        <v>1572</v>
      </c>
      <c r="L17" s="34"/>
    </row>
    <row r="18" spans="1:12" ht="13.5" thickTop="1"/>
  </sheetData>
  <mergeCells count="15">
    <mergeCell ref="A1:K1"/>
    <mergeCell ref="A3:K3"/>
    <mergeCell ref="A4:K4"/>
    <mergeCell ref="A5:A8"/>
    <mergeCell ref="B5:C5"/>
    <mergeCell ref="D5:K5"/>
    <mergeCell ref="B6:B8"/>
    <mergeCell ref="H7:K7"/>
    <mergeCell ref="G7:G8"/>
    <mergeCell ref="A2:K2"/>
    <mergeCell ref="G6:K6"/>
    <mergeCell ref="C6:C8"/>
    <mergeCell ref="D6:D8"/>
    <mergeCell ref="E6:E8"/>
    <mergeCell ref="F6:F8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00B050"/>
    <pageSetUpPr fitToPage="1"/>
  </sheetPr>
  <dimension ref="A1:M16"/>
  <sheetViews>
    <sheetView showGridLines="0" zoomScale="76" zoomScaleNormal="76" zoomScaleSheetLayoutView="100" workbookViewId="0">
      <selection sqref="A1:H1"/>
    </sheetView>
  </sheetViews>
  <sheetFormatPr defaultRowHeight="12.75"/>
  <cols>
    <col min="1" max="1" width="11.7109375" customWidth="1"/>
    <col min="2" max="8" width="12.7109375" customWidth="1"/>
  </cols>
  <sheetData>
    <row r="1" spans="1:13" ht="20.100000000000001" customHeight="1">
      <c r="A1" s="325" t="s">
        <v>157</v>
      </c>
      <c r="B1" s="325"/>
      <c r="C1" s="325"/>
      <c r="D1" s="325"/>
      <c r="E1" s="325"/>
      <c r="F1" s="325"/>
      <c r="G1" s="325"/>
      <c r="H1" s="325"/>
      <c r="I1" s="18"/>
      <c r="J1" s="18"/>
      <c r="K1" s="18"/>
      <c r="L1" s="18"/>
      <c r="M1" s="18"/>
    </row>
    <row r="2" spans="1:13" ht="20.100000000000001" customHeight="1">
      <c r="A2" s="325" t="s">
        <v>178</v>
      </c>
      <c r="B2" s="325"/>
      <c r="C2" s="325"/>
      <c r="D2" s="325"/>
      <c r="E2" s="325"/>
      <c r="F2" s="325"/>
      <c r="G2" s="325"/>
      <c r="H2" s="325"/>
    </row>
    <row r="3" spans="1:13" ht="20.100000000000001" customHeight="1">
      <c r="A3" s="325" t="s">
        <v>148</v>
      </c>
      <c r="B3" s="325"/>
      <c r="C3" s="325"/>
      <c r="D3" s="325"/>
      <c r="E3" s="325"/>
      <c r="F3" s="325"/>
      <c r="G3" s="325"/>
      <c r="H3" s="325"/>
    </row>
    <row r="4" spans="1:13" ht="20.100000000000001" customHeight="1" thickBot="1">
      <c r="A4" s="370"/>
      <c r="B4" s="370"/>
      <c r="C4" s="370"/>
      <c r="D4" s="370"/>
      <c r="E4" s="370"/>
      <c r="F4" s="370"/>
      <c r="G4" s="370"/>
      <c r="H4" s="370"/>
    </row>
    <row r="5" spans="1:13" ht="20.100000000000001" customHeight="1" thickTop="1">
      <c r="A5" s="316" t="s">
        <v>0</v>
      </c>
      <c r="B5" s="318" t="s">
        <v>16</v>
      </c>
      <c r="C5" s="330"/>
      <c r="D5" s="322" t="s">
        <v>52</v>
      </c>
      <c r="E5" s="323"/>
      <c r="F5" s="323"/>
      <c r="G5" s="323"/>
      <c r="H5" s="364"/>
    </row>
    <row r="6" spans="1:13" ht="67.5" customHeight="1" thickBot="1">
      <c r="A6" s="317"/>
      <c r="B6" s="25" t="s">
        <v>19</v>
      </c>
      <c r="C6" s="22" t="s">
        <v>18</v>
      </c>
      <c r="D6" s="22" t="s">
        <v>112</v>
      </c>
      <c r="E6" s="94" t="s">
        <v>189</v>
      </c>
      <c r="F6" s="94" t="s">
        <v>190</v>
      </c>
      <c r="G6" s="94" t="s">
        <v>191</v>
      </c>
      <c r="H6" s="26" t="s">
        <v>113</v>
      </c>
    </row>
    <row r="7" spans="1:13" ht="20.100000000000001" customHeight="1" thickTop="1">
      <c r="A7" s="29" t="s">
        <v>4</v>
      </c>
      <c r="B7" s="194">
        <v>10846</v>
      </c>
      <c r="C7" s="195">
        <v>19995</v>
      </c>
      <c r="D7" s="161">
        <v>80</v>
      </c>
      <c r="E7" s="161">
        <v>645</v>
      </c>
      <c r="F7" s="161">
        <v>21</v>
      </c>
      <c r="G7" s="161">
        <v>154</v>
      </c>
      <c r="H7" s="196">
        <v>257</v>
      </c>
      <c r="I7" s="85"/>
    </row>
    <row r="8" spans="1:13" ht="20.100000000000001" customHeight="1">
      <c r="A8" s="24" t="s">
        <v>5</v>
      </c>
      <c r="B8" s="194">
        <v>8344</v>
      </c>
      <c r="C8" s="195">
        <v>10007</v>
      </c>
      <c r="D8" s="187">
        <v>515</v>
      </c>
      <c r="E8" s="187">
        <v>503</v>
      </c>
      <c r="F8" s="187">
        <v>9</v>
      </c>
      <c r="G8" s="187">
        <v>145</v>
      </c>
      <c r="H8" s="191">
        <v>101</v>
      </c>
      <c r="I8" s="85"/>
    </row>
    <row r="9" spans="1:13" ht="20.100000000000001" customHeight="1">
      <c r="A9" s="24" t="s">
        <v>6</v>
      </c>
      <c r="B9" s="194">
        <v>4518</v>
      </c>
      <c r="C9" s="195">
        <v>5538</v>
      </c>
      <c r="D9" s="187">
        <v>90</v>
      </c>
      <c r="E9" s="187">
        <v>6</v>
      </c>
      <c r="F9" s="187">
        <v>6</v>
      </c>
      <c r="G9" s="187">
        <v>14</v>
      </c>
      <c r="H9" s="191">
        <v>55</v>
      </c>
      <c r="I9" s="85"/>
    </row>
    <row r="10" spans="1:13" ht="20.100000000000001" customHeight="1">
      <c r="A10" s="24" t="s">
        <v>7</v>
      </c>
      <c r="B10" s="194">
        <v>7553</v>
      </c>
      <c r="C10" s="195">
        <v>8962</v>
      </c>
      <c r="D10" s="187">
        <v>49</v>
      </c>
      <c r="E10" s="187">
        <v>354</v>
      </c>
      <c r="F10" s="187">
        <v>12</v>
      </c>
      <c r="G10" s="187">
        <v>208</v>
      </c>
      <c r="H10" s="191">
        <v>79</v>
      </c>
      <c r="I10" s="85"/>
    </row>
    <row r="11" spans="1:13" ht="20.100000000000001" customHeight="1">
      <c r="A11" s="24" t="s">
        <v>8</v>
      </c>
      <c r="B11" s="194">
        <v>4598</v>
      </c>
      <c r="C11" s="195">
        <v>8311</v>
      </c>
      <c r="D11" s="187">
        <v>62</v>
      </c>
      <c r="E11" s="187">
        <v>31</v>
      </c>
      <c r="F11" s="187">
        <v>6</v>
      </c>
      <c r="G11" s="187">
        <v>51</v>
      </c>
      <c r="H11" s="191">
        <v>193</v>
      </c>
      <c r="I11" s="85"/>
    </row>
    <row r="12" spans="1:13" ht="20.100000000000001" customHeight="1">
      <c r="A12" s="24" t="s">
        <v>9</v>
      </c>
      <c r="B12" s="194">
        <v>6707</v>
      </c>
      <c r="C12" s="195">
        <v>9189</v>
      </c>
      <c r="D12" s="187">
        <v>31</v>
      </c>
      <c r="E12" s="187">
        <v>109</v>
      </c>
      <c r="F12" s="187">
        <v>8</v>
      </c>
      <c r="G12" s="187">
        <v>115</v>
      </c>
      <c r="H12" s="191">
        <v>108</v>
      </c>
      <c r="I12" s="85"/>
    </row>
    <row r="13" spans="1:13" ht="20.100000000000001" customHeight="1">
      <c r="A13" s="24" t="s">
        <v>1</v>
      </c>
      <c r="B13" s="194">
        <v>8372</v>
      </c>
      <c r="C13" s="195">
        <v>10717</v>
      </c>
      <c r="D13" s="187">
        <v>34</v>
      </c>
      <c r="E13" s="187">
        <v>117</v>
      </c>
      <c r="F13" s="187">
        <v>13</v>
      </c>
      <c r="G13" s="187">
        <v>71</v>
      </c>
      <c r="H13" s="191">
        <v>76</v>
      </c>
      <c r="I13" s="85"/>
    </row>
    <row r="14" spans="1:13" ht="20.100000000000001" customHeight="1" thickBot="1">
      <c r="A14" s="27" t="s">
        <v>2</v>
      </c>
      <c r="B14" s="194">
        <v>9829</v>
      </c>
      <c r="C14" s="198">
        <v>12110</v>
      </c>
      <c r="D14" s="192">
        <v>49</v>
      </c>
      <c r="E14" s="192">
        <v>897</v>
      </c>
      <c r="F14" s="192">
        <v>16</v>
      </c>
      <c r="G14" s="192">
        <v>163</v>
      </c>
      <c r="H14" s="193">
        <v>77</v>
      </c>
      <c r="I14" s="85"/>
    </row>
    <row r="15" spans="1:13" ht="20.100000000000001" customHeight="1" thickTop="1" thickBot="1">
      <c r="A15" s="28" t="s">
        <v>3</v>
      </c>
      <c r="B15" s="204">
        <f>SUM(B7:B14)</f>
        <v>60767</v>
      </c>
      <c r="C15" s="69">
        <f t="shared" ref="C15:H15" si="0">SUM(C7:C14)</f>
        <v>84829</v>
      </c>
      <c r="D15" s="69">
        <f t="shared" si="0"/>
        <v>910</v>
      </c>
      <c r="E15" s="69">
        <f t="shared" si="0"/>
        <v>2662</v>
      </c>
      <c r="F15" s="69">
        <f t="shared" si="0"/>
        <v>91</v>
      </c>
      <c r="G15" s="69">
        <f t="shared" si="0"/>
        <v>921</v>
      </c>
      <c r="H15" s="205">
        <f t="shared" si="0"/>
        <v>946</v>
      </c>
      <c r="I15" s="85"/>
    </row>
    <row r="16" spans="1:13" ht="13.5" thickTop="1"/>
  </sheetData>
  <mergeCells count="7">
    <mergeCell ref="A1:H1"/>
    <mergeCell ref="A3:H3"/>
    <mergeCell ref="A4:H4"/>
    <mergeCell ref="A5:A6"/>
    <mergeCell ref="B5:C5"/>
    <mergeCell ref="D5:H5"/>
    <mergeCell ref="A2:H2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00B050"/>
    <pageSetUpPr fitToPage="1"/>
  </sheetPr>
  <dimension ref="A1:N27"/>
  <sheetViews>
    <sheetView showGridLines="0" zoomScale="76" zoomScaleNormal="76" zoomScaleSheetLayoutView="100" workbookViewId="0">
      <selection activeCell="C11" sqref="C11"/>
    </sheetView>
  </sheetViews>
  <sheetFormatPr defaultRowHeight="12.75"/>
  <cols>
    <col min="1" max="1" width="6.7109375" customWidth="1"/>
    <col min="2" max="13" width="10.7109375" customWidth="1"/>
  </cols>
  <sheetData>
    <row r="1" spans="1:14" s="54" customFormat="1" ht="20.100000000000001" customHeight="1">
      <c r="A1" s="325" t="s">
        <v>157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55"/>
    </row>
    <row r="2" spans="1:14" s="54" customFormat="1" ht="20.100000000000001" customHeight="1">
      <c r="A2" s="325" t="s">
        <v>178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4" s="54" customFormat="1" ht="20.100000000000001" customHeight="1">
      <c r="A3" s="325" t="s">
        <v>149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4" s="54" customFormat="1" ht="20.100000000000001" customHeight="1" thickBot="1">
      <c r="A4" s="56"/>
      <c r="B4" s="56"/>
      <c r="C4" s="56"/>
      <c r="D4" s="56"/>
      <c r="E4" s="56"/>
      <c r="F4" s="56"/>
      <c r="G4" s="56"/>
      <c r="H4" s="57"/>
      <c r="I4" s="57"/>
      <c r="J4" s="57"/>
      <c r="K4" s="57"/>
      <c r="L4" s="57"/>
      <c r="M4" s="57"/>
    </row>
    <row r="5" spans="1:14" ht="20.25" customHeight="1" thickTop="1">
      <c r="A5" s="327" t="s">
        <v>0</v>
      </c>
      <c r="B5" s="330" t="s">
        <v>16</v>
      </c>
      <c r="C5" s="330"/>
      <c r="D5" s="322" t="s">
        <v>52</v>
      </c>
      <c r="E5" s="323"/>
      <c r="F5" s="323"/>
      <c r="G5" s="323"/>
      <c r="H5" s="323"/>
      <c r="I5" s="323"/>
      <c r="J5" s="323"/>
      <c r="K5" s="323"/>
      <c r="L5" s="323"/>
      <c r="M5" s="364"/>
    </row>
    <row r="6" spans="1:14" ht="20.100000000000001" customHeight="1">
      <c r="A6" s="328"/>
      <c r="B6" s="352" t="s">
        <v>19</v>
      </c>
      <c r="C6" s="352" t="s">
        <v>18</v>
      </c>
      <c r="D6" s="352" t="s">
        <v>138</v>
      </c>
      <c r="E6" s="352" t="s">
        <v>68</v>
      </c>
      <c r="F6" s="352" t="s">
        <v>117</v>
      </c>
      <c r="G6" s="352" t="s">
        <v>118</v>
      </c>
      <c r="H6" s="347" t="s">
        <v>67</v>
      </c>
      <c r="I6" s="347"/>
      <c r="J6" s="347"/>
      <c r="K6" s="347"/>
      <c r="L6" s="347"/>
      <c r="M6" s="348"/>
    </row>
    <row r="7" spans="1:14" ht="20.100000000000001" customHeight="1">
      <c r="A7" s="328"/>
      <c r="B7" s="363"/>
      <c r="C7" s="363"/>
      <c r="D7" s="363"/>
      <c r="E7" s="363"/>
      <c r="F7" s="363"/>
      <c r="G7" s="363"/>
      <c r="H7" s="352" t="s">
        <v>57</v>
      </c>
      <c r="I7" s="347" t="s">
        <v>64</v>
      </c>
      <c r="J7" s="347"/>
      <c r="K7" s="347"/>
      <c r="L7" s="347"/>
      <c r="M7" s="348"/>
    </row>
    <row r="8" spans="1:14" ht="66.75" customHeight="1" thickBot="1">
      <c r="A8" s="329"/>
      <c r="B8" s="353"/>
      <c r="C8" s="353"/>
      <c r="D8" s="353"/>
      <c r="E8" s="353"/>
      <c r="F8" s="353"/>
      <c r="G8" s="353"/>
      <c r="H8" s="353"/>
      <c r="I8" s="22" t="s">
        <v>143</v>
      </c>
      <c r="J8" s="22" t="s">
        <v>114</v>
      </c>
      <c r="K8" s="22" t="s">
        <v>115</v>
      </c>
      <c r="L8" s="22" t="s">
        <v>116</v>
      </c>
      <c r="M8" s="26" t="s">
        <v>119</v>
      </c>
    </row>
    <row r="9" spans="1:14" ht="20.100000000000001" customHeight="1" thickTop="1">
      <c r="A9" s="46" t="s">
        <v>4</v>
      </c>
      <c r="B9" s="194">
        <v>363</v>
      </c>
      <c r="C9" s="195">
        <v>5367</v>
      </c>
      <c r="D9" s="161">
        <v>77</v>
      </c>
      <c r="E9" s="161">
        <v>465</v>
      </c>
      <c r="F9" s="161">
        <v>34</v>
      </c>
      <c r="G9" s="161">
        <v>41</v>
      </c>
      <c r="H9" s="161">
        <v>178</v>
      </c>
      <c r="I9" s="161">
        <v>50</v>
      </c>
      <c r="J9" s="161">
        <v>1</v>
      </c>
      <c r="K9" s="161">
        <v>1</v>
      </c>
      <c r="L9" s="161">
        <v>115</v>
      </c>
      <c r="M9" s="196">
        <v>11</v>
      </c>
      <c r="N9" s="199"/>
    </row>
    <row r="10" spans="1:14" ht="20.100000000000001" customHeight="1">
      <c r="A10" s="44" t="s">
        <v>5</v>
      </c>
      <c r="B10" s="195">
        <v>378</v>
      </c>
      <c r="C10" s="195">
        <v>1085</v>
      </c>
      <c r="D10" s="187">
        <v>22</v>
      </c>
      <c r="E10" s="187">
        <v>514</v>
      </c>
      <c r="F10" s="187">
        <v>22</v>
      </c>
      <c r="G10" s="187">
        <v>146</v>
      </c>
      <c r="H10" s="161">
        <v>170</v>
      </c>
      <c r="I10" s="187">
        <v>73</v>
      </c>
      <c r="J10" s="187">
        <v>1</v>
      </c>
      <c r="K10" s="161">
        <v>4</v>
      </c>
      <c r="L10" s="187">
        <v>85</v>
      </c>
      <c r="M10" s="191">
        <v>7</v>
      </c>
      <c r="N10" s="199"/>
    </row>
    <row r="11" spans="1:14" ht="20.100000000000001" customHeight="1">
      <c r="A11" s="44" t="s">
        <v>6</v>
      </c>
      <c r="B11" s="195">
        <v>281</v>
      </c>
      <c r="C11" s="195">
        <v>596</v>
      </c>
      <c r="D11" s="187">
        <v>7</v>
      </c>
      <c r="E11" s="187">
        <v>263</v>
      </c>
      <c r="F11" s="187">
        <v>11</v>
      </c>
      <c r="G11" s="187">
        <v>74</v>
      </c>
      <c r="H11" s="161">
        <v>134</v>
      </c>
      <c r="I11" s="187">
        <v>70</v>
      </c>
      <c r="J11" s="187">
        <v>2</v>
      </c>
      <c r="K11" s="187"/>
      <c r="L11" s="187">
        <v>56</v>
      </c>
      <c r="M11" s="191">
        <v>6</v>
      </c>
      <c r="N11" s="199"/>
    </row>
    <row r="12" spans="1:14" ht="20.100000000000001" customHeight="1">
      <c r="A12" s="44" t="s">
        <v>7</v>
      </c>
      <c r="B12" s="195">
        <v>286</v>
      </c>
      <c r="C12" s="195">
        <v>738</v>
      </c>
      <c r="D12" s="187">
        <v>30</v>
      </c>
      <c r="E12" s="187">
        <v>386</v>
      </c>
      <c r="F12" s="187">
        <v>5</v>
      </c>
      <c r="G12" s="187">
        <v>81</v>
      </c>
      <c r="H12" s="161">
        <v>142</v>
      </c>
      <c r="I12" s="187">
        <v>84</v>
      </c>
      <c r="J12" s="187">
        <v>1</v>
      </c>
      <c r="K12" s="187">
        <v>3</v>
      </c>
      <c r="L12" s="187">
        <v>50</v>
      </c>
      <c r="M12" s="191">
        <v>4</v>
      </c>
      <c r="N12" s="199"/>
    </row>
    <row r="13" spans="1:14" ht="20.100000000000001" customHeight="1">
      <c r="A13" s="44" t="s">
        <v>8</v>
      </c>
      <c r="B13" s="194">
        <v>676</v>
      </c>
      <c r="C13" s="195">
        <v>3725</v>
      </c>
      <c r="D13" s="187">
        <v>116</v>
      </c>
      <c r="E13" s="187">
        <v>1573</v>
      </c>
      <c r="F13" s="187"/>
      <c r="G13" s="187">
        <v>1355</v>
      </c>
      <c r="H13" s="161">
        <v>190</v>
      </c>
      <c r="I13" s="187">
        <v>75</v>
      </c>
      <c r="J13" s="187">
        <v>1</v>
      </c>
      <c r="K13" s="187">
        <v>2</v>
      </c>
      <c r="L13" s="187">
        <v>109</v>
      </c>
      <c r="M13" s="191">
        <v>3</v>
      </c>
      <c r="N13" s="199"/>
    </row>
    <row r="14" spans="1:14" ht="20.100000000000001" customHeight="1">
      <c r="A14" s="44" t="s">
        <v>9</v>
      </c>
      <c r="B14" s="195">
        <v>331</v>
      </c>
      <c r="C14" s="195">
        <v>2045</v>
      </c>
      <c r="D14" s="187">
        <v>24</v>
      </c>
      <c r="E14" s="187">
        <v>1293</v>
      </c>
      <c r="F14" s="187">
        <v>1</v>
      </c>
      <c r="G14" s="187">
        <v>453</v>
      </c>
      <c r="H14" s="161">
        <v>130</v>
      </c>
      <c r="I14" s="187">
        <v>46</v>
      </c>
      <c r="J14" s="187">
        <v>2</v>
      </c>
      <c r="K14" s="187">
        <v>4</v>
      </c>
      <c r="L14" s="187">
        <v>75</v>
      </c>
      <c r="M14" s="191">
        <v>3</v>
      </c>
      <c r="N14" s="199"/>
    </row>
    <row r="15" spans="1:14" ht="20.100000000000001" customHeight="1">
      <c r="A15" s="44" t="s">
        <v>1</v>
      </c>
      <c r="B15" s="195">
        <v>400</v>
      </c>
      <c r="C15" s="195">
        <v>1512</v>
      </c>
      <c r="D15" s="187">
        <v>16</v>
      </c>
      <c r="E15" s="187">
        <v>579</v>
      </c>
      <c r="F15" s="187">
        <v>3</v>
      </c>
      <c r="G15" s="187">
        <v>190</v>
      </c>
      <c r="H15" s="161">
        <v>196</v>
      </c>
      <c r="I15" s="187">
        <v>76</v>
      </c>
      <c r="J15" s="187">
        <v>3</v>
      </c>
      <c r="K15" s="187">
        <v>3</v>
      </c>
      <c r="L15" s="187">
        <v>108</v>
      </c>
      <c r="M15" s="191">
        <v>6</v>
      </c>
      <c r="N15" s="199"/>
    </row>
    <row r="16" spans="1:14" ht="20.100000000000001" customHeight="1" thickBot="1">
      <c r="A16" s="45" t="s">
        <v>2</v>
      </c>
      <c r="B16" s="200">
        <v>406</v>
      </c>
      <c r="C16" s="200">
        <v>1063</v>
      </c>
      <c r="D16" s="200">
        <v>22</v>
      </c>
      <c r="E16" s="200">
        <v>350</v>
      </c>
      <c r="F16" s="200">
        <v>22</v>
      </c>
      <c r="G16" s="200">
        <v>312</v>
      </c>
      <c r="H16" s="201">
        <v>191</v>
      </c>
      <c r="I16" s="200">
        <v>76</v>
      </c>
      <c r="J16" s="200">
        <v>2</v>
      </c>
      <c r="K16" s="200">
        <v>2</v>
      </c>
      <c r="L16" s="200">
        <v>103</v>
      </c>
      <c r="M16" s="202">
        <v>8</v>
      </c>
      <c r="N16" s="199"/>
    </row>
    <row r="17" spans="1:14" ht="20.100000000000001" customHeight="1" thickTop="1" thickBot="1">
      <c r="A17" s="42" t="s">
        <v>3</v>
      </c>
      <c r="B17" s="70">
        <f t="shared" ref="B17:M17" si="0">SUM(B9:B16)</f>
        <v>3121</v>
      </c>
      <c r="C17" s="70">
        <f t="shared" si="0"/>
        <v>16131</v>
      </c>
      <c r="D17" s="71">
        <f t="shared" si="0"/>
        <v>314</v>
      </c>
      <c r="E17" s="70">
        <f t="shared" si="0"/>
        <v>5423</v>
      </c>
      <c r="F17" s="71">
        <f t="shared" si="0"/>
        <v>98</v>
      </c>
      <c r="G17" s="71">
        <f t="shared" si="0"/>
        <v>2652</v>
      </c>
      <c r="H17" s="72">
        <f t="shared" si="0"/>
        <v>1331</v>
      </c>
      <c r="I17" s="71">
        <f t="shared" si="0"/>
        <v>550</v>
      </c>
      <c r="J17" s="71">
        <f t="shared" si="0"/>
        <v>13</v>
      </c>
      <c r="K17" s="71">
        <f t="shared" si="0"/>
        <v>19</v>
      </c>
      <c r="L17" s="71">
        <f t="shared" si="0"/>
        <v>701</v>
      </c>
      <c r="M17" s="73">
        <f t="shared" si="0"/>
        <v>48</v>
      </c>
      <c r="N17" s="34"/>
    </row>
    <row r="18" spans="1:14" ht="13.5" thickTop="1"/>
    <row r="20" spans="1:14">
      <c r="A20" s="34"/>
      <c r="B20" s="34"/>
    </row>
    <row r="21" spans="1:14">
      <c r="A21" s="34"/>
      <c r="B21" s="34"/>
    </row>
    <row r="22" spans="1:14">
      <c r="A22" s="34"/>
      <c r="B22" s="34"/>
    </row>
    <row r="23" spans="1:14">
      <c r="A23" s="34"/>
      <c r="B23" s="34"/>
    </row>
    <row r="24" spans="1:14">
      <c r="A24" s="34"/>
      <c r="B24" s="34"/>
    </row>
    <row r="25" spans="1:14">
      <c r="A25" s="34"/>
      <c r="B25" s="34"/>
    </row>
    <row r="26" spans="1:14">
      <c r="A26" s="34"/>
      <c r="B26" s="34"/>
    </row>
    <row r="27" spans="1:14">
      <c r="A27" s="34"/>
      <c r="B27" s="34"/>
    </row>
  </sheetData>
  <mergeCells count="15">
    <mergeCell ref="A1:M1"/>
    <mergeCell ref="A3:M3"/>
    <mergeCell ref="E6:E8"/>
    <mergeCell ref="F6:F8"/>
    <mergeCell ref="G6:G8"/>
    <mergeCell ref="A2:M2"/>
    <mergeCell ref="B5:C5"/>
    <mergeCell ref="D6:D8"/>
    <mergeCell ref="D5:M5"/>
    <mergeCell ref="H7:H8"/>
    <mergeCell ref="A5:A8"/>
    <mergeCell ref="H6:M6"/>
    <mergeCell ref="I7:M7"/>
    <mergeCell ref="B6:B8"/>
    <mergeCell ref="C6:C8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B050"/>
    <pageSetUpPr fitToPage="1"/>
  </sheetPr>
  <dimension ref="A1:M20"/>
  <sheetViews>
    <sheetView showGridLines="0" zoomScale="76" zoomScaleNormal="100" zoomScaleSheetLayoutView="100" workbookViewId="0">
      <selection activeCell="H20" sqref="H20"/>
    </sheetView>
  </sheetViews>
  <sheetFormatPr defaultColWidth="9.140625" defaultRowHeight="12.75"/>
  <cols>
    <col min="1" max="1" width="30.7109375" style="3" customWidth="1"/>
    <col min="2" max="2" width="10.7109375" style="3" customWidth="1"/>
    <col min="3" max="3" width="10.7109375" style="38" customWidth="1"/>
    <col min="4" max="4" width="10.7109375" style="3" customWidth="1"/>
    <col min="5" max="5" width="10.7109375" style="38" customWidth="1"/>
    <col min="6" max="6" width="10.7109375" style="3" customWidth="1"/>
    <col min="7" max="7" width="10.7109375" style="38" customWidth="1"/>
    <col min="8" max="8" width="10.7109375" style="3" customWidth="1"/>
    <col min="9" max="9" width="10.7109375" style="38" customWidth="1"/>
    <col min="10" max="10" width="10.7109375" style="3" customWidth="1"/>
    <col min="11" max="11" width="10.7109375" style="38" customWidth="1"/>
    <col min="12" max="16384" width="9.140625" style="3"/>
  </cols>
  <sheetData>
    <row r="1" spans="1:13" ht="20.100000000000001" customHeight="1">
      <c r="A1" s="295" t="s">
        <v>157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20.100000000000001" customHeight="1">
      <c r="A2" s="295" t="s">
        <v>182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3" ht="20.100000000000001" customHeight="1" thickBo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3" ht="16.5" customHeight="1" thickTop="1">
      <c r="A4" s="297" t="s">
        <v>11</v>
      </c>
      <c r="B4" s="300" t="s">
        <v>12</v>
      </c>
      <c r="C4" s="305"/>
      <c r="D4" s="305" t="s">
        <v>13</v>
      </c>
      <c r="E4" s="305"/>
      <c r="F4" s="305" t="s">
        <v>14</v>
      </c>
      <c r="G4" s="305"/>
      <c r="H4" s="305" t="s">
        <v>15</v>
      </c>
      <c r="I4" s="301"/>
      <c r="J4" s="300" t="s">
        <v>3</v>
      </c>
      <c r="K4" s="301"/>
    </row>
    <row r="5" spans="1:13" ht="16.5" customHeight="1">
      <c r="A5" s="298"/>
      <c r="B5" s="302" t="s">
        <v>16</v>
      </c>
      <c r="C5" s="303"/>
      <c r="D5" s="303"/>
      <c r="E5" s="303"/>
      <c r="F5" s="303"/>
      <c r="G5" s="303"/>
      <c r="H5" s="303"/>
      <c r="I5" s="303"/>
      <c r="J5" s="303"/>
      <c r="K5" s="304"/>
    </row>
    <row r="6" spans="1:13" ht="16.5" customHeight="1" thickBot="1">
      <c r="A6" s="299"/>
      <c r="B6" s="101" t="s">
        <v>17</v>
      </c>
      <c r="C6" s="99" t="s">
        <v>18</v>
      </c>
      <c r="D6" s="99" t="s">
        <v>19</v>
      </c>
      <c r="E6" s="99" t="s">
        <v>18</v>
      </c>
      <c r="F6" s="99" t="s">
        <v>19</v>
      </c>
      <c r="G6" s="99" t="s">
        <v>20</v>
      </c>
      <c r="H6" s="99" t="s">
        <v>19</v>
      </c>
      <c r="I6" s="100" t="s">
        <v>18</v>
      </c>
      <c r="J6" s="101" t="s">
        <v>19</v>
      </c>
      <c r="K6" s="100" t="s">
        <v>18</v>
      </c>
    </row>
    <row r="7" spans="1:13" ht="30" customHeight="1" thickTop="1">
      <c r="A7" s="102" t="s">
        <v>82</v>
      </c>
      <c r="B7" s="258">
        <v>3791</v>
      </c>
      <c r="C7" s="259">
        <v>4088</v>
      </c>
      <c r="D7" s="259">
        <v>990</v>
      </c>
      <c r="E7" s="259">
        <v>1054</v>
      </c>
      <c r="F7" s="259">
        <v>989</v>
      </c>
      <c r="G7" s="259">
        <v>1175</v>
      </c>
      <c r="H7" s="259">
        <v>1491</v>
      </c>
      <c r="I7" s="260">
        <v>1583</v>
      </c>
      <c r="J7" s="261">
        <v>13512</v>
      </c>
      <c r="K7" s="262">
        <v>14841</v>
      </c>
      <c r="L7" s="90"/>
      <c r="M7" s="90"/>
    </row>
    <row r="8" spans="1:13" ht="30" customHeight="1">
      <c r="A8" s="103" t="s">
        <v>83</v>
      </c>
      <c r="B8" s="194">
        <v>190</v>
      </c>
      <c r="C8" s="195">
        <v>227</v>
      </c>
      <c r="D8" s="195">
        <v>84</v>
      </c>
      <c r="E8" s="195">
        <v>104</v>
      </c>
      <c r="F8" s="195">
        <v>65</v>
      </c>
      <c r="G8" s="195">
        <v>71</v>
      </c>
      <c r="H8" s="195">
        <v>82</v>
      </c>
      <c r="I8" s="197">
        <v>107</v>
      </c>
      <c r="J8" s="261">
        <v>794</v>
      </c>
      <c r="K8" s="263">
        <v>960</v>
      </c>
      <c r="L8" s="90"/>
      <c r="M8" s="90"/>
    </row>
    <row r="9" spans="1:13" ht="30" customHeight="1">
      <c r="A9" s="103" t="s">
        <v>84</v>
      </c>
      <c r="B9" s="194">
        <v>252</v>
      </c>
      <c r="C9" s="195">
        <v>258</v>
      </c>
      <c r="D9" s="195">
        <v>359</v>
      </c>
      <c r="E9" s="195">
        <v>374</v>
      </c>
      <c r="F9" s="195">
        <v>374</v>
      </c>
      <c r="G9" s="195">
        <v>391</v>
      </c>
      <c r="H9" s="195">
        <v>402</v>
      </c>
      <c r="I9" s="197">
        <v>424</v>
      </c>
      <c r="J9" s="264">
        <v>3173</v>
      </c>
      <c r="K9" s="263">
        <v>3363</v>
      </c>
      <c r="L9" s="90"/>
      <c r="M9" s="90"/>
    </row>
    <row r="10" spans="1:13" ht="30" customHeight="1">
      <c r="A10" s="103" t="s">
        <v>90</v>
      </c>
      <c r="B10" s="194">
        <v>10846</v>
      </c>
      <c r="C10" s="195">
        <v>19995</v>
      </c>
      <c r="D10" s="195">
        <v>8344</v>
      </c>
      <c r="E10" s="195">
        <v>10007</v>
      </c>
      <c r="F10" s="195">
        <v>4518</v>
      </c>
      <c r="G10" s="195">
        <v>5538</v>
      </c>
      <c r="H10" s="195">
        <v>7553</v>
      </c>
      <c r="I10" s="197">
        <v>8962</v>
      </c>
      <c r="J10" s="261">
        <v>60767</v>
      </c>
      <c r="K10" s="263">
        <v>84829</v>
      </c>
      <c r="L10" s="90"/>
      <c r="M10" s="90"/>
    </row>
    <row r="11" spans="1:13" ht="30" customHeight="1">
      <c r="A11" s="103" t="s">
        <v>87</v>
      </c>
      <c r="B11" s="194">
        <v>363</v>
      </c>
      <c r="C11" s="195">
        <v>5367</v>
      </c>
      <c r="D11" s="195">
        <v>378</v>
      </c>
      <c r="E11" s="195">
        <v>1085</v>
      </c>
      <c r="F11" s="195">
        <v>281</v>
      </c>
      <c r="G11" s="195">
        <v>596</v>
      </c>
      <c r="H11" s="195">
        <v>286</v>
      </c>
      <c r="I11" s="197">
        <v>738</v>
      </c>
      <c r="J11" s="261">
        <v>3121</v>
      </c>
      <c r="K11" s="263">
        <v>16131</v>
      </c>
      <c r="L11" s="90"/>
      <c r="M11" s="90"/>
    </row>
    <row r="12" spans="1:13" ht="30" customHeight="1">
      <c r="A12" s="104" t="s">
        <v>88</v>
      </c>
      <c r="B12" s="194">
        <v>806</v>
      </c>
      <c r="C12" s="195">
        <v>1225</v>
      </c>
      <c r="D12" s="195">
        <v>760</v>
      </c>
      <c r="E12" s="195">
        <v>888</v>
      </c>
      <c r="F12" s="195">
        <v>230</v>
      </c>
      <c r="G12" s="195">
        <v>368</v>
      </c>
      <c r="H12" s="195">
        <v>420</v>
      </c>
      <c r="I12" s="197">
        <v>488</v>
      </c>
      <c r="J12" s="261">
        <v>3452</v>
      </c>
      <c r="K12" s="263">
        <v>4472</v>
      </c>
      <c r="L12" s="90"/>
      <c r="M12" s="90"/>
    </row>
    <row r="13" spans="1:13" ht="30" customHeight="1">
      <c r="A13" s="104" t="s">
        <v>85</v>
      </c>
      <c r="B13" s="194">
        <v>409</v>
      </c>
      <c r="C13" s="195">
        <v>1040</v>
      </c>
      <c r="D13" s="195">
        <v>210</v>
      </c>
      <c r="E13" s="195">
        <v>376</v>
      </c>
      <c r="F13" s="195">
        <v>112</v>
      </c>
      <c r="G13" s="195">
        <v>145</v>
      </c>
      <c r="H13" s="195">
        <v>139</v>
      </c>
      <c r="I13" s="197">
        <v>277</v>
      </c>
      <c r="J13" s="261">
        <v>1744</v>
      </c>
      <c r="K13" s="263">
        <v>3675</v>
      </c>
      <c r="L13" s="90"/>
      <c r="M13" s="90"/>
    </row>
    <row r="14" spans="1:13" ht="30" customHeight="1" thickBot="1">
      <c r="A14" s="115" t="s">
        <v>86</v>
      </c>
      <c r="B14" s="265">
        <v>27</v>
      </c>
      <c r="C14" s="266">
        <v>37</v>
      </c>
      <c r="D14" s="266">
        <v>3</v>
      </c>
      <c r="E14" s="266">
        <v>4</v>
      </c>
      <c r="F14" s="266">
        <v>2</v>
      </c>
      <c r="G14" s="266">
        <v>2</v>
      </c>
      <c r="H14" s="266">
        <v>6</v>
      </c>
      <c r="I14" s="267">
        <v>7</v>
      </c>
      <c r="J14" s="268">
        <v>87</v>
      </c>
      <c r="K14" s="269">
        <v>113</v>
      </c>
      <c r="L14" s="90"/>
      <c r="M14" s="90"/>
    </row>
    <row r="15" spans="1:13" ht="30" customHeight="1" thickTop="1" thickBot="1">
      <c r="A15" s="116" t="s">
        <v>10</v>
      </c>
      <c r="B15" s="114">
        <f t="shared" ref="B15:K15" si="0">SUM(B7:B10)+B14</f>
        <v>15106</v>
      </c>
      <c r="C15" s="113">
        <f t="shared" si="0"/>
        <v>24605</v>
      </c>
      <c r="D15" s="113">
        <f t="shared" si="0"/>
        <v>9780</v>
      </c>
      <c r="E15" s="113">
        <f t="shared" si="0"/>
        <v>11543</v>
      </c>
      <c r="F15" s="113">
        <f t="shared" si="0"/>
        <v>5948</v>
      </c>
      <c r="G15" s="113">
        <f t="shared" si="0"/>
        <v>7177</v>
      </c>
      <c r="H15" s="113">
        <f t="shared" si="0"/>
        <v>9534</v>
      </c>
      <c r="I15" s="117">
        <f t="shared" si="0"/>
        <v>11083</v>
      </c>
      <c r="J15" s="111">
        <f t="shared" si="0"/>
        <v>78333</v>
      </c>
      <c r="K15" s="112">
        <f t="shared" si="0"/>
        <v>104106</v>
      </c>
      <c r="L15" s="90"/>
      <c r="M15" s="90"/>
    </row>
    <row r="16" spans="1:13" ht="13.5" thickTop="1"/>
    <row r="17" spans="3:6" ht="16.5" customHeight="1"/>
    <row r="18" spans="3:6" ht="16.5" customHeight="1"/>
    <row r="19" spans="3:6">
      <c r="C19" s="3"/>
      <c r="D19" s="38"/>
      <c r="E19" s="3"/>
      <c r="F19" s="38"/>
    </row>
    <row r="20" spans="3:6">
      <c r="C20" s="3"/>
      <c r="D20" s="38"/>
      <c r="E20" s="3"/>
      <c r="F20" s="38"/>
    </row>
  </sheetData>
  <mergeCells count="10">
    <mergeCell ref="A1:K1"/>
    <mergeCell ref="A3:K3"/>
    <mergeCell ref="A4:A6"/>
    <mergeCell ref="J4:K4"/>
    <mergeCell ref="B5:K5"/>
    <mergeCell ref="B4:C4"/>
    <mergeCell ref="D4:E4"/>
    <mergeCell ref="F4:G4"/>
    <mergeCell ref="H4:I4"/>
    <mergeCell ref="A2:K2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00B050"/>
    <pageSetUpPr fitToPage="1"/>
  </sheetPr>
  <dimension ref="A1:N19"/>
  <sheetViews>
    <sheetView showGridLines="0" zoomScale="76" zoomScaleNormal="76" zoomScaleSheetLayoutView="100" workbookViewId="0">
      <selection activeCell="E13" sqref="E13"/>
    </sheetView>
  </sheetViews>
  <sheetFormatPr defaultRowHeight="12.75"/>
  <cols>
    <col min="1" max="1" width="6.7109375" customWidth="1"/>
    <col min="2" max="7" width="10.7109375" customWidth="1"/>
    <col min="8" max="9" width="20.7109375" customWidth="1"/>
    <col min="10" max="11" width="10.7109375" customWidth="1"/>
  </cols>
  <sheetData>
    <row r="1" spans="1:14" ht="20.100000000000001" customHeight="1">
      <c r="A1" s="325" t="s">
        <v>157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17"/>
      <c r="M1" s="17"/>
      <c r="N1" s="17"/>
    </row>
    <row r="2" spans="1:14" ht="20.100000000000001" customHeight="1">
      <c r="A2" s="325" t="s">
        <v>178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4" ht="20.100000000000001" customHeight="1">
      <c r="A3" s="325" t="s">
        <v>150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4" ht="20.100000000000001" customHeight="1" thickBo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4" ht="20.100000000000001" customHeight="1" thickTop="1">
      <c r="A5" s="316" t="s">
        <v>0</v>
      </c>
      <c r="B5" s="318" t="s">
        <v>16</v>
      </c>
      <c r="C5" s="330"/>
      <c r="D5" s="330" t="s">
        <v>52</v>
      </c>
      <c r="E5" s="330"/>
      <c r="F5" s="330"/>
      <c r="G5" s="330"/>
      <c r="H5" s="330"/>
      <c r="I5" s="322"/>
      <c r="J5" s="322"/>
      <c r="K5" s="320"/>
    </row>
    <row r="6" spans="1:14" ht="20.100000000000001" customHeight="1">
      <c r="A6" s="373"/>
      <c r="B6" s="374" t="s">
        <v>19</v>
      </c>
      <c r="C6" s="352" t="s">
        <v>18</v>
      </c>
      <c r="D6" s="354" t="s">
        <v>62</v>
      </c>
      <c r="E6" s="355"/>
      <c r="F6" s="350"/>
      <c r="G6" s="354" t="s">
        <v>63</v>
      </c>
      <c r="H6" s="355"/>
      <c r="I6" s="355"/>
      <c r="J6" s="355"/>
      <c r="K6" s="365"/>
    </row>
    <row r="7" spans="1:14" ht="20.100000000000001" customHeight="1">
      <c r="A7" s="373"/>
      <c r="B7" s="375"/>
      <c r="C7" s="363"/>
      <c r="D7" s="352" t="s">
        <v>57</v>
      </c>
      <c r="E7" s="354" t="s">
        <v>64</v>
      </c>
      <c r="F7" s="350"/>
      <c r="G7" s="352" t="s">
        <v>57</v>
      </c>
      <c r="H7" s="354" t="s">
        <v>64</v>
      </c>
      <c r="I7" s="355"/>
      <c r="J7" s="355" t="s">
        <v>64</v>
      </c>
      <c r="K7" s="365"/>
    </row>
    <row r="8" spans="1:14" ht="28.5" customHeight="1">
      <c r="A8" s="326"/>
      <c r="B8" s="375"/>
      <c r="C8" s="363"/>
      <c r="D8" s="377"/>
      <c r="E8" s="347" t="s">
        <v>65</v>
      </c>
      <c r="F8" s="347" t="s">
        <v>81</v>
      </c>
      <c r="G8" s="363"/>
      <c r="H8" s="352" t="s">
        <v>120</v>
      </c>
      <c r="I8" s="352" t="s">
        <v>121</v>
      </c>
      <c r="J8" s="352" t="s">
        <v>122</v>
      </c>
      <c r="K8" s="371" t="s">
        <v>139</v>
      </c>
    </row>
    <row r="9" spans="1:14" ht="55.5" customHeight="1" thickBot="1">
      <c r="A9" s="317"/>
      <c r="B9" s="376"/>
      <c r="C9" s="353"/>
      <c r="D9" s="378"/>
      <c r="E9" s="356"/>
      <c r="F9" s="356"/>
      <c r="G9" s="353"/>
      <c r="H9" s="353"/>
      <c r="I9" s="353"/>
      <c r="J9" s="353"/>
      <c r="K9" s="372"/>
    </row>
    <row r="10" spans="1:14" ht="20.100000000000001" customHeight="1" thickTop="1">
      <c r="A10" s="21" t="s">
        <v>4</v>
      </c>
      <c r="B10" s="194">
        <v>806</v>
      </c>
      <c r="C10" s="195">
        <v>1225</v>
      </c>
      <c r="D10" s="161">
        <v>131</v>
      </c>
      <c r="E10" s="161">
        <v>70</v>
      </c>
      <c r="F10" s="161">
        <v>7</v>
      </c>
      <c r="G10" s="161">
        <v>966</v>
      </c>
      <c r="H10" s="161">
        <v>2</v>
      </c>
      <c r="I10" s="162">
        <v>0</v>
      </c>
      <c r="J10" s="162">
        <v>203</v>
      </c>
      <c r="K10" s="196">
        <v>551</v>
      </c>
    </row>
    <row r="11" spans="1:14" ht="20.100000000000001" customHeight="1">
      <c r="A11" s="24" t="s">
        <v>5</v>
      </c>
      <c r="B11" s="194">
        <v>760</v>
      </c>
      <c r="C11" s="195">
        <v>888</v>
      </c>
      <c r="D11" s="187">
        <v>148</v>
      </c>
      <c r="E11" s="187">
        <v>81</v>
      </c>
      <c r="F11" s="188">
        <v>8</v>
      </c>
      <c r="G11" s="187">
        <v>464</v>
      </c>
      <c r="H11" s="187">
        <v>0</v>
      </c>
      <c r="I11" s="163">
        <v>0</v>
      </c>
      <c r="J11" s="163">
        <v>86</v>
      </c>
      <c r="K11" s="191">
        <v>361</v>
      </c>
    </row>
    <row r="12" spans="1:14" ht="20.100000000000001" customHeight="1">
      <c r="A12" s="24" t="s">
        <v>6</v>
      </c>
      <c r="B12" s="194">
        <v>230</v>
      </c>
      <c r="C12" s="195">
        <v>368</v>
      </c>
      <c r="D12" s="187">
        <v>166</v>
      </c>
      <c r="E12" s="187">
        <v>33</v>
      </c>
      <c r="F12" s="187">
        <v>6</v>
      </c>
      <c r="G12" s="187">
        <v>181</v>
      </c>
      <c r="H12" s="187">
        <v>0</v>
      </c>
      <c r="I12" s="163">
        <v>0</v>
      </c>
      <c r="J12" s="163">
        <v>59</v>
      </c>
      <c r="K12" s="191">
        <v>37</v>
      </c>
    </row>
    <row r="13" spans="1:14" ht="20.100000000000001" customHeight="1">
      <c r="A13" s="24" t="s">
        <v>7</v>
      </c>
      <c r="B13" s="194">
        <v>420</v>
      </c>
      <c r="C13" s="195">
        <v>488</v>
      </c>
      <c r="D13" s="187">
        <v>107</v>
      </c>
      <c r="E13" s="187">
        <v>56</v>
      </c>
      <c r="F13" s="187">
        <v>3</v>
      </c>
      <c r="G13" s="187">
        <v>329</v>
      </c>
      <c r="H13" s="187">
        <v>1</v>
      </c>
      <c r="I13" s="163">
        <v>0</v>
      </c>
      <c r="J13" s="163">
        <v>35</v>
      </c>
      <c r="K13" s="191">
        <v>246</v>
      </c>
    </row>
    <row r="14" spans="1:14" ht="20.100000000000001" customHeight="1">
      <c r="A14" s="24" t="s">
        <v>8</v>
      </c>
      <c r="B14" s="194">
        <v>168</v>
      </c>
      <c r="C14" s="195">
        <v>217</v>
      </c>
      <c r="D14" s="187">
        <v>101</v>
      </c>
      <c r="E14" s="187">
        <v>77</v>
      </c>
      <c r="F14" s="187">
        <v>10</v>
      </c>
      <c r="G14" s="187">
        <v>102</v>
      </c>
      <c r="H14" s="187">
        <v>2</v>
      </c>
      <c r="I14" s="163">
        <v>0</v>
      </c>
      <c r="J14" s="163">
        <v>30</v>
      </c>
      <c r="K14" s="191">
        <v>25</v>
      </c>
    </row>
    <row r="15" spans="1:14" ht="20.100000000000001" customHeight="1">
      <c r="A15" s="24" t="s">
        <v>9</v>
      </c>
      <c r="B15" s="194">
        <v>317</v>
      </c>
      <c r="C15" s="195">
        <v>386</v>
      </c>
      <c r="D15" s="187">
        <v>111</v>
      </c>
      <c r="E15" s="187">
        <v>50</v>
      </c>
      <c r="F15" s="187">
        <v>6</v>
      </c>
      <c r="G15" s="187">
        <v>223</v>
      </c>
      <c r="H15" s="187">
        <v>0</v>
      </c>
      <c r="I15" s="163">
        <v>0</v>
      </c>
      <c r="J15" s="163">
        <v>44</v>
      </c>
      <c r="K15" s="191">
        <v>157</v>
      </c>
    </row>
    <row r="16" spans="1:14" ht="20.100000000000001" customHeight="1">
      <c r="A16" s="24" t="s">
        <v>1</v>
      </c>
      <c r="B16" s="194">
        <v>407</v>
      </c>
      <c r="C16" s="195">
        <v>455</v>
      </c>
      <c r="D16" s="187">
        <v>90</v>
      </c>
      <c r="E16" s="187">
        <v>47</v>
      </c>
      <c r="F16" s="187">
        <v>3</v>
      </c>
      <c r="G16" s="187">
        <v>318</v>
      </c>
      <c r="H16" s="187">
        <v>2</v>
      </c>
      <c r="I16" s="163">
        <v>0</v>
      </c>
      <c r="J16" s="163">
        <v>40</v>
      </c>
      <c r="K16" s="191">
        <v>267</v>
      </c>
    </row>
    <row r="17" spans="1:13" ht="20.100000000000001" customHeight="1" thickBot="1">
      <c r="A17" s="27" t="s">
        <v>2</v>
      </c>
      <c r="B17" s="194">
        <v>344</v>
      </c>
      <c r="C17" s="198">
        <v>445</v>
      </c>
      <c r="D17" s="192">
        <v>157</v>
      </c>
      <c r="E17" s="192">
        <v>99</v>
      </c>
      <c r="F17" s="192">
        <v>3</v>
      </c>
      <c r="G17" s="192">
        <v>213</v>
      </c>
      <c r="H17" s="192">
        <v>0</v>
      </c>
      <c r="I17" s="164">
        <v>0</v>
      </c>
      <c r="J17" s="200">
        <v>84</v>
      </c>
      <c r="K17" s="193">
        <v>79</v>
      </c>
    </row>
    <row r="18" spans="1:13" ht="20.100000000000001" customHeight="1" thickTop="1" thickBot="1">
      <c r="A18" s="28" t="s">
        <v>3</v>
      </c>
      <c r="B18" s="69">
        <f>SUM(B10:B17)</f>
        <v>3452</v>
      </c>
      <c r="C18" s="69">
        <f t="shared" ref="C18:K18" si="0">SUM(C10:C17)</f>
        <v>4472</v>
      </c>
      <c r="D18" s="69">
        <f>SUM(D10:D17)</f>
        <v>1011</v>
      </c>
      <c r="E18" s="69">
        <f t="shared" si="0"/>
        <v>513</v>
      </c>
      <c r="F18" s="69">
        <f t="shared" si="0"/>
        <v>46</v>
      </c>
      <c r="G18" s="69">
        <f t="shared" si="0"/>
        <v>2796</v>
      </c>
      <c r="H18" s="69">
        <f t="shared" si="0"/>
        <v>7</v>
      </c>
      <c r="I18" s="74">
        <f t="shared" si="0"/>
        <v>0</v>
      </c>
      <c r="J18" s="69">
        <f t="shared" si="0"/>
        <v>581</v>
      </c>
      <c r="K18" s="203">
        <f t="shared" si="0"/>
        <v>1723</v>
      </c>
      <c r="M18" s="34"/>
    </row>
    <row r="19" spans="1:13" ht="13.5" thickTop="1"/>
  </sheetData>
  <mergeCells count="21">
    <mergeCell ref="F8:F9"/>
    <mergeCell ref="A5:A9"/>
    <mergeCell ref="E8:E9"/>
    <mergeCell ref="B6:B9"/>
    <mergeCell ref="C6:C9"/>
    <mergeCell ref="D6:F6"/>
    <mergeCell ref="E7:F7"/>
    <mergeCell ref="D7:D9"/>
    <mergeCell ref="A3:K3"/>
    <mergeCell ref="B5:C5"/>
    <mergeCell ref="D5:K5"/>
    <mergeCell ref="A1:K1"/>
    <mergeCell ref="A4:K4"/>
    <mergeCell ref="A2:K2"/>
    <mergeCell ref="G6:K6"/>
    <mergeCell ref="G7:G9"/>
    <mergeCell ref="H7:K7"/>
    <mergeCell ref="H8:H9"/>
    <mergeCell ref="I8:I9"/>
    <mergeCell ref="J8:J9"/>
    <mergeCell ref="K8:K9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00B050"/>
    <pageSetUpPr fitToPage="1"/>
  </sheetPr>
  <dimension ref="A1:H16"/>
  <sheetViews>
    <sheetView showGridLines="0" zoomScale="76" zoomScaleNormal="76" zoomScaleSheetLayoutView="100" workbookViewId="0">
      <selection sqref="A1:G1"/>
    </sheetView>
  </sheetViews>
  <sheetFormatPr defaultRowHeight="12.75"/>
  <cols>
    <col min="1" max="7" width="17.7109375" style="16" customWidth="1"/>
  </cols>
  <sheetData>
    <row r="1" spans="1:8" ht="20.100000000000001" customHeight="1">
      <c r="A1" s="335" t="s">
        <v>157</v>
      </c>
      <c r="B1" s="335"/>
      <c r="C1" s="335"/>
      <c r="D1" s="335"/>
      <c r="E1" s="335"/>
      <c r="F1" s="335"/>
      <c r="G1" s="335"/>
      <c r="H1" s="17"/>
    </row>
    <row r="2" spans="1:8" ht="20.100000000000001" customHeight="1">
      <c r="A2" s="335" t="s">
        <v>178</v>
      </c>
      <c r="B2" s="335"/>
      <c r="C2" s="335"/>
      <c r="D2" s="335"/>
      <c r="E2" s="335"/>
      <c r="F2" s="335"/>
      <c r="G2" s="335"/>
    </row>
    <row r="3" spans="1:8" ht="20.100000000000001" customHeight="1">
      <c r="A3" s="335" t="s">
        <v>151</v>
      </c>
      <c r="B3" s="335"/>
      <c r="C3" s="335"/>
      <c r="D3" s="335"/>
      <c r="E3" s="335"/>
      <c r="F3" s="335"/>
      <c r="G3" s="335"/>
    </row>
    <row r="4" spans="1:8" ht="20.100000000000001" customHeight="1" thickBot="1">
      <c r="A4" s="315"/>
      <c r="B4" s="315"/>
      <c r="C4" s="315"/>
      <c r="D4" s="315"/>
      <c r="E4" s="315"/>
      <c r="F4" s="315"/>
      <c r="G4" s="315"/>
    </row>
    <row r="5" spans="1:8" ht="20.100000000000001" customHeight="1" thickTop="1">
      <c r="A5" s="316" t="s">
        <v>0</v>
      </c>
      <c r="B5" s="318" t="s">
        <v>16</v>
      </c>
      <c r="C5" s="330"/>
      <c r="D5" s="330" t="s">
        <v>52</v>
      </c>
      <c r="E5" s="330"/>
      <c r="F5" s="330"/>
      <c r="G5" s="320"/>
    </row>
    <row r="6" spans="1:8" ht="75" customHeight="1" thickBot="1">
      <c r="A6" s="317"/>
      <c r="B6" s="25" t="s">
        <v>19</v>
      </c>
      <c r="C6" s="22" t="s">
        <v>18</v>
      </c>
      <c r="D6" s="22" t="s">
        <v>124</v>
      </c>
      <c r="E6" s="22" t="s">
        <v>123</v>
      </c>
      <c r="F6" s="22" t="s">
        <v>125</v>
      </c>
      <c r="G6" s="26" t="s">
        <v>66</v>
      </c>
    </row>
    <row r="7" spans="1:8" ht="20.100000000000001" customHeight="1" thickTop="1">
      <c r="A7" s="21" t="s">
        <v>4</v>
      </c>
      <c r="B7" s="194">
        <v>409</v>
      </c>
      <c r="C7" s="195">
        <v>1040</v>
      </c>
      <c r="D7" s="161">
        <v>9</v>
      </c>
      <c r="E7" s="161">
        <v>4</v>
      </c>
      <c r="F7" s="161">
        <v>40</v>
      </c>
      <c r="G7" s="196">
        <v>54</v>
      </c>
    </row>
    <row r="8" spans="1:8" ht="20.100000000000001" customHeight="1">
      <c r="A8" s="24" t="s">
        <v>5</v>
      </c>
      <c r="B8" s="194">
        <v>210</v>
      </c>
      <c r="C8" s="195">
        <v>376</v>
      </c>
      <c r="D8" s="187">
        <v>2</v>
      </c>
      <c r="E8" s="187">
        <v>1</v>
      </c>
      <c r="F8" s="187">
        <v>7</v>
      </c>
      <c r="G8" s="191">
        <v>41</v>
      </c>
    </row>
    <row r="9" spans="1:8" ht="20.100000000000001" customHeight="1">
      <c r="A9" s="24" t="s">
        <v>6</v>
      </c>
      <c r="B9" s="194">
        <v>112</v>
      </c>
      <c r="C9" s="195">
        <v>145</v>
      </c>
      <c r="D9" s="187">
        <v>7</v>
      </c>
      <c r="E9" s="187">
        <v>3</v>
      </c>
      <c r="F9" s="187">
        <v>12</v>
      </c>
      <c r="G9" s="191">
        <v>24</v>
      </c>
    </row>
    <row r="10" spans="1:8" ht="20.100000000000001" customHeight="1">
      <c r="A10" s="24" t="s">
        <v>7</v>
      </c>
      <c r="B10" s="194">
        <v>139</v>
      </c>
      <c r="C10" s="195">
        <v>277</v>
      </c>
      <c r="D10" s="187">
        <v>11</v>
      </c>
      <c r="E10" s="187">
        <v>2</v>
      </c>
      <c r="F10" s="187">
        <v>12</v>
      </c>
      <c r="G10" s="191">
        <v>27</v>
      </c>
    </row>
    <row r="11" spans="1:8" ht="20.100000000000001" customHeight="1">
      <c r="A11" s="24" t="s">
        <v>8</v>
      </c>
      <c r="B11" s="194">
        <v>147</v>
      </c>
      <c r="C11" s="195">
        <v>195</v>
      </c>
      <c r="D11" s="187">
        <v>4</v>
      </c>
      <c r="E11" s="187">
        <v>3</v>
      </c>
      <c r="F11" s="187">
        <v>4</v>
      </c>
      <c r="G11" s="191">
        <v>28</v>
      </c>
    </row>
    <row r="12" spans="1:8" ht="20.100000000000001" customHeight="1">
      <c r="A12" s="24" t="s">
        <v>9</v>
      </c>
      <c r="B12" s="194">
        <v>188</v>
      </c>
      <c r="C12" s="195">
        <v>241</v>
      </c>
      <c r="D12" s="187">
        <v>7</v>
      </c>
      <c r="E12" s="187">
        <v>3</v>
      </c>
      <c r="F12" s="187">
        <v>9</v>
      </c>
      <c r="G12" s="191">
        <v>28</v>
      </c>
    </row>
    <row r="13" spans="1:8" ht="20.100000000000001" customHeight="1">
      <c r="A13" s="24" t="s">
        <v>1</v>
      </c>
      <c r="B13" s="194">
        <v>121</v>
      </c>
      <c r="C13" s="195">
        <v>351</v>
      </c>
      <c r="D13" s="187">
        <v>10</v>
      </c>
      <c r="E13" s="187">
        <v>8</v>
      </c>
      <c r="F13" s="187">
        <v>34</v>
      </c>
      <c r="G13" s="191">
        <v>35</v>
      </c>
    </row>
    <row r="14" spans="1:8" ht="20.100000000000001" customHeight="1" thickBot="1">
      <c r="A14" s="27" t="s">
        <v>2</v>
      </c>
      <c r="B14" s="194">
        <v>418</v>
      </c>
      <c r="C14" s="198">
        <v>1050</v>
      </c>
      <c r="D14" s="192">
        <v>6</v>
      </c>
      <c r="E14" s="192">
        <v>6</v>
      </c>
      <c r="F14" s="192">
        <v>35</v>
      </c>
      <c r="G14" s="193">
        <v>61</v>
      </c>
    </row>
    <row r="15" spans="1:8" ht="20.100000000000001" customHeight="1" thickTop="1" thickBot="1">
      <c r="A15" s="28" t="s">
        <v>3</v>
      </c>
      <c r="B15" s="75">
        <f t="shared" ref="B15:G15" si="0">SUM(B7:B14)</f>
        <v>1744</v>
      </c>
      <c r="C15" s="75">
        <f t="shared" si="0"/>
        <v>3675</v>
      </c>
      <c r="D15" s="75">
        <f t="shared" si="0"/>
        <v>56</v>
      </c>
      <c r="E15" s="75">
        <f t="shared" si="0"/>
        <v>30</v>
      </c>
      <c r="F15" s="75">
        <f t="shared" si="0"/>
        <v>153</v>
      </c>
      <c r="G15" s="76">
        <f t="shared" si="0"/>
        <v>298</v>
      </c>
      <c r="H15" s="85"/>
    </row>
    <row r="16" spans="1:8" ht="13.5" thickTop="1"/>
  </sheetData>
  <mergeCells count="7">
    <mergeCell ref="A1:G1"/>
    <mergeCell ref="A5:A6"/>
    <mergeCell ref="B5:C5"/>
    <mergeCell ref="D5:G5"/>
    <mergeCell ref="A3:G3"/>
    <mergeCell ref="A4:G4"/>
    <mergeCell ref="A2:G2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rgb="FF00B050"/>
    <pageSetUpPr fitToPage="1"/>
  </sheetPr>
  <dimension ref="A1:J17"/>
  <sheetViews>
    <sheetView zoomScale="76" zoomScaleNormal="76" workbookViewId="0">
      <selection sqref="A1:I1"/>
    </sheetView>
  </sheetViews>
  <sheetFormatPr defaultRowHeight="12.75"/>
  <cols>
    <col min="1" max="9" width="12.7109375" customWidth="1"/>
    <col min="10" max="10" width="14.85546875" customWidth="1"/>
  </cols>
  <sheetData>
    <row r="1" spans="1:10" ht="20.100000000000001" customHeight="1">
      <c r="A1" s="379" t="s">
        <v>157</v>
      </c>
      <c r="B1" s="379"/>
      <c r="C1" s="379"/>
      <c r="D1" s="379"/>
      <c r="E1" s="379"/>
      <c r="F1" s="379"/>
      <c r="G1" s="379"/>
      <c r="H1" s="379"/>
      <c r="I1" s="379"/>
    </row>
    <row r="2" spans="1:10" ht="20.100000000000001" customHeight="1">
      <c r="A2" s="325" t="s">
        <v>178</v>
      </c>
      <c r="B2" s="325"/>
      <c r="C2" s="325"/>
      <c r="D2" s="325"/>
      <c r="E2" s="325"/>
      <c r="F2" s="325"/>
      <c r="G2" s="325"/>
      <c r="H2" s="325"/>
      <c r="I2" s="325"/>
    </row>
    <row r="3" spans="1:10" ht="20.100000000000001" customHeight="1">
      <c r="A3" s="325" t="s">
        <v>152</v>
      </c>
      <c r="B3" s="325"/>
      <c r="C3" s="325"/>
      <c r="D3" s="325"/>
      <c r="E3" s="325"/>
      <c r="F3" s="325"/>
      <c r="G3" s="325"/>
      <c r="H3" s="325"/>
      <c r="I3" s="325"/>
    </row>
    <row r="4" spans="1:10" ht="20.100000000000001" customHeight="1" thickBot="1">
      <c r="J4" s="18"/>
    </row>
    <row r="5" spans="1:10" ht="20.100000000000001" customHeight="1" thickTop="1">
      <c r="A5" s="316" t="s">
        <v>0</v>
      </c>
      <c r="B5" s="318" t="s">
        <v>16</v>
      </c>
      <c r="C5" s="330"/>
      <c r="D5" s="330" t="s">
        <v>52</v>
      </c>
      <c r="E5" s="330"/>
      <c r="F5" s="330"/>
      <c r="G5" s="330"/>
      <c r="H5" s="322"/>
      <c r="I5" s="320"/>
    </row>
    <row r="6" spans="1:10" ht="28.5" customHeight="1">
      <c r="A6" s="326"/>
      <c r="B6" s="350" t="s">
        <v>19</v>
      </c>
      <c r="C6" s="347" t="s">
        <v>20</v>
      </c>
      <c r="D6" s="380" t="s">
        <v>169</v>
      </c>
      <c r="E6" s="347"/>
      <c r="F6" s="347"/>
      <c r="G6" s="354" t="s">
        <v>134</v>
      </c>
      <c r="H6" s="355"/>
      <c r="I6" s="365"/>
    </row>
    <row r="7" spans="1:10" ht="48.75" customHeight="1" thickBot="1">
      <c r="A7" s="317"/>
      <c r="B7" s="351"/>
      <c r="C7" s="356"/>
      <c r="D7" s="22" t="s">
        <v>129</v>
      </c>
      <c r="E7" s="22" t="s">
        <v>130</v>
      </c>
      <c r="F7" s="22" t="s">
        <v>131</v>
      </c>
      <c r="G7" s="22" t="s">
        <v>142</v>
      </c>
      <c r="H7" s="43" t="s">
        <v>132</v>
      </c>
      <c r="I7" s="26" t="s">
        <v>133</v>
      </c>
    </row>
    <row r="8" spans="1:10" ht="20.100000000000001" customHeight="1" thickTop="1">
      <c r="A8" s="29" t="s">
        <v>4</v>
      </c>
      <c r="B8" s="161">
        <v>27</v>
      </c>
      <c r="C8" s="165">
        <v>37</v>
      </c>
      <c r="D8" s="165">
        <v>1</v>
      </c>
      <c r="E8" s="165">
        <v>0</v>
      </c>
      <c r="F8" s="165">
        <v>9</v>
      </c>
      <c r="G8" s="165">
        <v>0</v>
      </c>
      <c r="H8" s="166">
        <v>0</v>
      </c>
      <c r="I8" s="167">
        <v>0</v>
      </c>
    </row>
    <row r="9" spans="1:10" ht="20.100000000000001" customHeight="1">
      <c r="A9" s="24" t="s">
        <v>5</v>
      </c>
      <c r="B9" s="206">
        <v>3</v>
      </c>
      <c r="C9" s="165">
        <v>4</v>
      </c>
      <c r="D9" s="165">
        <v>0</v>
      </c>
      <c r="E9" s="165">
        <v>0</v>
      </c>
      <c r="F9" s="165">
        <v>0</v>
      </c>
      <c r="G9" s="165">
        <v>0</v>
      </c>
      <c r="H9" s="166">
        <v>0</v>
      </c>
      <c r="I9" s="167">
        <v>0</v>
      </c>
    </row>
    <row r="10" spans="1:10" ht="20.100000000000001" customHeight="1">
      <c r="A10" s="24" t="s">
        <v>6</v>
      </c>
      <c r="B10" s="206">
        <v>2</v>
      </c>
      <c r="C10" s="168">
        <v>2</v>
      </c>
      <c r="D10" s="165">
        <v>0</v>
      </c>
      <c r="E10" s="165">
        <v>0</v>
      </c>
      <c r="F10" s="165">
        <v>0</v>
      </c>
      <c r="G10" s="165">
        <v>0</v>
      </c>
      <c r="H10" s="166">
        <v>0</v>
      </c>
      <c r="I10" s="167">
        <v>0</v>
      </c>
    </row>
    <row r="11" spans="1:10" ht="20.100000000000001" customHeight="1">
      <c r="A11" s="24" t="s">
        <v>7</v>
      </c>
      <c r="B11" s="206">
        <v>6</v>
      </c>
      <c r="C11" s="168">
        <v>7</v>
      </c>
      <c r="D11" s="165">
        <v>0</v>
      </c>
      <c r="E11" s="165">
        <v>0</v>
      </c>
      <c r="F11" s="165">
        <v>0</v>
      </c>
      <c r="G11" s="165">
        <v>0</v>
      </c>
      <c r="H11" s="166">
        <v>0</v>
      </c>
      <c r="I11" s="167">
        <v>0</v>
      </c>
    </row>
    <row r="12" spans="1:10" ht="20.100000000000001" customHeight="1">
      <c r="A12" s="24" t="s">
        <v>8</v>
      </c>
      <c r="B12" s="187">
        <v>8</v>
      </c>
      <c r="C12" s="168">
        <v>17</v>
      </c>
      <c r="D12" s="165">
        <v>0</v>
      </c>
      <c r="E12" s="165">
        <v>0</v>
      </c>
      <c r="F12" s="165">
        <v>2</v>
      </c>
      <c r="G12" s="165">
        <v>2</v>
      </c>
      <c r="H12" s="166">
        <v>0</v>
      </c>
      <c r="I12" s="167">
        <v>0</v>
      </c>
    </row>
    <row r="13" spans="1:10" ht="20.100000000000001" customHeight="1">
      <c r="A13" s="24" t="s">
        <v>9</v>
      </c>
      <c r="B13" s="206">
        <v>34</v>
      </c>
      <c r="C13" s="168">
        <v>39</v>
      </c>
      <c r="D13" s="165">
        <v>0</v>
      </c>
      <c r="E13" s="165">
        <v>0</v>
      </c>
      <c r="F13" s="165">
        <v>21</v>
      </c>
      <c r="G13" s="165">
        <v>0</v>
      </c>
      <c r="H13" s="166">
        <v>0</v>
      </c>
      <c r="I13" s="167">
        <v>4</v>
      </c>
    </row>
    <row r="14" spans="1:10" ht="20.100000000000001" customHeight="1">
      <c r="A14" s="24" t="s">
        <v>1</v>
      </c>
      <c r="B14" s="206">
        <v>0</v>
      </c>
      <c r="C14" s="168">
        <v>0</v>
      </c>
      <c r="D14" s="165">
        <v>0</v>
      </c>
      <c r="E14" s="165">
        <v>0</v>
      </c>
      <c r="F14" s="165">
        <v>0</v>
      </c>
      <c r="G14" s="165">
        <v>0</v>
      </c>
      <c r="H14" s="166">
        <v>0</v>
      </c>
      <c r="I14" s="167">
        <v>0</v>
      </c>
    </row>
    <row r="15" spans="1:10" ht="20.100000000000001" customHeight="1" thickBot="1">
      <c r="A15" s="27" t="s">
        <v>2</v>
      </c>
      <c r="B15" s="207">
        <v>7</v>
      </c>
      <c r="C15" s="169">
        <v>7</v>
      </c>
      <c r="D15" s="165">
        <v>0</v>
      </c>
      <c r="E15" s="165">
        <v>0</v>
      </c>
      <c r="F15" s="165">
        <v>2</v>
      </c>
      <c r="G15" s="165">
        <v>0</v>
      </c>
      <c r="H15" s="166">
        <v>0</v>
      </c>
      <c r="I15" s="167">
        <v>0</v>
      </c>
    </row>
    <row r="16" spans="1:10" ht="24" customHeight="1" thickTop="1" thickBot="1">
      <c r="A16" s="28" t="s">
        <v>3</v>
      </c>
      <c r="B16" s="77">
        <f>SUM(B8:B15)</f>
        <v>87</v>
      </c>
      <c r="C16" s="77">
        <f t="shared" ref="C16:I16" si="0">SUM(C8:C15)</f>
        <v>113</v>
      </c>
      <c r="D16" s="77">
        <f t="shared" si="0"/>
        <v>1</v>
      </c>
      <c r="E16" s="77">
        <f t="shared" si="0"/>
        <v>0</v>
      </c>
      <c r="F16" s="77">
        <f t="shared" si="0"/>
        <v>34</v>
      </c>
      <c r="G16" s="77">
        <f t="shared" si="0"/>
        <v>2</v>
      </c>
      <c r="H16" s="78">
        <f t="shared" si="0"/>
        <v>0</v>
      </c>
      <c r="I16" s="79">
        <f t="shared" si="0"/>
        <v>4</v>
      </c>
    </row>
    <row r="17" ht="13.5" thickTop="1"/>
  </sheetData>
  <mergeCells count="10">
    <mergeCell ref="A1:I1"/>
    <mergeCell ref="A3:I3"/>
    <mergeCell ref="A5:A7"/>
    <mergeCell ref="B5:C5"/>
    <mergeCell ref="D5:I5"/>
    <mergeCell ref="B6:B7"/>
    <mergeCell ref="C6:C7"/>
    <mergeCell ref="D6:F6"/>
    <mergeCell ref="G6:I6"/>
    <mergeCell ref="A2:I2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rgb="FF00B050"/>
    <pageSetUpPr fitToPage="1"/>
  </sheetPr>
  <dimension ref="A1:H21"/>
  <sheetViews>
    <sheetView showGridLines="0" zoomScale="76" zoomScaleNormal="76" zoomScaleSheetLayoutView="100" workbookViewId="0">
      <selection sqref="A1:G1"/>
    </sheetView>
  </sheetViews>
  <sheetFormatPr defaultColWidth="9.140625" defaultRowHeight="12.75"/>
  <cols>
    <col min="1" max="7" width="16.7109375" style="39" customWidth="1"/>
    <col min="8" max="16384" width="9.140625" style="39"/>
  </cols>
  <sheetData>
    <row r="1" spans="1:8" ht="20.100000000000001" customHeight="1">
      <c r="A1" s="379" t="s">
        <v>157</v>
      </c>
      <c r="B1" s="379"/>
      <c r="C1" s="379"/>
      <c r="D1" s="379"/>
      <c r="E1" s="379"/>
      <c r="F1" s="379"/>
      <c r="G1" s="379"/>
      <c r="H1" s="49"/>
    </row>
    <row r="2" spans="1:8" ht="20.100000000000001" customHeight="1">
      <c r="A2" s="379" t="s">
        <v>178</v>
      </c>
      <c r="B2" s="379"/>
      <c r="C2" s="379"/>
      <c r="D2" s="379"/>
      <c r="E2" s="379"/>
      <c r="F2" s="379"/>
      <c r="G2" s="379"/>
    </row>
    <row r="3" spans="1:8" ht="20.100000000000001" customHeight="1">
      <c r="A3" s="379"/>
      <c r="B3" s="379"/>
      <c r="C3" s="379"/>
      <c r="D3" s="379"/>
      <c r="E3" s="379"/>
      <c r="F3" s="379"/>
      <c r="G3" s="379"/>
    </row>
    <row r="4" spans="1:8" ht="20.100000000000001" customHeight="1" thickBot="1">
      <c r="A4" s="381"/>
      <c r="B4" s="381"/>
      <c r="C4" s="381"/>
      <c r="D4" s="381"/>
      <c r="E4" s="381"/>
      <c r="F4" s="381"/>
      <c r="G4" s="381"/>
    </row>
    <row r="5" spans="1:8" ht="20.100000000000001" customHeight="1" thickTop="1">
      <c r="A5" s="382" t="s">
        <v>0</v>
      </c>
      <c r="B5" s="384" t="s">
        <v>16</v>
      </c>
      <c r="C5" s="385"/>
      <c r="D5" s="385" t="s">
        <v>52</v>
      </c>
      <c r="E5" s="385"/>
      <c r="F5" s="385"/>
      <c r="G5" s="386"/>
    </row>
    <row r="6" spans="1:8" ht="95.1" customHeight="1" thickBot="1">
      <c r="A6" s="383"/>
      <c r="B6" s="48" t="s">
        <v>19</v>
      </c>
      <c r="C6" s="31" t="s">
        <v>18</v>
      </c>
      <c r="D6" s="31" t="s">
        <v>126</v>
      </c>
      <c r="E6" s="41" t="s">
        <v>127</v>
      </c>
      <c r="F6" s="41" t="s">
        <v>128</v>
      </c>
      <c r="G6" s="183" t="s">
        <v>168</v>
      </c>
    </row>
    <row r="7" spans="1:8" ht="20.100000000000001" customHeight="1" thickTop="1">
      <c r="A7" s="47" t="s">
        <v>4</v>
      </c>
      <c r="B7" s="276">
        <v>639</v>
      </c>
      <c r="C7" s="276">
        <v>643</v>
      </c>
      <c r="D7" s="283">
        <v>37</v>
      </c>
      <c r="E7" s="283">
        <v>4</v>
      </c>
      <c r="F7" s="283">
        <v>0</v>
      </c>
      <c r="G7" s="284">
        <v>0</v>
      </c>
    </row>
    <row r="8" spans="1:8" ht="20.100000000000001" customHeight="1">
      <c r="A8" s="30" t="s">
        <v>5</v>
      </c>
      <c r="B8" s="285">
        <v>69</v>
      </c>
      <c r="C8" s="285">
        <v>69</v>
      </c>
      <c r="D8" s="188">
        <v>1</v>
      </c>
      <c r="E8" s="188">
        <v>0</v>
      </c>
      <c r="F8" s="188">
        <v>0</v>
      </c>
      <c r="G8" s="190">
        <v>2</v>
      </c>
    </row>
    <row r="9" spans="1:8" ht="20.100000000000001" customHeight="1">
      <c r="A9" s="30" t="s">
        <v>6</v>
      </c>
      <c r="B9" s="285">
        <v>39</v>
      </c>
      <c r="C9" s="285">
        <v>39</v>
      </c>
      <c r="D9" s="188">
        <v>6</v>
      </c>
      <c r="E9" s="188">
        <v>0</v>
      </c>
      <c r="F9" s="188">
        <v>0</v>
      </c>
      <c r="G9" s="190">
        <v>6</v>
      </c>
    </row>
    <row r="10" spans="1:8" ht="20.100000000000001" customHeight="1">
      <c r="A10" s="30" t="s">
        <v>7</v>
      </c>
      <c r="B10" s="285">
        <v>509</v>
      </c>
      <c r="C10" s="285">
        <v>521</v>
      </c>
      <c r="D10" s="188">
        <v>232</v>
      </c>
      <c r="E10" s="188">
        <v>1</v>
      </c>
      <c r="F10" s="188">
        <v>0</v>
      </c>
      <c r="G10" s="190">
        <v>1</v>
      </c>
    </row>
    <row r="11" spans="1:8" ht="20.100000000000001" customHeight="1">
      <c r="A11" s="30" t="s">
        <v>8</v>
      </c>
      <c r="B11" s="285">
        <v>62</v>
      </c>
      <c r="C11" s="285">
        <v>64</v>
      </c>
      <c r="D11" s="188">
        <v>0</v>
      </c>
      <c r="E11" s="188">
        <v>0</v>
      </c>
      <c r="F11" s="188">
        <v>0</v>
      </c>
      <c r="G11" s="190">
        <v>8</v>
      </c>
    </row>
    <row r="12" spans="1:8" ht="20.100000000000001" customHeight="1">
      <c r="A12" s="30" t="s">
        <v>9</v>
      </c>
      <c r="B12" s="285">
        <v>240</v>
      </c>
      <c r="C12" s="285">
        <v>240</v>
      </c>
      <c r="D12" s="188">
        <v>14</v>
      </c>
      <c r="E12" s="188">
        <v>0</v>
      </c>
      <c r="F12" s="188">
        <v>0</v>
      </c>
      <c r="G12" s="190">
        <v>0</v>
      </c>
    </row>
    <row r="13" spans="1:8" ht="20.100000000000001" customHeight="1">
      <c r="A13" s="30" t="s">
        <v>1</v>
      </c>
      <c r="B13" s="285">
        <v>354</v>
      </c>
      <c r="C13" s="285">
        <v>354</v>
      </c>
      <c r="D13" s="188">
        <v>16</v>
      </c>
      <c r="E13" s="188">
        <v>0</v>
      </c>
      <c r="F13" s="188">
        <v>0</v>
      </c>
      <c r="G13" s="190">
        <v>0</v>
      </c>
    </row>
    <row r="14" spans="1:8" ht="20.100000000000001" customHeight="1" thickBot="1">
      <c r="A14" s="32" t="s">
        <v>2</v>
      </c>
      <c r="B14" s="286">
        <v>263</v>
      </c>
      <c r="C14" s="286">
        <v>268</v>
      </c>
      <c r="D14" s="287">
        <v>11</v>
      </c>
      <c r="E14" s="287">
        <v>0</v>
      </c>
      <c r="F14" s="287">
        <v>0</v>
      </c>
      <c r="G14" s="288">
        <v>11</v>
      </c>
    </row>
    <row r="15" spans="1:8" ht="24" customHeight="1" thickTop="1" thickBot="1">
      <c r="A15" s="33" t="s">
        <v>3</v>
      </c>
      <c r="B15" s="204">
        <f t="shared" ref="B15:G15" si="0">SUM(B7:B14)</f>
        <v>2175</v>
      </c>
      <c r="C15" s="204">
        <f t="shared" si="0"/>
        <v>2198</v>
      </c>
      <c r="D15" s="204">
        <f t="shared" si="0"/>
        <v>317</v>
      </c>
      <c r="E15" s="204">
        <f t="shared" si="0"/>
        <v>5</v>
      </c>
      <c r="F15" s="204">
        <f t="shared" si="0"/>
        <v>0</v>
      </c>
      <c r="G15" s="289">
        <f t="shared" si="0"/>
        <v>28</v>
      </c>
    </row>
    <row r="16" spans="1:8" ht="13.5" thickTop="1"/>
    <row r="17" spans="1:7">
      <c r="A17" s="40"/>
      <c r="B17" s="40"/>
      <c r="C17" s="40"/>
      <c r="D17" s="40"/>
      <c r="E17" s="40"/>
      <c r="F17" s="40"/>
      <c r="G17" s="40"/>
    </row>
    <row r="18" spans="1:7">
      <c r="A18" s="40"/>
      <c r="B18" s="40"/>
      <c r="C18" s="40"/>
      <c r="D18" s="40"/>
      <c r="E18" s="40"/>
      <c r="F18" s="40"/>
      <c r="G18" s="40"/>
    </row>
    <row r="19" spans="1:7">
      <c r="A19" s="40"/>
      <c r="B19" s="40"/>
      <c r="C19" s="40"/>
      <c r="D19" s="40"/>
      <c r="E19" s="40"/>
      <c r="F19" s="40"/>
      <c r="G19" s="40"/>
    </row>
    <row r="20" spans="1:7">
      <c r="A20" s="40"/>
      <c r="B20" s="40"/>
      <c r="C20" s="40"/>
      <c r="D20" s="40"/>
      <c r="E20" s="40"/>
      <c r="F20" s="40"/>
      <c r="G20" s="40"/>
    </row>
    <row r="21" spans="1:7">
      <c r="A21" s="40"/>
      <c r="B21" s="40"/>
      <c r="C21" s="40"/>
      <c r="D21" s="40"/>
      <c r="E21" s="40"/>
      <c r="F21" s="40"/>
      <c r="G21" s="40"/>
    </row>
  </sheetData>
  <mergeCells count="7">
    <mergeCell ref="A1:G1"/>
    <mergeCell ref="A3:G3"/>
    <mergeCell ref="A4:G4"/>
    <mergeCell ref="A5:A6"/>
    <mergeCell ref="B5:C5"/>
    <mergeCell ref="D5:G5"/>
    <mergeCell ref="A2:G2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2"/>
  <sheetViews>
    <sheetView showGridLines="0" zoomScale="76" zoomScaleNormal="76" zoomScaleSheetLayoutView="100" workbookViewId="0">
      <selection activeCell="C21" sqref="C21"/>
    </sheetView>
  </sheetViews>
  <sheetFormatPr defaultColWidth="9.140625" defaultRowHeight="12.75"/>
  <cols>
    <col min="1" max="1" width="10.7109375" style="119" customWidth="1"/>
    <col min="2" max="2" width="13" style="119" customWidth="1"/>
    <col min="3" max="10" width="10.7109375" style="119" customWidth="1"/>
    <col min="11" max="13" width="9.28515625" style="119" customWidth="1"/>
    <col min="14" max="16384" width="9.140625" style="119"/>
  </cols>
  <sheetData>
    <row r="1" spans="1:21" ht="20.100000000000001" customHeight="1">
      <c r="A1" s="388" t="s">
        <v>157</v>
      </c>
      <c r="B1" s="388"/>
      <c r="C1" s="388"/>
      <c r="D1" s="388"/>
      <c r="E1" s="388"/>
      <c r="F1" s="388"/>
      <c r="G1" s="388"/>
      <c r="H1" s="388"/>
      <c r="I1" s="388"/>
      <c r="J1" s="388"/>
      <c r="K1" s="118"/>
      <c r="L1" s="118"/>
      <c r="M1" s="118"/>
    </row>
    <row r="2" spans="1:21" ht="20.100000000000001" customHeight="1">
      <c r="A2" s="389" t="s">
        <v>179</v>
      </c>
      <c r="B2" s="389"/>
      <c r="C2" s="389"/>
      <c r="D2" s="389"/>
      <c r="E2" s="389"/>
      <c r="F2" s="389"/>
      <c r="G2" s="389"/>
      <c r="H2" s="389"/>
      <c r="I2" s="389"/>
      <c r="J2" s="389"/>
      <c r="K2" s="120"/>
      <c r="L2" s="120"/>
      <c r="M2" s="120"/>
    </row>
    <row r="3" spans="1:21" ht="20.100000000000001" customHeight="1">
      <c r="A3" s="388" t="s">
        <v>75</v>
      </c>
      <c r="B3" s="388"/>
      <c r="C3" s="388"/>
      <c r="D3" s="388"/>
      <c r="E3" s="388"/>
      <c r="F3" s="388"/>
      <c r="G3" s="388"/>
      <c r="H3" s="388"/>
      <c r="I3" s="388"/>
      <c r="J3" s="388"/>
      <c r="K3" s="120"/>
      <c r="L3" s="120"/>
      <c r="M3" s="120"/>
    </row>
    <row r="4" spans="1:21" ht="20.100000000000001" customHeight="1" thickBo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121"/>
      <c r="L4" s="121"/>
      <c r="M4" s="121"/>
    </row>
    <row r="5" spans="1:21" ht="18.75" customHeight="1" thickTop="1">
      <c r="A5" s="391" t="s">
        <v>0</v>
      </c>
      <c r="B5" s="394" t="s">
        <v>69</v>
      </c>
      <c r="C5" s="397" t="s">
        <v>70</v>
      </c>
      <c r="D5" s="397"/>
      <c r="E5" s="397"/>
      <c r="F5" s="397"/>
      <c r="G5" s="397"/>
      <c r="H5" s="397"/>
      <c r="I5" s="397"/>
      <c r="J5" s="398"/>
      <c r="K5" s="121"/>
      <c r="L5" s="121"/>
      <c r="M5" s="121"/>
    </row>
    <row r="6" spans="1:21" ht="18.75" customHeight="1">
      <c r="A6" s="392"/>
      <c r="B6" s="395"/>
      <c r="C6" s="399" t="s">
        <v>71</v>
      </c>
      <c r="D6" s="399"/>
      <c r="E6" s="399" t="s">
        <v>72</v>
      </c>
      <c r="F6" s="399"/>
      <c r="G6" s="399" t="s">
        <v>73</v>
      </c>
      <c r="H6" s="399"/>
      <c r="I6" s="399" t="s">
        <v>42</v>
      </c>
      <c r="J6" s="400"/>
      <c r="K6" s="121"/>
      <c r="L6" s="121"/>
      <c r="M6" s="121"/>
    </row>
    <row r="7" spans="1:21" ht="18.75" customHeight="1" thickBot="1">
      <c r="A7" s="393"/>
      <c r="B7" s="396"/>
      <c r="C7" s="122" t="s">
        <v>43</v>
      </c>
      <c r="D7" s="122" t="s">
        <v>36</v>
      </c>
      <c r="E7" s="122" t="s">
        <v>43</v>
      </c>
      <c r="F7" s="122" t="s">
        <v>36</v>
      </c>
      <c r="G7" s="122" t="s">
        <v>43</v>
      </c>
      <c r="H7" s="122" t="s">
        <v>74</v>
      </c>
      <c r="I7" s="122" t="s">
        <v>43</v>
      </c>
      <c r="J7" s="123" t="s">
        <v>36</v>
      </c>
      <c r="K7" s="121"/>
      <c r="L7" s="121"/>
      <c r="M7" s="121"/>
      <c r="O7" s="253"/>
    </row>
    <row r="8" spans="1:21" ht="20.100000000000001" customHeight="1" thickTop="1">
      <c r="A8" s="124" t="s">
        <v>4</v>
      </c>
      <c r="B8" s="241">
        <v>5812</v>
      </c>
      <c r="C8" s="242">
        <v>2995</v>
      </c>
      <c r="D8" s="251">
        <f>C8/B8%</f>
        <v>51.531314521679285</v>
      </c>
      <c r="E8" s="243">
        <v>448</v>
      </c>
      <c r="F8" s="247">
        <f>E8/B8%</f>
        <v>7.7081899518238135</v>
      </c>
      <c r="G8" s="242">
        <v>1074</v>
      </c>
      <c r="H8" s="247">
        <f>G8/B8%</f>
        <v>18.479008947006196</v>
      </c>
      <c r="I8" s="242">
        <v>1295</v>
      </c>
      <c r="J8" s="248">
        <f>I8/B8%</f>
        <v>22.281486579490711</v>
      </c>
      <c r="K8" s="171"/>
      <c r="L8" s="252"/>
      <c r="M8" s="171"/>
      <c r="N8" s="252"/>
      <c r="O8" s="171"/>
      <c r="P8" s="252"/>
      <c r="Q8" s="171"/>
      <c r="R8" s="252"/>
      <c r="S8" s="171"/>
      <c r="T8" s="252"/>
      <c r="U8" s="252"/>
    </row>
    <row r="9" spans="1:21" ht="20.100000000000001" customHeight="1">
      <c r="A9" s="126" t="s">
        <v>5</v>
      </c>
      <c r="B9" s="241">
        <v>7702</v>
      </c>
      <c r="C9" s="244">
        <v>5748</v>
      </c>
      <c r="D9" s="251">
        <f t="shared" ref="D9:D15" si="0">C9/B9%</f>
        <v>74.629966242534408</v>
      </c>
      <c r="E9" s="245">
        <v>297</v>
      </c>
      <c r="F9" s="247">
        <f t="shared" ref="F9:F15" si="1">E9/B9%</f>
        <v>3.8561412620098676</v>
      </c>
      <c r="G9" s="244">
        <v>500</v>
      </c>
      <c r="H9" s="247">
        <f t="shared" ref="H9:H15" si="2">G9/B9%</f>
        <v>6.4918203064139188</v>
      </c>
      <c r="I9" s="244">
        <v>1157</v>
      </c>
      <c r="J9" s="248">
        <f t="shared" ref="J9:J15" si="3">I9/B9%</f>
        <v>15.022072189041808</v>
      </c>
      <c r="K9" s="171"/>
      <c r="L9" s="252"/>
      <c r="M9" s="171"/>
      <c r="N9" s="252"/>
      <c r="O9" s="171"/>
      <c r="P9" s="252"/>
      <c r="Q9" s="171"/>
      <c r="R9" s="252"/>
      <c r="S9" s="171"/>
      <c r="T9" s="252"/>
      <c r="U9" s="252"/>
    </row>
    <row r="10" spans="1:21" ht="20.100000000000001" customHeight="1">
      <c r="A10" s="126" t="s">
        <v>6</v>
      </c>
      <c r="B10" s="241">
        <v>5450</v>
      </c>
      <c r="C10" s="244">
        <v>4315</v>
      </c>
      <c r="D10" s="251">
        <f t="shared" si="0"/>
        <v>79.174311926605498</v>
      </c>
      <c r="E10" s="244">
        <v>267</v>
      </c>
      <c r="F10" s="247">
        <f t="shared" si="1"/>
        <v>4.8990825688073398</v>
      </c>
      <c r="G10" s="244">
        <v>504</v>
      </c>
      <c r="H10" s="247">
        <f t="shared" si="2"/>
        <v>9.2477064220183482</v>
      </c>
      <c r="I10" s="244">
        <v>364</v>
      </c>
      <c r="J10" s="248">
        <f t="shared" si="3"/>
        <v>6.6788990825688073</v>
      </c>
      <c r="K10" s="171"/>
      <c r="L10" s="252"/>
      <c r="M10" s="171"/>
      <c r="N10" s="252"/>
      <c r="O10" s="171"/>
      <c r="P10" s="252"/>
      <c r="Q10" s="171"/>
      <c r="R10" s="252"/>
      <c r="S10" s="171"/>
      <c r="T10" s="252"/>
      <c r="U10" s="252"/>
    </row>
    <row r="11" spans="1:21" ht="20.100000000000001" customHeight="1">
      <c r="A11" s="126" t="s">
        <v>7</v>
      </c>
      <c r="B11" s="241">
        <v>5935</v>
      </c>
      <c r="C11" s="245">
        <v>4054</v>
      </c>
      <c r="D11" s="251">
        <f t="shared" si="0"/>
        <v>68.306655433866894</v>
      </c>
      <c r="E11" s="242">
        <v>254</v>
      </c>
      <c r="F11" s="247">
        <f t="shared" si="1"/>
        <v>4.2796967144060654</v>
      </c>
      <c r="G11" s="244">
        <v>1094</v>
      </c>
      <c r="H11" s="247">
        <f t="shared" si="2"/>
        <v>18.433024431339511</v>
      </c>
      <c r="I11" s="244">
        <v>533</v>
      </c>
      <c r="J11" s="248">
        <f t="shared" si="3"/>
        <v>8.9806234203875306</v>
      </c>
      <c r="K11" s="171"/>
      <c r="L11" s="252"/>
      <c r="M11" s="171"/>
      <c r="N11" s="252"/>
      <c r="O11" s="171"/>
      <c r="P11" s="252"/>
      <c r="Q11" s="171"/>
      <c r="R11" s="252"/>
      <c r="S11" s="171"/>
      <c r="T11" s="252"/>
      <c r="U11" s="252"/>
    </row>
    <row r="12" spans="1:21" ht="20.100000000000001" customHeight="1">
      <c r="A12" s="126" t="s">
        <v>8</v>
      </c>
      <c r="B12" s="241">
        <v>3955</v>
      </c>
      <c r="C12" s="244">
        <v>2618</v>
      </c>
      <c r="D12" s="251">
        <f t="shared" si="0"/>
        <v>66.194690265486727</v>
      </c>
      <c r="E12" s="244">
        <v>275</v>
      </c>
      <c r="F12" s="247">
        <f t="shared" si="1"/>
        <v>6.9532237673830597</v>
      </c>
      <c r="G12" s="244">
        <v>682</v>
      </c>
      <c r="H12" s="247">
        <f t="shared" si="2"/>
        <v>17.243994943109989</v>
      </c>
      <c r="I12" s="244">
        <v>380</v>
      </c>
      <c r="J12" s="248">
        <f t="shared" si="3"/>
        <v>9.6080910240202275</v>
      </c>
      <c r="K12" s="171"/>
      <c r="L12" s="252"/>
      <c r="M12" s="171"/>
      <c r="N12" s="252"/>
      <c r="O12" s="171"/>
      <c r="P12" s="252"/>
      <c r="Q12" s="171"/>
      <c r="R12" s="252"/>
      <c r="S12" s="171"/>
      <c r="T12" s="252"/>
      <c r="U12" s="252"/>
    </row>
    <row r="13" spans="1:21" ht="20.100000000000001" customHeight="1">
      <c r="A13" s="126" t="s">
        <v>9</v>
      </c>
      <c r="B13" s="241">
        <v>5254</v>
      </c>
      <c r="C13" s="242">
        <v>3305</v>
      </c>
      <c r="D13" s="251">
        <f t="shared" si="0"/>
        <v>62.904453749524173</v>
      </c>
      <c r="E13" s="244">
        <v>242</v>
      </c>
      <c r="F13" s="247">
        <f t="shared" si="1"/>
        <v>4.6060144651693946</v>
      </c>
      <c r="G13" s="244">
        <v>953</v>
      </c>
      <c r="H13" s="247">
        <f t="shared" si="2"/>
        <v>18.138561096307576</v>
      </c>
      <c r="I13" s="244">
        <v>754</v>
      </c>
      <c r="J13" s="248">
        <f t="shared" si="3"/>
        <v>14.350970688998858</v>
      </c>
      <c r="K13" s="171"/>
      <c r="L13" s="252"/>
      <c r="M13" s="171"/>
      <c r="N13" s="252"/>
      <c r="O13" s="171"/>
      <c r="P13" s="252"/>
      <c r="Q13" s="171"/>
      <c r="R13" s="252"/>
      <c r="S13" s="171"/>
      <c r="T13" s="252"/>
      <c r="U13" s="252"/>
    </row>
    <row r="14" spans="1:21" ht="20.100000000000001" customHeight="1">
      <c r="A14" s="126" t="s">
        <v>1</v>
      </c>
      <c r="B14" s="241">
        <v>6345</v>
      </c>
      <c r="C14" s="244">
        <v>4213</v>
      </c>
      <c r="D14" s="251">
        <f t="shared" si="0"/>
        <v>66.398739164696607</v>
      </c>
      <c r="E14" s="242">
        <v>293</v>
      </c>
      <c r="F14" s="247">
        <f t="shared" si="1"/>
        <v>4.6178092986603625</v>
      </c>
      <c r="G14" s="244">
        <v>1036</v>
      </c>
      <c r="H14" s="247">
        <f t="shared" si="2"/>
        <v>16.327817178881009</v>
      </c>
      <c r="I14" s="244">
        <v>803</v>
      </c>
      <c r="J14" s="248">
        <f t="shared" si="3"/>
        <v>12.655634357762017</v>
      </c>
      <c r="K14" s="171"/>
      <c r="L14" s="252"/>
      <c r="M14" s="171"/>
      <c r="N14" s="252"/>
      <c r="O14" s="171"/>
      <c r="P14" s="252"/>
      <c r="Q14" s="171"/>
      <c r="R14" s="252"/>
      <c r="S14" s="171"/>
      <c r="T14" s="252"/>
      <c r="U14" s="252"/>
    </row>
    <row r="15" spans="1:21" ht="20.100000000000001" customHeight="1" thickBot="1">
      <c r="A15" s="128" t="s">
        <v>2</v>
      </c>
      <c r="B15" s="246">
        <v>8871</v>
      </c>
      <c r="C15" s="245">
        <v>6535</v>
      </c>
      <c r="D15" s="251">
        <f t="shared" si="0"/>
        <v>73.6670048472551</v>
      </c>
      <c r="E15" s="245">
        <v>338</v>
      </c>
      <c r="F15" s="247">
        <f t="shared" si="1"/>
        <v>3.8101679630255894</v>
      </c>
      <c r="G15" s="245">
        <v>965</v>
      </c>
      <c r="H15" s="247">
        <f t="shared" si="2"/>
        <v>10.878142261300869</v>
      </c>
      <c r="I15" s="245">
        <v>1033</v>
      </c>
      <c r="J15" s="248">
        <f t="shared" si="3"/>
        <v>11.644684928418442</v>
      </c>
      <c r="K15" s="171"/>
      <c r="L15" s="252"/>
      <c r="M15" s="171"/>
      <c r="N15" s="252"/>
      <c r="O15" s="171"/>
      <c r="P15" s="252"/>
      <c r="Q15" s="171"/>
      <c r="R15" s="252"/>
      <c r="S15" s="171"/>
      <c r="T15" s="252"/>
      <c r="U15" s="252"/>
    </row>
    <row r="16" spans="1:21" ht="20.100000000000001" customHeight="1" thickTop="1" thickBot="1">
      <c r="A16" s="130" t="s">
        <v>3</v>
      </c>
      <c r="B16" s="131">
        <f>SUM(B8:B15)</f>
        <v>49324</v>
      </c>
      <c r="C16" s="132">
        <f>SUM(C8:C15)</f>
        <v>33783</v>
      </c>
      <c r="D16" s="249">
        <f>C16/B16%</f>
        <v>68.492012002270698</v>
      </c>
      <c r="E16" s="134">
        <f>SUM(E8:E15)</f>
        <v>2414</v>
      </c>
      <c r="F16" s="249">
        <f>E16/B16%</f>
        <v>4.8941691671397294</v>
      </c>
      <c r="G16" s="134">
        <f>SUM(G8:G15)</f>
        <v>6808</v>
      </c>
      <c r="H16" s="250">
        <f>G16/B16%</f>
        <v>13.802611304841456</v>
      </c>
      <c r="I16" s="134">
        <f>SUM(I8:I15)</f>
        <v>6319</v>
      </c>
      <c r="J16" s="135">
        <f>I16/B16%</f>
        <v>12.811207525748115</v>
      </c>
      <c r="K16" s="171"/>
      <c r="L16" s="252"/>
      <c r="M16" s="171"/>
      <c r="N16" s="252"/>
      <c r="O16" s="171"/>
      <c r="P16" s="252"/>
      <c r="Q16" s="171"/>
      <c r="R16" s="252"/>
      <c r="S16" s="171"/>
      <c r="T16" s="252"/>
      <c r="U16" s="252"/>
    </row>
    <row r="17" spans="1:10" ht="20.100000000000001" customHeight="1" thickTop="1">
      <c r="A17" s="136"/>
      <c r="B17" s="137"/>
      <c r="C17" s="138"/>
      <c r="D17" s="139"/>
      <c r="E17" s="137"/>
      <c r="F17" s="139"/>
      <c r="G17" s="137"/>
      <c r="H17" s="139"/>
      <c r="I17" s="137"/>
      <c r="J17" s="139"/>
    </row>
    <row r="18" spans="1:10" s="141" customFormat="1" ht="12.95" customHeight="1">
      <c r="A18" s="140"/>
      <c r="B18" s="401" t="s">
        <v>158</v>
      </c>
      <c r="C18" s="401"/>
      <c r="D18" s="401"/>
      <c r="E18" s="401"/>
      <c r="F18" s="401"/>
      <c r="G18" s="401"/>
      <c r="H18" s="401"/>
      <c r="I18" s="401"/>
      <c r="J18" s="401"/>
    </row>
    <row r="19" spans="1:10" s="141" customFormat="1" ht="12.95" customHeight="1">
      <c r="A19" s="142"/>
      <c r="B19" s="402" t="s">
        <v>76</v>
      </c>
      <c r="C19" s="402"/>
      <c r="D19" s="402"/>
      <c r="E19" s="402"/>
      <c r="F19" s="402"/>
      <c r="G19" s="402"/>
      <c r="H19" s="402"/>
      <c r="I19" s="402"/>
      <c r="J19" s="402"/>
    </row>
    <row r="20" spans="1:10" ht="16.5" customHeight="1">
      <c r="A20" s="143"/>
      <c r="B20" s="387"/>
      <c r="C20" s="387"/>
      <c r="D20" s="387"/>
      <c r="E20" s="387"/>
      <c r="F20" s="387"/>
      <c r="G20" s="387"/>
      <c r="H20" s="387"/>
      <c r="I20" s="387"/>
      <c r="J20" s="387"/>
    </row>
    <row r="22" spans="1:10">
      <c r="B22" s="144"/>
    </row>
  </sheetData>
  <mergeCells count="14">
    <mergeCell ref="B20:J20"/>
    <mergeCell ref="A1:J1"/>
    <mergeCell ref="A2:J2"/>
    <mergeCell ref="A3:J3"/>
    <mergeCell ref="A4:J4"/>
    <mergeCell ref="A5:A7"/>
    <mergeCell ref="B5:B7"/>
    <mergeCell ref="C5:J5"/>
    <mergeCell ref="C6:D6"/>
    <mergeCell ref="E6:F6"/>
    <mergeCell ref="G6:H6"/>
    <mergeCell ref="I6:J6"/>
    <mergeCell ref="B18:J18"/>
    <mergeCell ref="B19:J19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9"/>
  <sheetViews>
    <sheetView showGridLines="0" zoomScale="76" zoomScaleNormal="76" zoomScaleSheetLayoutView="100" workbookViewId="0">
      <selection sqref="A1:J1"/>
    </sheetView>
  </sheetViews>
  <sheetFormatPr defaultColWidth="9.140625" defaultRowHeight="12.75"/>
  <cols>
    <col min="1" max="1" width="10.7109375" style="146" customWidth="1"/>
    <col min="2" max="2" width="13" style="146" customWidth="1"/>
    <col min="3" max="10" width="10.7109375" style="146" customWidth="1"/>
    <col min="11" max="13" width="9.28515625" style="146" customWidth="1"/>
    <col min="14" max="16384" width="9.140625" style="146"/>
  </cols>
  <sheetData>
    <row r="1" spans="1:22" ht="20.100000000000001" customHeight="1">
      <c r="A1" s="404" t="s">
        <v>157</v>
      </c>
      <c r="B1" s="404"/>
      <c r="C1" s="404"/>
      <c r="D1" s="404"/>
      <c r="E1" s="404"/>
      <c r="F1" s="404"/>
      <c r="G1" s="404"/>
      <c r="H1" s="404"/>
      <c r="I1" s="404"/>
      <c r="J1" s="404"/>
      <c r="K1" s="145"/>
      <c r="L1" s="145"/>
      <c r="M1" s="145"/>
    </row>
    <row r="2" spans="1:22" ht="20.100000000000001" customHeight="1">
      <c r="A2" s="405" t="s">
        <v>180</v>
      </c>
      <c r="B2" s="405"/>
      <c r="C2" s="405"/>
      <c r="D2" s="405"/>
      <c r="E2" s="405"/>
      <c r="F2" s="405"/>
      <c r="G2" s="405"/>
      <c r="H2" s="405"/>
      <c r="I2" s="405"/>
      <c r="J2" s="405"/>
      <c r="K2" s="147"/>
      <c r="L2" s="147"/>
      <c r="M2" s="147"/>
    </row>
    <row r="3" spans="1:22" ht="20.100000000000001" customHeight="1">
      <c r="A3" s="404" t="s">
        <v>75</v>
      </c>
      <c r="B3" s="404"/>
      <c r="C3" s="404"/>
      <c r="D3" s="404"/>
      <c r="E3" s="404"/>
      <c r="F3" s="404"/>
      <c r="G3" s="404"/>
      <c r="H3" s="404"/>
      <c r="I3" s="404"/>
      <c r="J3" s="404"/>
      <c r="K3" s="147"/>
      <c r="L3" s="147"/>
      <c r="M3" s="147"/>
    </row>
    <row r="4" spans="1:22" ht="20.100000000000001" customHeight="1" thickBo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147"/>
      <c r="L4" s="147"/>
      <c r="M4" s="147"/>
    </row>
    <row r="5" spans="1:22" ht="18.75" customHeight="1" thickTop="1">
      <c r="A5" s="391" t="s">
        <v>0</v>
      </c>
      <c r="B5" s="394" t="s">
        <v>69</v>
      </c>
      <c r="C5" s="397" t="s">
        <v>70</v>
      </c>
      <c r="D5" s="397"/>
      <c r="E5" s="397"/>
      <c r="F5" s="397"/>
      <c r="G5" s="397"/>
      <c r="H5" s="397"/>
      <c r="I5" s="397"/>
      <c r="J5" s="398"/>
      <c r="K5" s="148"/>
      <c r="L5" s="148"/>
      <c r="M5" s="148"/>
    </row>
    <row r="6" spans="1:22" ht="18.75" customHeight="1">
      <c r="A6" s="392"/>
      <c r="B6" s="395"/>
      <c r="C6" s="399" t="s">
        <v>71</v>
      </c>
      <c r="D6" s="399"/>
      <c r="E6" s="399" t="s">
        <v>72</v>
      </c>
      <c r="F6" s="399"/>
      <c r="G6" s="399" t="s">
        <v>73</v>
      </c>
      <c r="H6" s="399"/>
      <c r="I6" s="399" t="s">
        <v>42</v>
      </c>
      <c r="J6" s="400"/>
      <c r="K6" s="148"/>
      <c r="L6" s="148"/>
      <c r="M6" s="148"/>
    </row>
    <row r="7" spans="1:22" ht="18.75" customHeight="1" thickBot="1">
      <c r="A7" s="393"/>
      <c r="B7" s="396"/>
      <c r="C7" s="122" t="s">
        <v>43</v>
      </c>
      <c r="D7" s="122" t="s">
        <v>36</v>
      </c>
      <c r="E7" s="122" t="s">
        <v>43</v>
      </c>
      <c r="F7" s="122" t="s">
        <v>36</v>
      </c>
      <c r="G7" s="122" t="s">
        <v>43</v>
      </c>
      <c r="H7" s="122" t="s">
        <v>36</v>
      </c>
      <c r="I7" s="122" t="s">
        <v>43</v>
      </c>
      <c r="J7" s="123" t="s">
        <v>36</v>
      </c>
      <c r="K7" s="148"/>
      <c r="L7" s="148"/>
      <c r="M7" s="148"/>
    </row>
    <row r="8" spans="1:22" ht="20.100000000000001" customHeight="1" thickTop="1">
      <c r="A8" s="124" t="s">
        <v>4</v>
      </c>
      <c r="B8" s="254">
        <v>1643</v>
      </c>
      <c r="C8" s="255">
        <v>962</v>
      </c>
      <c r="D8" s="125">
        <f>C8/B8%</f>
        <v>58.551430310407788</v>
      </c>
      <c r="E8" s="255">
        <v>97</v>
      </c>
      <c r="F8" s="125">
        <f>E8/B8%</f>
        <v>5.9038344491783326</v>
      </c>
      <c r="G8" s="255">
        <v>231</v>
      </c>
      <c r="H8" s="125">
        <f t="shared" ref="H8:H16" si="0">G8/B8%</f>
        <v>14.059646987218503</v>
      </c>
      <c r="I8" s="255">
        <v>353</v>
      </c>
      <c r="J8" s="125">
        <f>I8/B8%</f>
        <v>21.485088253195375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22" ht="20.100000000000001" customHeight="1">
      <c r="A9" s="126" t="s">
        <v>5</v>
      </c>
      <c r="B9" s="256">
        <v>363</v>
      </c>
      <c r="C9" s="127">
        <v>166</v>
      </c>
      <c r="D9" s="125">
        <f t="shared" ref="D9:D15" si="1">C9/B9%</f>
        <v>45.730027548209371</v>
      </c>
      <c r="E9" s="127">
        <v>16</v>
      </c>
      <c r="F9" s="125">
        <f t="shared" ref="F9:F15" si="2">E9/B9%</f>
        <v>4.4077134986225897</v>
      </c>
      <c r="G9" s="127">
        <v>108</v>
      </c>
      <c r="H9" s="125">
        <f t="shared" si="0"/>
        <v>29.75206611570248</v>
      </c>
      <c r="I9" s="127">
        <v>73</v>
      </c>
      <c r="J9" s="125">
        <f t="shared" ref="J9:J15" si="3">I9/B9%</f>
        <v>20.110192837465565</v>
      </c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</row>
    <row r="10" spans="1:22" ht="20.100000000000001" customHeight="1">
      <c r="A10" s="126" t="s">
        <v>6</v>
      </c>
      <c r="B10" s="256">
        <v>947</v>
      </c>
      <c r="C10" s="127">
        <v>752</v>
      </c>
      <c r="D10" s="125">
        <f>C10/B10%</f>
        <v>79.408658922914455</v>
      </c>
      <c r="E10" s="127">
        <v>13</v>
      </c>
      <c r="F10" s="125">
        <f t="shared" si="2"/>
        <v>1.3727560718057021</v>
      </c>
      <c r="G10" s="127">
        <v>100</v>
      </c>
      <c r="H10" s="125">
        <f t="shared" si="0"/>
        <v>10.559662090813093</v>
      </c>
      <c r="I10" s="127">
        <v>82</v>
      </c>
      <c r="J10" s="125">
        <f t="shared" si="3"/>
        <v>8.6589229144667357</v>
      </c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 ht="20.100000000000001" customHeight="1">
      <c r="A11" s="126" t="s">
        <v>7</v>
      </c>
      <c r="B11" s="256">
        <v>375</v>
      </c>
      <c r="C11" s="127">
        <v>219</v>
      </c>
      <c r="D11" s="125">
        <f t="shared" si="1"/>
        <v>58.4</v>
      </c>
      <c r="E11" s="127">
        <v>20</v>
      </c>
      <c r="F11" s="125">
        <f t="shared" si="2"/>
        <v>5.333333333333333</v>
      </c>
      <c r="G11" s="127">
        <v>106</v>
      </c>
      <c r="H11" s="125">
        <f>G11/B11%</f>
        <v>28.266666666666666</v>
      </c>
      <c r="I11" s="127">
        <v>30</v>
      </c>
      <c r="J11" s="125">
        <f t="shared" si="3"/>
        <v>8</v>
      </c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22" ht="20.100000000000001" customHeight="1">
      <c r="A12" s="126" t="s">
        <v>8</v>
      </c>
      <c r="B12" s="256">
        <v>517</v>
      </c>
      <c r="C12" s="127">
        <v>269</v>
      </c>
      <c r="D12" s="125">
        <f t="shared" si="1"/>
        <v>52.030947775628626</v>
      </c>
      <c r="E12" s="127">
        <v>10</v>
      </c>
      <c r="F12" s="125">
        <f t="shared" si="2"/>
        <v>1.9342359767891684</v>
      </c>
      <c r="G12" s="127">
        <v>73</v>
      </c>
      <c r="H12" s="125">
        <f t="shared" si="0"/>
        <v>14.119922630560929</v>
      </c>
      <c r="I12" s="127">
        <v>165</v>
      </c>
      <c r="J12" s="125">
        <f t="shared" si="3"/>
        <v>31.914893617021278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</row>
    <row r="13" spans="1:22" ht="20.100000000000001" customHeight="1">
      <c r="A13" s="126" t="s">
        <v>9</v>
      </c>
      <c r="B13" s="256">
        <v>575</v>
      </c>
      <c r="C13" s="127">
        <v>316</v>
      </c>
      <c r="D13" s="125">
        <f t="shared" si="1"/>
        <v>54.956521739130437</v>
      </c>
      <c r="E13" s="127">
        <v>46</v>
      </c>
      <c r="F13" s="125">
        <f t="shared" si="2"/>
        <v>8</v>
      </c>
      <c r="G13" s="127">
        <v>60</v>
      </c>
      <c r="H13" s="125">
        <f t="shared" si="0"/>
        <v>10.434782608695652</v>
      </c>
      <c r="I13" s="127">
        <v>153</v>
      </c>
      <c r="J13" s="125">
        <f t="shared" si="3"/>
        <v>26.608695652173914</v>
      </c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</row>
    <row r="14" spans="1:22" ht="20.100000000000001" customHeight="1">
      <c r="A14" s="126" t="s">
        <v>1</v>
      </c>
      <c r="B14" s="256">
        <v>661</v>
      </c>
      <c r="C14" s="127">
        <v>321</v>
      </c>
      <c r="D14" s="125">
        <f t="shared" si="1"/>
        <v>48.562783661119511</v>
      </c>
      <c r="E14" s="127">
        <v>50</v>
      </c>
      <c r="F14" s="125">
        <f t="shared" si="2"/>
        <v>7.5642965204235999</v>
      </c>
      <c r="G14" s="127">
        <v>117</v>
      </c>
      <c r="H14" s="125">
        <f t="shared" si="0"/>
        <v>17.700453857791224</v>
      </c>
      <c r="I14" s="127">
        <v>173</v>
      </c>
      <c r="J14" s="125">
        <f t="shared" si="3"/>
        <v>26.172465960665658</v>
      </c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1:22" ht="20.100000000000001" customHeight="1" thickBot="1">
      <c r="A15" s="128" t="s">
        <v>2</v>
      </c>
      <c r="B15" s="257">
        <v>682</v>
      </c>
      <c r="C15" s="129">
        <v>423</v>
      </c>
      <c r="D15" s="125">
        <f t="shared" si="1"/>
        <v>62.023460410557185</v>
      </c>
      <c r="E15" s="129">
        <v>31</v>
      </c>
      <c r="F15" s="125">
        <f t="shared" si="2"/>
        <v>4.545454545454545</v>
      </c>
      <c r="G15" s="129">
        <v>107</v>
      </c>
      <c r="H15" s="125">
        <f t="shared" si="0"/>
        <v>15.689149560117301</v>
      </c>
      <c r="I15" s="129">
        <v>121</v>
      </c>
      <c r="J15" s="125">
        <f t="shared" si="3"/>
        <v>17.741935483870968</v>
      </c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</row>
    <row r="16" spans="1:22" ht="20.100000000000001" customHeight="1" thickTop="1" thickBot="1">
      <c r="A16" s="130" t="s">
        <v>3</v>
      </c>
      <c r="B16" s="149">
        <f>SUM(B8:B15)</f>
        <v>5763</v>
      </c>
      <c r="C16" s="134">
        <f>SUM(C8:C15)</f>
        <v>3428</v>
      </c>
      <c r="D16" s="133">
        <f>C16/B16%</f>
        <v>59.482908207530798</v>
      </c>
      <c r="E16" s="134">
        <f>SUM(E8:E15)</f>
        <v>283</v>
      </c>
      <c r="F16" s="133">
        <f>E16/B16%</f>
        <v>4.9106368211001215</v>
      </c>
      <c r="G16" s="134">
        <f>SUM(G8:G15)</f>
        <v>902</v>
      </c>
      <c r="H16" s="133">
        <f t="shared" si="0"/>
        <v>15.651570362658337</v>
      </c>
      <c r="I16" s="134">
        <f>SUM(I8:I15)</f>
        <v>1150</v>
      </c>
      <c r="J16" s="135">
        <f>I16/B16%</f>
        <v>19.954884608710739</v>
      </c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1:22" ht="20.100000000000001" customHeight="1" thickTop="1">
      <c r="A17" s="136"/>
      <c r="B17" s="137"/>
      <c r="C17" s="137"/>
      <c r="D17" s="139"/>
      <c r="E17" s="137"/>
      <c r="F17" s="139"/>
      <c r="G17" s="137"/>
      <c r="H17" s="139"/>
      <c r="I17" s="137"/>
      <c r="J17" s="139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</row>
    <row r="18" spans="1:22" ht="12.95" customHeight="1">
      <c r="A18" s="150"/>
      <c r="B18" s="407" t="s">
        <v>158</v>
      </c>
      <c r="C18" s="408"/>
      <c r="D18" s="408"/>
      <c r="E18" s="408"/>
      <c r="F18" s="408"/>
      <c r="G18" s="408"/>
      <c r="H18" s="408"/>
      <c r="I18" s="408"/>
      <c r="J18" s="408"/>
    </row>
    <row r="19" spans="1:22" ht="12.95" customHeight="1">
      <c r="A19" s="150"/>
      <c r="B19" s="409" t="s">
        <v>76</v>
      </c>
      <c r="C19" s="409"/>
      <c r="D19" s="409"/>
      <c r="E19" s="409"/>
      <c r="F19" s="409"/>
      <c r="G19" s="409"/>
      <c r="H19" s="409"/>
      <c r="I19" s="409"/>
      <c r="J19" s="409"/>
    </row>
    <row r="20" spans="1:22" ht="16.5" customHeight="1">
      <c r="B20" s="403"/>
      <c r="C20" s="403"/>
      <c r="D20" s="403"/>
      <c r="E20" s="403"/>
      <c r="F20" s="403"/>
      <c r="G20" s="403"/>
      <c r="H20" s="403"/>
      <c r="I20" s="403"/>
      <c r="J20" s="403"/>
    </row>
    <row r="21" spans="1:22" ht="16.5" customHeight="1">
      <c r="B21" s="151"/>
      <c r="F21" s="148"/>
      <c r="G21" s="148"/>
      <c r="H21" s="148"/>
      <c r="I21" s="148"/>
      <c r="J21" s="148"/>
    </row>
    <row r="22" spans="1:22">
      <c r="F22" s="148"/>
      <c r="G22" s="148"/>
      <c r="H22" s="148"/>
      <c r="I22" s="148"/>
      <c r="J22" s="148"/>
    </row>
    <row r="23" spans="1:22">
      <c r="F23" s="148"/>
      <c r="G23" s="148"/>
      <c r="H23" s="148"/>
      <c r="I23" s="148"/>
      <c r="J23" s="148"/>
    </row>
    <row r="24" spans="1:22">
      <c r="F24" s="148"/>
      <c r="G24" s="148"/>
      <c r="H24" s="148"/>
      <c r="I24" s="148"/>
      <c r="J24" s="148"/>
    </row>
    <row r="25" spans="1:22">
      <c r="F25" s="148"/>
      <c r="G25" s="148"/>
      <c r="H25" s="148"/>
      <c r="I25" s="148"/>
      <c r="J25" s="148"/>
    </row>
    <row r="26" spans="1:22">
      <c r="F26" s="148"/>
      <c r="G26" s="148"/>
      <c r="H26" s="148"/>
      <c r="I26" s="148"/>
      <c r="J26" s="148"/>
    </row>
    <row r="27" spans="1:22">
      <c r="F27" s="148"/>
      <c r="G27" s="148"/>
      <c r="H27" s="148"/>
      <c r="I27" s="148"/>
      <c r="J27" s="148"/>
    </row>
    <row r="28" spans="1:22">
      <c r="F28" s="148"/>
      <c r="G28" s="148"/>
      <c r="H28" s="148"/>
      <c r="I28" s="148"/>
      <c r="J28" s="148"/>
    </row>
    <row r="29" spans="1:22">
      <c r="F29" s="148"/>
      <c r="G29" s="148"/>
      <c r="H29" s="148"/>
      <c r="I29" s="148"/>
      <c r="J29" s="148"/>
    </row>
  </sheetData>
  <mergeCells count="14">
    <mergeCell ref="B20:J20"/>
    <mergeCell ref="A1:J1"/>
    <mergeCell ref="A2:J2"/>
    <mergeCell ref="A3:J3"/>
    <mergeCell ref="A4:J4"/>
    <mergeCell ref="A5:A7"/>
    <mergeCell ref="B5:B7"/>
    <mergeCell ref="C5:J5"/>
    <mergeCell ref="C6:D6"/>
    <mergeCell ref="E6:F6"/>
    <mergeCell ref="G6:H6"/>
    <mergeCell ref="I6:J6"/>
    <mergeCell ref="B18:J18"/>
    <mergeCell ref="B19:J19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D16 H1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rgb="FF00B050"/>
    <pageSetUpPr fitToPage="1"/>
  </sheetPr>
  <dimension ref="A1:K26"/>
  <sheetViews>
    <sheetView showGridLines="0" zoomScale="76" zoomScaleNormal="76" zoomScaleSheetLayoutView="100" workbookViewId="0">
      <selection sqref="A1:J1"/>
    </sheetView>
  </sheetViews>
  <sheetFormatPr defaultRowHeight="12.75"/>
  <cols>
    <col min="1" max="1" width="10.7109375" customWidth="1"/>
    <col min="2" max="2" width="13" customWidth="1"/>
    <col min="3" max="9" width="10.7109375" customWidth="1"/>
    <col min="10" max="10" width="11.7109375" customWidth="1"/>
    <col min="11" max="11" width="10.7109375" customWidth="1"/>
  </cols>
  <sheetData>
    <row r="1" spans="1:11" ht="21.75" customHeight="1">
      <c r="A1" s="313" t="s">
        <v>157</v>
      </c>
      <c r="B1" s="313"/>
      <c r="C1" s="313"/>
      <c r="D1" s="313"/>
      <c r="E1" s="313"/>
      <c r="F1" s="313"/>
      <c r="G1" s="313"/>
      <c r="H1" s="313"/>
      <c r="I1" s="313"/>
      <c r="J1" s="313"/>
      <c r="K1" s="5"/>
    </row>
    <row r="2" spans="1:11" ht="20.100000000000001" customHeight="1">
      <c r="A2" s="313" t="s">
        <v>203</v>
      </c>
      <c r="B2" s="313"/>
      <c r="C2" s="313"/>
      <c r="D2" s="313"/>
      <c r="E2" s="313"/>
      <c r="F2" s="313"/>
      <c r="G2" s="313"/>
      <c r="H2" s="313"/>
      <c r="I2" s="313"/>
      <c r="J2" s="313"/>
      <c r="K2" s="5"/>
    </row>
    <row r="3" spans="1:11" ht="20.100000000000001" customHeight="1" thickBo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2"/>
    </row>
    <row r="4" spans="1:11" ht="24.95" customHeight="1" thickTop="1">
      <c r="A4" s="316" t="s">
        <v>0</v>
      </c>
      <c r="B4" s="318" t="s">
        <v>25</v>
      </c>
      <c r="C4" s="330" t="s">
        <v>26</v>
      </c>
      <c r="D4" s="330"/>
      <c r="E4" s="330"/>
      <c r="F4" s="330"/>
      <c r="G4" s="330"/>
      <c r="H4" s="330"/>
      <c r="I4" s="322"/>
      <c r="J4" s="320"/>
    </row>
    <row r="5" spans="1:11" ht="32.1" customHeight="1" thickBot="1">
      <c r="A5" s="317"/>
      <c r="B5" s="319"/>
      <c r="C5" s="22" t="s">
        <v>77</v>
      </c>
      <c r="D5" s="22" t="s">
        <v>78</v>
      </c>
      <c r="E5" s="22" t="s">
        <v>79</v>
      </c>
      <c r="F5" s="22" t="s">
        <v>80</v>
      </c>
      <c r="G5" s="94" t="s">
        <v>159</v>
      </c>
      <c r="H5" s="94" t="s">
        <v>163</v>
      </c>
      <c r="I5" s="94" t="s">
        <v>164</v>
      </c>
      <c r="J5" s="80" t="s">
        <v>27</v>
      </c>
    </row>
    <row r="6" spans="1:11" ht="20.100000000000001" customHeight="1" thickTop="1">
      <c r="A6" s="29" t="s">
        <v>4</v>
      </c>
      <c r="B6" s="208">
        <v>14624</v>
      </c>
      <c r="C6" s="161">
        <v>2</v>
      </c>
      <c r="D6" s="161">
        <v>127</v>
      </c>
      <c r="E6" s="161">
        <v>1737</v>
      </c>
      <c r="F6" s="161">
        <v>4307</v>
      </c>
      <c r="G6" s="161">
        <v>4501</v>
      </c>
      <c r="H6" s="161">
        <v>2463</v>
      </c>
      <c r="I6" s="162">
        <v>1487</v>
      </c>
      <c r="J6" s="81">
        <v>21.811695386579231</v>
      </c>
      <c r="K6" s="85"/>
    </row>
    <row r="7" spans="1:11" ht="20.100000000000001" customHeight="1">
      <c r="A7" s="24" t="s">
        <v>5</v>
      </c>
      <c r="B7" s="208">
        <v>9763</v>
      </c>
      <c r="C7" s="187">
        <v>8</v>
      </c>
      <c r="D7" s="187">
        <v>165</v>
      </c>
      <c r="E7" s="187">
        <v>467</v>
      </c>
      <c r="F7" s="187">
        <v>2224</v>
      </c>
      <c r="G7" s="187">
        <v>3150</v>
      </c>
      <c r="H7" s="187">
        <v>2841</v>
      </c>
      <c r="I7" s="163">
        <v>908</v>
      </c>
      <c r="J7" s="82">
        <v>23.770384786097015</v>
      </c>
      <c r="K7" s="85"/>
    </row>
    <row r="8" spans="1:11" ht="20.100000000000001" customHeight="1">
      <c r="A8" s="24" t="s">
        <v>6</v>
      </c>
      <c r="B8" s="208">
        <v>5652</v>
      </c>
      <c r="C8" s="187">
        <v>9</v>
      </c>
      <c r="D8" s="187">
        <v>147</v>
      </c>
      <c r="E8" s="187">
        <v>533</v>
      </c>
      <c r="F8" s="187">
        <v>1580</v>
      </c>
      <c r="G8" s="187">
        <v>1709</v>
      </c>
      <c r="H8" s="187">
        <v>1240</v>
      </c>
      <c r="I8" s="163">
        <v>434</v>
      </c>
      <c r="J8" s="82">
        <v>20.517875678225987</v>
      </c>
      <c r="K8" s="85"/>
    </row>
    <row r="9" spans="1:11" ht="20.100000000000001" customHeight="1">
      <c r="A9" s="24" t="s">
        <v>7</v>
      </c>
      <c r="B9" s="208">
        <v>9166</v>
      </c>
      <c r="C9" s="187">
        <v>9</v>
      </c>
      <c r="D9" s="187">
        <v>268</v>
      </c>
      <c r="E9" s="187">
        <v>795</v>
      </c>
      <c r="F9" s="187">
        <v>2289</v>
      </c>
      <c r="G9" s="187">
        <v>3019</v>
      </c>
      <c r="H9" s="187">
        <v>2000</v>
      </c>
      <c r="I9" s="163">
        <v>786</v>
      </c>
      <c r="J9" s="82">
        <v>21.129042112153677</v>
      </c>
      <c r="K9" s="85"/>
    </row>
    <row r="10" spans="1:11" ht="20.100000000000001" customHeight="1">
      <c r="A10" s="24" t="s">
        <v>8</v>
      </c>
      <c r="B10" s="208">
        <v>6759</v>
      </c>
      <c r="C10" s="187">
        <v>73</v>
      </c>
      <c r="D10" s="187">
        <v>128</v>
      </c>
      <c r="E10" s="187">
        <v>782</v>
      </c>
      <c r="F10" s="187">
        <v>2106</v>
      </c>
      <c r="G10" s="187">
        <v>2106</v>
      </c>
      <c r="H10" s="187">
        <v>1197</v>
      </c>
      <c r="I10" s="163">
        <v>367</v>
      </c>
      <c r="J10" s="82">
        <v>18.76885666370724</v>
      </c>
      <c r="K10" s="85"/>
    </row>
    <row r="11" spans="1:11" ht="20.100000000000001" customHeight="1">
      <c r="A11" s="24" t="s">
        <v>9</v>
      </c>
      <c r="B11" s="208">
        <v>7960</v>
      </c>
      <c r="C11" s="187">
        <v>9</v>
      </c>
      <c r="D11" s="187">
        <v>233</v>
      </c>
      <c r="E11" s="187">
        <v>956</v>
      </c>
      <c r="F11" s="187">
        <v>2917</v>
      </c>
      <c r="G11" s="187">
        <v>2362</v>
      </c>
      <c r="H11" s="187">
        <v>1106</v>
      </c>
      <c r="I11" s="163">
        <v>377</v>
      </c>
      <c r="J11" s="82">
        <v>16.680925460636502</v>
      </c>
      <c r="K11" s="85"/>
    </row>
    <row r="12" spans="1:11" ht="20.100000000000001" customHeight="1">
      <c r="A12" s="24" t="s">
        <v>1</v>
      </c>
      <c r="B12" s="208">
        <v>9940</v>
      </c>
      <c r="C12" s="187">
        <v>8</v>
      </c>
      <c r="D12" s="187">
        <v>131</v>
      </c>
      <c r="E12" s="187">
        <v>872</v>
      </c>
      <c r="F12" s="187">
        <v>3015</v>
      </c>
      <c r="G12" s="187">
        <v>3340</v>
      </c>
      <c r="H12" s="187">
        <v>1851</v>
      </c>
      <c r="I12" s="163">
        <v>723</v>
      </c>
      <c r="J12" s="82">
        <v>20.056884641180325</v>
      </c>
      <c r="K12" s="85"/>
    </row>
    <row r="13" spans="1:11" ht="20.100000000000001" customHeight="1" thickBot="1">
      <c r="A13" s="27" t="s">
        <v>2</v>
      </c>
      <c r="B13" s="275">
        <v>12107</v>
      </c>
      <c r="C13" s="192">
        <v>7</v>
      </c>
      <c r="D13" s="192">
        <v>98</v>
      </c>
      <c r="E13" s="192">
        <v>717</v>
      </c>
      <c r="F13" s="192">
        <v>3568</v>
      </c>
      <c r="G13" s="192">
        <v>4411</v>
      </c>
      <c r="H13" s="192">
        <v>2349</v>
      </c>
      <c r="I13" s="200">
        <v>957</v>
      </c>
      <c r="J13" s="83">
        <v>21.534131769499723</v>
      </c>
      <c r="K13" s="85"/>
    </row>
    <row r="14" spans="1:11" ht="24" customHeight="1" thickTop="1" thickBot="1">
      <c r="A14" s="28" t="s">
        <v>3</v>
      </c>
      <c r="B14" s="178">
        <f>C14+D14+E14+F14+G14+H14+I14</f>
        <v>75971</v>
      </c>
      <c r="C14" s="180">
        <f>SUM(C6:C13)</f>
        <v>125</v>
      </c>
      <c r="D14" s="67">
        <f t="shared" ref="D14:I14" si="0">SUM(D6:D13)</f>
        <v>1297</v>
      </c>
      <c r="E14" s="67">
        <f t="shared" si="0"/>
        <v>6859</v>
      </c>
      <c r="F14" s="67">
        <f t="shared" si="0"/>
        <v>22006</v>
      </c>
      <c r="G14" s="67">
        <f t="shared" si="0"/>
        <v>24598</v>
      </c>
      <c r="H14" s="67">
        <f t="shared" si="0"/>
        <v>15047</v>
      </c>
      <c r="I14" s="67">
        <f t="shared" si="0"/>
        <v>6039</v>
      </c>
      <c r="J14" s="97">
        <v>20.8</v>
      </c>
      <c r="K14" s="85"/>
    </row>
    <row r="15" spans="1:11" ht="16.5" customHeight="1" thickTop="1">
      <c r="A15" s="19"/>
      <c r="B15" s="410"/>
      <c r="C15" s="410"/>
      <c r="D15" s="410"/>
      <c r="E15" s="410"/>
      <c r="F15" s="410"/>
      <c r="G15" s="410"/>
      <c r="H15" s="410"/>
      <c r="I15" s="410"/>
      <c r="J15" s="410"/>
    </row>
    <row r="16" spans="1:11" ht="16.5" customHeight="1">
      <c r="B16" s="312" t="s">
        <v>32</v>
      </c>
      <c r="C16" s="312"/>
      <c r="D16" s="312"/>
      <c r="E16" s="58"/>
      <c r="F16" s="58"/>
      <c r="G16" s="58"/>
      <c r="H16" s="58"/>
      <c r="I16" s="58"/>
      <c r="J16" s="58"/>
    </row>
    <row r="17" spans="2:2" ht="16.5" customHeight="1">
      <c r="B17" s="34"/>
    </row>
    <row r="18" spans="2:2" ht="16.5" customHeight="1">
      <c r="B18" s="85"/>
    </row>
    <row r="19" spans="2:2">
      <c r="B19" s="85"/>
    </row>
    <row r="20" spans="2:2">
      <c r="B20" s="34"/>
    </row>
    <row r="21" spans="2:2">
      <c r="B21" s="34"/>
    </row>
    <row r="22" spans="2:2">
      <c r="B22" s="34"/>
    </row>
    <row r="23" spans="2:2">
      <c r="B23" s="34"/>
    </row>
    <row r="24" spans="2:2">
      <c r="B24" s="34"/>
    </row>
    <row r="25" spans="2:2">
      <c r="B25" s="34"/>
    </row>
    <row r="26" spans="2:2">
      <c r="B26" s="34"/>
    </row>
  </sheetData>
  <mergeCells count="8">
    <mergeCell ref="B16:D16"/>
    <mergeCell ref="A1:J1"/>
    <mergeCell ref="B15:J15"/>
    <mergeCell ref="A3:J3"/>
    <mergeCell ref="A4:A5"/>
    <mergeCell ref="B4:B5"/>
    <mergeCell ref="C4:J4"/>
    <mergeCell ref="A2:J2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00B050"/>
    <pageSetUpPr fitToPage="1"/>
  </sheetPr>
  <dimension ref="A1:N18"/>
  <sheetViews>
    <sheetView showGridLines="0" zoomScale="76" zoomScaleNormal="76" zoomScaleSheetLayoutView="100" workbookViewId="0">
      <selection activeCell="J15" sqref="J15:K15"/>
    </sheetView>
  </sheetViews>
  <sheetFormatPr defaultColWidth="9.140625" defaultRowHeight="12.75"/>
  <cols>
    <col min="1" max="1" width="30.7109375" style="3" customWidth="1"/>
    <col min="2" max="2" width="10.7109375" style="3" customWidth="1"/>
    <col min="3" max="3" width="10.7109375" style="38" customWidth="1"/>
    <col min="4" max="4" width="10.7109375" style="3" customWidth="1"/>
    <col min="5" max="5" width="10.7109375" style="38" customWidth="1"/>
    <col min="6" max="6" width="10.7109375" style="3" customWidth="1"/>
    <col min="7" max="7" width="10.7109375" style="38" customWidth="1"/>
    <col min="8" max="8" width="10.7109375" style="3" customWidth="1"/>
    <col min="9" max="9" width="10.7109375" style="38" customWidth="1"/>
    <col min="10" max="10" width="10.7109375" style="3" customWidth="1"/>
    <col min="11" max="11" width="10.7109375" style="38" customWidth="1"/>
    <col min="12" max="12" width="9.140625" style="3"/>
    <col min="13" max="13" width="9.42578125" style="3" bestFit="1" customWidth="1"/>
    <col min="14" max="16384" width="9.140625" style="3"/>
  </cols>
  <sheetData>
    <row r="1" spans="1:14" ht="20.100000000000001" customHeight="1">
      <c r="A1" s="295" t="s">
        <v>157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4" ht="20.100000000000001" customHeight="1">
      <c r="A2" s="295" t="s">
        <v>182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4" ht="20.100000000000001" customHeight="1" thickBo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4" ht="16.5" customHeight="1" thickTop="1">
      <c r="A4" s="297" t="s">
        <v>11</v>
      </c>
      <c r="B4" s="309" t="s">
        <v>21</v>
      </c>
      <c r="C4" s="310"/>
      <c r="D4" s="310" t="s">
        <v>22</v>
      </c>
      <c r="E4" s="310"/>
      <c r="F4" s="310" t="s">
        <v>23</v>
      </c>
      <c r="G4" s="310"/>
      <c r="H4" s="310" t="s">
        <v>24</v>
      </c>
      <c r="I4" s="311"/>
      <c r="J4" s="306" t="s">
        <v>3</v>
      </c>
      <c r="K4" s="307"/>
    </row>
    <row r="5" spans="1:14" ht="16.5" customHeight="1">
      <c r="A5" s="298"/>
      <c r="B5" s="308" t="s">
        <v>16</v>
      </c>
      <c r="C5" s="303"/>
      <c r="D5" s="303"/>
      <c r="E5" s="303"/>
      <c r="F5" s="303"/>
      <c r="G5" s="303"/>
      <c r="H5" s="303"/>
      <c r="I5" s="303"/>
      <c r="J5" s="303"/>
      <c r="K5" s="304"/>
    </row>
    <row r="6" spans="1:14" ht="16.5" customHeight="1" thickBot="1">
      <c r="A6" s="299"/>
      <c r="B6" s="101" t="s">
        <v>17</v>
      </c>
      <c r="C6" s="99" t="s">
        <v>18</v>
      </c>
      <c r="D6" s="99" t="s">
        <v>19</v>
      </c>
      <c r="E6" s="99" t="s">
        <v>18</v>
      </c>
      <c r="F6" s="99" t="s">
        <v>19</v>
      </c>
      <c r="G6" s="99" t="s">
        <v>20</v>
      </c>
      <c r="H6" s="99" t="s">
        <v>19</v>
      </c>
      <c r="I6" s="105" t="s">
        <v>18</v>
      </c>
      <c r="J6" s="98" t="s">
        <v>19</v>
      </c>
      <c r="K6" s="100" t="s">
        <v>18</v>
      </c>
    </row>
    <row r="7" spans="1:14" ht="30" customHeight="1" thickTop="1">
      <c r="A7" s="102" t="s">
        <v>82</v>
      </c>
      <c r="B7" s="258">
        <v>1682</v>
      </c>
      <c r="C7" s="259">
        <v>1784</v>
      </c>
      <c r="D7" s="259">
        <v>1278</v>
      </c>
      <c r="E7" s="259">
        <v>1679</v>
      </c>
      <c r="F7" s="259">
        <v>1326</v>
      </c>
      <c r="G7" s="259">
        <v>1421</v>
      </c>
      <c r="H7" s="259">
        <v>1965</v>
      </c>
      <c r="I7" s="270">
        <v>2057</v>
      </c>
      <c r="J7" s="264">
        <v>13512</v>
      </c>
      <c r="K7" s="262">
        <v>14841</v>
      </c>
      <c r="L7" s="90"/>
      <c r="M7" s="90"/>
      <c r="N7" s="90"/>
    </row>
    <row r="8" spans="1:14" ht="30" customHeight="1">
      <c r="A8" s="103" t="s">
        <v>83</v>
      </c>
      <c r="B8" s="194">
        <v>88</v>
      </c>
      <c r="C8" s="195">
        <v>120</v>
      </c>
      <c r="D8" s="195">
        <v>82</v>
      </c>
      <c r="E8" s="195">
        <v>91</v>
      </c>
      <c r="F8" s="195">
        <v>81</v>
      </c>
      <c r="G8" s="195">
        <v>94</v>
      </c>
      <c r="H8" s="195">
        <v>122</v>
      </c>
      <c r="I8" s="198">
        <v>146</v>
      </c>
      <c r="J8" s="264">
        <v>794</v>
      </c>
      <c r="K8" s="263">
        <v>960</v>
      </c>
      <c r="L8" s="90"/>
      <c r="M8" s="90"/>
      <c r="N8" s="90"/>
    </row>
    <row r="9" spans="1:14" ht="30" customHeight="1">
      <c r="A9" s="103" t="s">
        <v>84</v>
      </c>
      <c r="B9" s="194">
        <v>412</v>
      </c>
      <c r="C9" s="195">
        <v>427</v>
      </c>
      <c r="D9" s="195">
        <v>438</v>
      </c>
      <c r="E9" s="195">
        <v>460</v>
      </c>
      <c r="F9" s="195">
        <v>449</v>
      </c>
      <c r="G9" s="195">
        <v>508</v>
      </c>
      <c r="H9" s="195">
        <v>487</v>
      </c>
      <c r="I9" s="198">
        <v>521</v>
      </c>
      <c r="J9" s="264">
        <v>3173</v>
      </c>
      <c r="K9" s="263">
        <v>3363</v>
      </c>
      <c r="L9" s="90"/>
      <c r="M9" s="90"/>
      <c r="N9" s="90"/>
    </row>
    <row r="10" spans="1:14" ht="30" customHeight="1">
      <c r="A10" s="103" t="s">
        <v>90</v>
      </c>
      <c r="B10" s="194">
        <v>4598</v>
      </c>
      <c r="C10" s="195">
        <v>8311</v>
      </c>
      <c r="D10" s="195">
        <v>6707</v>
      </c>
      <c r="E10" s="195">
        <v>9189</v>
      </c>
      <c r="F10" s="195">
        <v>8372</v>
      </c>
      <c r="G10" s="195">
        <v>10717</v>
      </c>
      <c r="H10" s="195">
        <v>9829</v>
      </c>
      <c r="I10" s="198">
        <v>12110</v>
      </c>
      <c r="J10" s="264">
        <v>60767</v>
      </c>
      <c r="K10" s="263">
        <v>84829</v>
      </c>
      <c r="L10" s="90"/>
      <c r="M10" s="90"/>
      <c r="N10" s="90"/>
    </row>
    <row r="11" spans="1:14" ht="30" customHeight="1">
      <c r="A11" s="103" t="s">
        <v>87</v>
      </c>
      <c r="B11" s="194">
        <v>676</v>
      </c>
      <c r="C11" s="195">
        <v>3725</v>
      </c>
      <c r="D11" s="195">
        <v>331</v>
      </c>
      <c r="E11" s="195">
        <v>2045</v>
      </c>
      <c r="F11" s="195">
        <v>400</v>
      </c>
      <c r="G11" s="195">
        <v>1512</v>
      </c>
      <c r="H11" s="195">
        <v>406</v>
      </c>
      <c r="I11" s="198">
        <v>1063</v>
      </c>
      <c r="J11" s="264">
        <v>3121</v>
      </c>
      <c r="K11" s="263">
        <v>16131</v>
      </c>
      <c r="L11" s="90"/>
      <c r="M11" s="90"/>
      <c r="N11" s="90"/>
    </row>
    <row r="12" spans="1:14" ht="30" customHeight="1">
      <c r="A12" s="104" t="s">
        <v>88</v>
      </c>
      <c r="B12" s="194">
        <v>168</v>
      </c>
      <c r="C12" s="195">
        <v>217</v>
      </c>
      <c r="D12" s="195">
        <v>317</v>
      </c>
      <c r="E12" s="195">
        <v>386</v>
      </c>
      <c r="F12" s="195">
        <v>407</v>
      </c>
      <c r="G12" s="195">
        <v>455</v>
      </c>
      <c r="H12" s="195">
        <v>344</v>
      </c>
      <c r="I12" s="198">
        <v>445</v>
      </c>
      <c r="J12" s="264">
        <v>3452</v>
      </c>
      <c r="K12" s="263">
        <v>4472</v>
      </c>
      <c r="L12" s="90"/>
      <c r="M12" s="90"/>
      <c r="N12" s="90"/>
    </row>
    <row r="13" spans="1:14" ht="30" customHeight="1">
      <c r="A13" s="104" t="s">
        <v>85</v>
      </c>
      <c r="B13" s="194">
        <v>147</v>
      </c>
      <c r="C13" s="195">
        <v>195</v>
      </c>
      <c r="D13" s="195">
        <v>188</v>
      </c>
      <c r="E13" s="195">
        <v>241</v>
      </c>
      <c r="F13" s="195">
        <v>121</v>
      </c>
      <c r="G13" s="195">
        <v>351</v>
      </c>
      <c r="H13" s="195">
        <v>418</v>
      </c>
      <c r="I13" s="198">
        <v>1050</v>
      </c>
      <c r="J13" s="264">
        <v>1744</v>
      </c>
      <c r="K13" s="263">
        <v>3675</v>
      </c>
      <c r="L13" s="90"/>
      <c r="M13" s="90"/>
      <c r="N13" s="90"/>
    </row>
    <row r="14" spans="1:14" ht="30" customHeight="1" thickBot="1">
      <c r="A14" s="106" t="s">
        <v>86</v>
      </c>
      <c r="B14" s="271">
        <v>8</v>
      </c>
      <c r="C14" s="272">
        <v>17</v>
      </c>
      <c r="D14" s="272">
        <v>34</v>
      </c>
      <c r="E14" s="272">
        <v>39</v>
      </c>
      <c r="F14" s="272">
        <v>0</v>
      </c>
      <c r="G14" s="272">
        <v>0</v>
      </c>
      <c r="H14" s="272">
        <v>7</v>
      </c>
      <c r="I14" s="273">
        <v>7</v>
      </c>
      <c r="J14" s="264">
        <v>87</v>
      </c>
      <c r="K14" s="269">
        <v>113</v>
      </c>
      <c r="L14" s="90"/>
      <c r="M14" s="90"/>
      <c r="N14" s="90"/>
    </row>
    <row r="15" spans="1:14" ht="30" customHeight="1" thickTop="1" thickBot="1">
      <c r="A15" s="107" t="s">
        <v>10</v>
      </c>
      <c r="B15" s="108">
        <f>SUM(B7:B10)+B14</f>
        <v>6788</v>
      </c>
      <c r="C15" s="109">
        <f t="shared" ref="C15:I15" si="0">SUM(C7:C10)+C14</f>
        <v>10659</v>
      </c>
      <c r="D15" s="109">
        <f t="shared" si="0"/>
        <v>8539</v>
      </c>
      <c r="E15" s="109">
        <f t="shared" si="0"/>
        <v>11458</v>
      </c>
      <c r="F15" s="109">
        <f t="shared" si="0"/>
        <v>10228</v>
      </c>
      <c r="G15" s="109">
        <f>SUM(G7:G10)+G14</f>
        <v>12740</v>
      </c>
      <c r="H15" s="109">
        <f t="shared" si="0"/>
        <v>12410</v>
      </c>
      <c r="I15" s="110">
        <f t="shared" si="0"/>
        <v>14841</v>
      </c>
      <c r="J15" s="111">
        <f>J7+J8+J9+J10+J14</f>
        <v>78333</v>
      </c>
      <c r="K15" s="112">
        <f>K7+K8+K9+K10+K14</f>
        <v>104106</v>
      </c>
      <c r="L15" s="90"/>
      <c r="M15" s="90"/>
      <c r="N15" s="90"/>
    </row>
    <row r="16" spans="1:14" ht="13.5" thickTop="1">
      <c r="C16" s="91"/>
      <c r="D16" s="91"/>
      <c r="E16" s="91"/>
      <c r="F16" s="91"/>
      <c r="G16" s="91"/>
      <c r="H16" s="91"/>
      <c r="I16" s="91"/>
    </row>
    <row r="17" spans="2:11" ht="16.5" customHeight="1">
      <c r="B17" s="90"/>
      <c r="C17" s="91"/>
      <c r="D17" s="90"/>
      <c r="E17" s="91"/>
      <c r="F17" s="90"/>
      <c r="G17" s="91"/>
      <c r="H17" s="90"/>
      <c r="I17" s="91"/>
      <c r="J17" s="90"/>
      <c r="K17" s="90"/>
    </row>
    <row r="18" spans="2:11" ht="16.5" customHeight="1">
      <c r="J18" s="90"/>
    </row>
  </sheetData>
  <mergeCells count="10">
    <mergeCell ref="A1:K1"/>
    <mergeCell ref="A3:K3"/>
    <mergeCell ref="A4:A6"/>
    <mergeCell ref="J4:K4"/>
    <mergeCell ref="B5:K5"/>
    <mergeCell ref="B4:C4"/>
    <mergeCell ref="D4:E4"/>
    <mergeCell ref="F4:G4"/>
    <mergeCell ref="H4:I4"/>
    <mergeCell ref="A2:K2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00B050"/>
    <pageSetUpPr fitToPage="1"/>
  </sheetPr>
  <dimension ref="A1:M30"/>
  <sheetViews>
    <sheetView showGridLines="0" zoomScale="76" zoomScaleNormal="76" zoomScaleSheetLayoutView="100" workbookViewId="0">
      <selection activeCell="A2" sqref="A2:J2"/>
    </sheetView>
  </sheetViews>
  <sheetFormatPr defaultRowHeight="12.75"/>
  <cols>
    <col min="1" max="1" width="30.7109375" customWidth="1"/>
    <col min="2" max="2" width="11.42578125" customWidth="1"/>
    <col min="3" max="10" width="10.7109375" customWidth="1"/>
  </cols>
  <sheetData>
    <row r="1" spans="1:13" ht="20.100000000000001" customHeight="1">
      <c r="A1" s="313" t="s">
        <v>157</v>
      </c>
      <c r="B1" s="313"/>
      <c r="C1" s="313"/>
      <c r="D1" s="313"/>
      <c r="E1" s="313"/>
      <c r="F1" s="313"/>
      <c r="G1" s="313"/>
      <c r="H1" s="313"/>
      <c r="I1" s="313"/>
      <c r="J1" s="313"/>
      <c r="K1" s="3"/>
    </row>
    <row r="2" spans="1:13" ht="20.100000000000001" customHeight="1">
      <c r="A2" s="313" t="s">
        <v>181</v>
      </c>
      <c r="B2" s="313"/>
      <c r="C2" s="313"/>
      <c r="D2" s="313"/>
      <c r="E2" s="313"/>
      <c r="F2" s="313"/>
      <c r="G2" s="313"/>
      <c r="H2" s="313"/>
      <c r="I2" s="313"/>
      <c r="J2" s="313"/>
      <c r="K2" s="3"/>
    </row>
    <row r="3" spans="1:13" ht="20.100000000000001" customHeight="1" thickBot="1">
      <c r="A3" s="314"/>
      <c r="B3" s="314"/>
      <c r="C3" s="315"/>
      <c r="D3" s="315"/>
      <c r="E3" s="315"/>
      <c r="F3" s="315"/>
      <c r="G3" s="315"/>
      <c r="H3" s="315"/>
      <c r="I3" s="315"/>
      <c r="J3" s="315"/>
      <c r="K3" s="4"/>
    </row>
    <row r="4" spans="1:13" ht="24.75" customHeight="1" thickTop="1">
      <c r="A4" s="316" t="s">
        <v>11</v>
      </c>
      <c r="B4" s="318" t="s">
        <v>25</v>
      </c>
      <c r="C4" s="322" t="s">
        <v>26</v>
      </c>
      <c r="D4" s="323"/>
      <c r="E4" s="323"/>
      <c r="F4" s="323"/>
      <c r="G4" s="323"/>
      <c r="H4" s="323"/>
      <c r="I4" s="318"/>
      <c r="J4" s="320" t="s">
        <v>27</v>
      </c>
      <c r="K4" s="5"/>
    </row>
    <row r="5" spans="1:13" ht="27.75" customHeight="1" thickBot="1">
      <c r="A5" s="317"/>
      <c r="B5" s="319"/>
      <c r="C5" s="22" t="s">
        <v>28</v>
      </c>
      <c r="D5" s="22" t="s">
        <v>29</v>
      </c>
      <c r="E5" s="22" t="s">
        <v>30</v>
      </c>
      <c r="F5" s="22" t="s">
        <v>31</v>
      </c>
      <c r="G5" s="22" t="s">
        <v>159</v>
      </c>
      <c r="H5" s="94" t="s">
        <v>163</v>
      </c>
      <c r="I5" s="95" t="s">
        <v>164</v>
      </c>
      <c r="J5" s="321"/>
      <c r="K5" s="5"/>
    </row>
    <row r="6" spans="1:13" ht="30" customHeight="1" thickTop="1">
      <c r="A6" s="35" t="s">
        <v>82</v>
      </c>
      <c r="B6" s="208">
        <v>13014</v>
      </c>
      <c r="C6" s="161">
        <v>71</v>
      </c>
      <c r="D6" s="161">
        <v>182</v>
      </c>
      <c r="E6" s="161">
        <v>1199</v>
      </c>
      <c r="F6" s="161">
        <v>3521</v>
      </c>
      <c r="G6" s="161">
        <v>4202</v>
      </c>
      <c r="H6" s="161">
        <v>2808</v>
      </c>
      <c r="I6" s="185">
        <v>1031</v>
      </c>
      <c r="J6" s="172">
        <v>21.823125592356341</v>
      </c>
      <c r="K6" s="7"/>
    </row>
    <row r="7" spans="1:13" ht="30" customHeight="1">
      <c r="A7" s="36" t="s">
        <v>83</v>
      </c>
      <c r="B7" s="208">
        <v>791</v>
      </c>
      <c r="C7" s="187">
        <v>0</v>
      </c>
      <c r="D7" s="187">
        <v>1</v>
      </c>
      <c r="E7" s="187">
        <v>26</v>
      </c>
      <c r="F7" s="187">
        <v>142</v>
      </c>
      <c r="G7" s="187">
        <v>214</v>
      </c>
      <c r="H7" s="187">
        <v>230</v>
      </c>
      <c r="I7" s="187">
        <v>178</v>
      </c>
      <c r="J7" s="173">
        <v>35.305857564264663</v>
      </c>
      <c r="K7" s="7"/>
    </row>
    <row r="8" spans="1:13" ht="30" customHeight="1">
      <c r="A8" s="36" t="s">
        <v>84</v>
      </c>
      <c r="B8" s="208">
        <v>3164</v>
      </c>
      <c r="C8" s="187">
        <v>25</v>
      </c>
      <c r="D8" s="187">
        <v>569</v>
      </c>
      <c r="E8" s="187">
        <v>997</v>
      </c>
      <c r="F8" s="187">
        <v>863</v>
      </c>
      <c r="G8" s="187">
        <v>493</v>
      </c>
      <c r="H8" s="187">
        <v>185</v>
      </c>
      <c r="I8" s="187">
        <v>32</v>
      </c>
      <c r="J8" s="173">
        <v>9.3959860935524588</v>
      </c>
      <c r="K8" s="7"/>
      <c r="M8" s="39"/>
    </row>
    <row r="9" spans="1:13" ht="30" customHeight="1">
      <c r="A9" s="96" t="s">
        <v>90</v>
      </c>
      <c r="B9" s="274">
        <v>58927</v>
      </c>
      <c r="C9" s="187">
        <v>29</v>
      </c>
      <c r="D9" s="187">
        <v>545</v>
      </c>
      <c r="E9" s="187">
        <v>4634</v>
      </c>
      <c r="F9" s="187">
        <v>17447</v>
      </c>
      <c r="G9" s="187">
        <v>19668</v>
      </c>
      <c r="H9" s="187">
        <v>11811</v>
      </c>
      <c r="I9" s="187">
        <v>4793</v>
      </c>
      <c r="J9" s="173">
        <v>20.995890961132798</v>
      </c>
      <c r="K9" s="7"/>
      <c r="M9" s="39"/>
    </row>
    <row r="10" spans="1:13" ht="30" customHeight="1">
      <c r="A10" s="36" t="s">
        <v>87</v>
      </c>
      <c r="B10" s="208">
        <v>3091</v>
      </c>
      <c r="C10" s="187">
        <v>23</v>
      </c>
      <c r="D10" s="187">
        <v>216</v>
      </c>
      <c r="E10" s="187">
        <v>399</v>
      </c>
      <c r="F10" s="187">
        <v>488</v>
      </c>
      <c r="G10" s="187">
        <v>620</v>
      </c>
      <c r="H10" s="187">
        <v>685</v>
      </c>
      <c r="I10" s="187">
        <v>660</v>
      </c>
      <c r="J10" s="173">
        <v>32.425428663862952</v>
      </c>
      <c r="K10" s="7"/>
      <c r="M10" s="39"/>
    </row>
    <row r="11" spans="1:13" ht="30" customHeight="1">
      <c r="A11" s="63" t="s">
        <v>88</v>
      </c>
      <c r="B11" s="208">
        <v>3435</v>
      </c>
      <c r="C11" s="187">
        <v>1</v>
      </c>
      <c r="D11" s="187">
        <v>11</v>
      </c>
      <c r="E11" s="187">
        <v>87</v>
      </c>
      <c r="F11" s="187">
        <v>265</v>
      </c>
      <c r="G11" s="187">
        <v>627</v>
      </c>
      <c r="H11" s="187">
        <v>1050</v>
      </c>
      <c r="I11" s="187">
        <v>1394</v>
      </c>
      <c r="J11" s="173">
        <v>40.838195050946162</v>
      </c>
      <c r="K11" s="7"/>
      <c r="M11" s="39"/>
    </row>
    <row r="12" spans="1:13" ht="30" customHeight="1">
      <c r="A12" s="63" t="s">
        <v>85</v>
      </c>
      <c r="B12" s="208">
        <v>1733</v>
      </c>
      <c r="C12" s="187">
        <v>0</v>
      </c>
      <c r="D12" s="187">
        <v>10</v>
      </c>
      <c r="E12" s="187">
        <v>137</v>
      </c>
      <c r="F12" s="187">
        <v>446</v>
      </c>
      <c r="G12" s="187">
        <v>609</v>
      </c>
      <c r="H12" s="187">
        <v>341</v>
      </c>
      <c r="I12" s="187">
        <v>190</v>
      </c>
      <c r="J12" s="173">
        <v>23.800192344681648</v>
      </c>
      <c r="K12" s="7"/>
      <c r="M12" s="39"/>
    </row>
    <row r="13" spans="1:13" ht="30" customHeight="1" thickBot="1">
      <c r="A13" s="36" t="s">
        <v>86</v>
      </c>
      <c r="B13" s="208">
        <v>75</v>
      </c>
      <c r="C13" s="187">
        <v>0</v>
      </c>
      <c r="D13" s="187">
        <v>0</v>
      </c>
      <c r="E13" s="187">
        <v>3</v>
      </c>
      <c r="F13" s="187">
        <v>33</v>
      </c>
      <c r="G13" s="187">
        <v>21</v>
      </c>
      <c r="H13" s="187">
        <v>13</v>
      </c>
      <c r="I13" s="200">
        <v>5</v>
      </c>
      <c r="J13" s="174">
        <v>20.194222222222219</v>
      </c>
      <c r="K13" s="7"/>
      <c r="M13" s="39"/>
    </row>
    <row r="14" spans="1:13" ht="30" customHeight="1" thickTop="1" thickBot="1">
      <c r="A14" s="20" t="s">
        <v>10</v>
      </c>
      <c r="B14" s="64">
        <f t="shared" ref="B14:I14" si="0">SUM(B6:B9)+B13</f>
        <v>75971</v>
      </c>
      <c r="C14" s="64">
        <f t="shared" si="0"/>
        <v>125</v>
      </c>
      <c r="D14" s="64">
        <f t="shared" si="0"/>
        <v>1297</v>
      </c>
      <c r="E14" s="64">
        <f t="shared" si="0"/>
        <v>6859</v>
      </c>
      <c r="F14" s="64">
        <f t="shared" si="0"/>
        <v>22006</v>
      </c>
      <c r="G14" s="64">
        <f t="shared" si="0"/>
        <v>24598</v>
      </c>
      <c r="H14" s="64">
        <f t="shared" si="0"/>
        <v>15047</v>
      </c>
      <c r="I14" s="64">
        <f t="shared" si="0"/>
        <v>6039</v>
      </c>
      <c r="J14" s="97">
        <v>20.8</v>
      </c>
      <c r="K14" s="7"/>
      <c r="M14" s="39"/>
    </row>
    <row r="15" spans="1:13" ht="16.5" customHeight="1" thickTop="1">
      <c r="A15" s="23"/>
      <c r="B15" s="181"/>
      <c r="C15" s="182"/>
      <c r="D15" s="182"/>
      <c r="E15" s="182"/>
      <c r="F15" s="182"/>
      <c r="G15" s="182"/>
      <c r="H15" s="182"/>
      <c r="I15" s="182"/>
      <c r="K15" s="7"/>
      <c r="M15" s="39"/>
    </row>
    <row r="16" spans="1:13" ht="16.5" customHeight="1">
      <c r="A16" s="5"/>
      <c r="B16" s="312" t="s">
        <v>32</v>
      </c>
      <c r="C16" s="312"/>
      <c r="D16" s="312"/>
      <c r="E16" s="58"/>
      <c r="F16" s="58"/>
      <c r="G16" s="58"/>
      <c r="H16" s="58"/>
      <c r="I16" s="58"/>
      <c r="J16" s="58"/>
      <c r="K16" s="6"/>
    </row>
    <row r="17" spans="1:11" ht="16.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6.5" customHeight="1">
      <c r="A18" s="5"/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ht="16.5" customHeight="1">
      <c r="A19" s="5"/>
      <c r="B19" s="8"/>
      <c r="C19" s="9"/>
      <c r="D19" s="9"/>
      <c r="E19" s="9"/>
      <c r="F19" s="9"/>
      <c r="G19" s="9"/>
      <c r="H19" s="9"/>
      <c r="I19" s="9"/>
      <c r="J19" s="9"/>
      <c r="K19" s="9"/>
    </row>
    <row r="20" spans="1:11" ht="16.5" customHeight="1">
      <c r="A20" s="5"/>
      <c r="B20" s="8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6.5" customHeight="1">
      <c r="A21" s="1"/>
      <c r="B21" s="11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">
    <mergeCell ref="B16:D16"/>
    <mergeCell ref="A1:J1"/>
    <mergeCell ref="A3:J3"/>
    <mergeCell ref="A4:A5"/>
    <mergeCell ref="B4:B5"/>
    <mergeCell ref="J4:J5"/>
    <mergeCell ref="A2:J2"/>
    <mergeCell ref="C4:I4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rgb="FF00B050"/>
    <pageSetUpPr fitToPage="1"/>
  </sheetPr>
  <dimension ref="B8:M35"/>
  <sheetViews>
    <sheetView topLeftCell="B1" zoomScale="76" zoomScaleNormal="76" zoomScaleSheetLayoutView="100" workbookViewId="0">
      <selection activeCell="C21" sqref="C21"/>
    </sheetView>
  </sheetViews>
  <sheetFormatPr defaultRowHeight="12.75"/>
  <cols>
    <col min="2" max="2" width="18.140625" customWidth="1"/>
    <col min="3" max="3" width="9.7109375" bestFit="1" customWidth="1"/>
    <col min="4" max="4" width="10.85546875" customWidth="1"/>
    <col min="5" max="5" width="16.7109375" bestFit="1" customWidth="1"/>
    <col min="13" max="13" width="9.42578125" customWidth="1"/>
    <col min="14" max="14" width="2.85546875" customWidth="1"/>
  </cols>
  <sheetData>
    <row r="8" spans="2:13">
      <c r="M8" s="39"/>
    </row>
    <row r="9" spans="2:13">
      <c r="M9" s="39"/>
    </row>
    <row r="10" spans="2:13">
      <c r="M10" s="39"/>
    </row>
    <row r="11" spans="2:13" ht="13.5" thickBot="1">
      <c r="E11" s="16" t="s">
        <v>161</v>
      </c>
      <c r="M11" s="39"/>
    </row>
    <row r="12" spans="2:13" ht="14.25" thickTop="1" thickBot="1">
      <c r="B12" s="228" t="s">
        <v>33</v>
      </c>
      <c r="C12" s="229">
        <v>40746</v>
      </c>
      <c r="D12" s="88"/>
      <c r="E12" s="158">
        <f>C12/C20%</f>
        <v>52.016391559113018</v>
      </c>
      <c r="M12" s="39"/>
    </row>
    <row r="13" spans="2:13" ht="14.25" thickTop="1" thickBot="1">
      <c r="B13" s="230" t="s">
        <v>35</v>
      </c>
      <c r="C13" s="229">
        <v>18556</v>
      </c>
      <c r="D13" s="89"/>
      <c r="E13" s="158">
        <f>C13/C20%</f>
        <v>23.688611440899749</v>
      </c>
      <c r="M13" s="39"/>
    </row>
    <row r="14" spans="2:13" ht="14.25" thickTop="1" thickBot="1">
      <c r="B14" s="228" t="s">
        <v>34</v>
      </c>
      <c r="C14" s="229">
        <v>2971</v>
      </c>
      <c r="D14" s="89"/>
      <c r="E14" s="158">
        <f>C14/C20%</f>
        <v>3.7927820969450932</v>
      </c>
      <c r="M14" s="39"/>
    </row>
    <row r="15" spans="2:13" ht="14.25" thickTop="1" thickBot="1">
      <c r="B15" s="231" t="s">
        <v>176</v>
      </c>
      <c r="C15" s="229">
        <v>14187</v>
      </c>
      <c r="D15" s="89"/>
      <c r="E15" s="158">
        <f>C15/C20%</f>
        <v>18.111140898471909</v>
      </c>
      <c r="M15" s="39"/>
    </row>
    <row r="16" spans="2:13" ht="14.25" thickTop="1" thickBot="1">
      <c r="B16" s="232" t="s">
        <v>42</v>
      </c>
      <c r="C16" s="229">
        <v>415</v>
      </c>
      <c r="D16" s="88"/>
      <c r="E16" s="158">
        <f>C16/C20%</f>
        <v>0.52978948846590834</v>
      </c>
    </row>
    <row r="17" spans="2:5" ht="14.25" thickTop="1" thickBot="1">
      <c r="B17" s="232" t="s">
        <v>172</v>
      </c>
      <c r="C17" s="229">
        <v>10</v>
      </c>
      <c r="E17" s="158">
        <f>C17/C20%</f>
        <v>1.2766011770262851E-2</v>
      </c>
    </row>
    <row r="18" spans="2:5" ht="14.25" thickTop="1" thickBot="1">
      <c r="B18" s="233" t="s">
        <v>177</v>
      </c>
      <c r="C18" s="229">
        <v>1549</v>
      </c>
      <c r="E18" s="158">
        <f>C18/C20%</f>
        <v>1.9774552232137157</v>
      </c>
    </row>
    <row r="19" spans="2:5" ht="13.5" thickTop="1">
      <c r="C19" s="87"/>
    </row>
    <row r="20" spans="2:5">
      <c r="C20" s="34">
        <v>78333</v>
      </c>
      <c r="E20" s="184">
        <f>SUM(E12:E18)</f>
        <v>100.12893671887964</v>
      </c>
    </row>
    <row r="24" spans="2:5">
      <c r="B24" s="39"/>
    </row>
    <row r="26" spans="2:5" s="61" customFormat="1" ht="11.25"/>
    <row r="27" spans="2:5" s="61" customFormat="1" ht="11.25"/>
    <row r="28" spans="2:5" s="61" customFormat="1" ht="11.25"/>
    <row r="29" spans="2:5" s="61" customFormat="1" ht="11.25"/>
    <row r="30" spans="2:5" s="61" customFormat="1" ht="11.25">
      <c r="B30" s="86"/>
    </row>
    <row r="31" spans="2:5" s="61" customFormat="1" ht="11.25"/>
    <row r="35" spans="11:12">
      <c r="K35" s="39"/>
      <c r="L35" s="39"/>
    </row>
  </sheetData>
  <phoneticPr fontId="5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3" orientation="landscape" r:id="rId1"/>
  <headerFooter scaleWithDoc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B050"/>
    <pageSetUpPr fitToPage="1"/>
  </sheetPr>
  <dimension ref="A1:AD29"/>
  <sheetViews>
    <sheetView showGridLines="0" zoomScale="76" zoomScaleNormal="76" zoomScaleSheetLayoutView="100" workbookViewId="0">
      <selection sqref="A1:Q1"/>
    </sheetView>
  </sheetViews>
  <sheetFormatPr defaultRowHeight="12.75"/>
  <cols>
    <col min="1" max="1" width="30.7109375" customWidth="1"/>
    <col min="2" max="3" width="8.7109375" customWidth="1"/>
    <col min="4" max="4" width="11" customWidth="1"/>
    <col min="5" max="17" width="8.7109375" customWidth="1"/>
  </cols>
  <sheetData>
    <row r="1" spans="1:30" ht="20.100000000000001" customHeight="1">
      <c r="A1" s="325" t="s">
        <v>157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30" ht="20.100000000000001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30" ht="20.100000000000001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0" ht="20.100000000000001" customHeight="1" thickBot="1">
      <c r="A4" s="52" t="s">
        <v>89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30" ht="16.5" customHeight="1" thickTop="1">
      <c r="A5" s="316" t="s">
        <v>37</v>
      </c>
      <c r="B5" s="327" t="s">
        <v>38</v>
      </c>
      <c r="C5" s="330" t="s">
        <v>39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20" t="s">
        <v>40</v>
      </c>
    </row>
    <row r="6" spans="1:30" ht="27" customHeight="1">
      <c r="A6" s="326"/>
      <c r="B6" s="328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3" t="s">
        <v>172</v>
      </c>
      <c r="L6" s="334"/>
      <c r="M6" s="333" t="s">
        <v>173</v>
      </c>
      <c r="N6" s="334"/>
      <c r="O6" s="324" t="s">
        <v>42</v>
      </c>
      <c r="P6" s="324"/>
      <c r="Q6" s="331"/>
    </row>
    <row r="7" spans="1:30" ht="27" customHeight="1" thickBot="1">
      <c r="A7" s="317"/>
      <c r="B7" s="329"/>
      <c r="C7" s="290" t="s">
        <v>43</v>
      </c>
      <c r="D7" s="290" t="s">
        <v>36</v>
      </c>
      <c r="E7" s="290" t="s">
        <v>43</v>
      </c>
      <c r="F7" s="290" t="s">
        <v>36</v>
      </c>
      <c r="G7" s="290" t="s">
        <v>43</v>
      </c>
      <c r="H7" s="290" t="s">
        <v>36</v>
      </c>
      <c r="I7" s="290" t="s">
        <v>43</v>
      </c>
      <c r="J7" s="290" t="s">
        <v>36</v>
      </c>
      <c r="K7" s="290" t="s">
        <v>43</v>
      </c>
      <c r="L7" s="290" t="s">
        <v>36</v>
      </c>
      <c r="M7" s="290" t="s">
        <v>43</v>
      </c>
      <c r="N7" s="290" t="s">
        <v>36</v>
      </c>
      <c r="O7" s="290" t="s">
        <v>43</v>
      </c>
      <c r="P7" s="290" t="s">
        <v>36</v>
      </c>
      <c r="Q7" s="332"/>
    </row>
    <row r="8" spans="1:30" ht="30" customHeight="1" thickTop="1">
      <c r="A8" s="35" t="s">
        <v>82</v>
      </c>
      <c r="B8" s="294">
        <v>13512</v>
      </c>
      <c r="C8" s="276">
        <v>10110</v>
      </c>
      <c r="D8" s="175">
        <f>C8/$B8*100</f>
        <v>74.822380106571941</v>
      </c>
      <c r="E8" s="275">
        <v>1023</v>
      </c>
      <c r="F8" s="175">
        <f>E8/$B8*100</f>
        <v>7.5710479573712259</v>
      </c>
      <c r="G8" s="275">
        <v>571</v>
      </c>
      <c r="H8" s="175">
        <f>G8/$B8*100</f>
        <v>4.2258732978093541</v>
      </c>
      <c r="I8" s="275">
        <v>1444</v>
      </c>
      <c r="J8" s="175">
        <f>I8/$B8*100</f>
        <v>10.68679692125518</v>
      </c>
      <c r="K8" s="276">
        <v>7</v>
      </c>
      <c r="L8" s="175">
        <f>K8/$B8*100</f>
        <v>5.1805802249851984E-2</v>
      </c>
      <c r="M8" s="276">
        <v>152</v>
      </c>
      <c r="N8" s="175">
        <f>M8/$B8*100</f>
        <v>1.1249259917110717</v>
      </c>
      <c r="O8" s="276">
        <v>223</v>
      </c>
      <c r="P8" s="175">
        <f>O8/$B8*100</f>
        <v>1.6503848431024273</v>
      </c>
      <c r="Q8" s="280">
        <v>14841</v>
      </c>
      <c r="R8" s="179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30" customHeight="1">
      <c r="A9" s="36" t="s">
        <v>83</v>
      </c>
      <c r="B9" s="294">
        <v>794</v>
      </c>
      <c r="C9" s="276">
        <v>334</v>
      </c>
      <c r="D9" s="175">
        <f t="shared" ref="D9:D15" si="0">C9/$B9*100</f>
        <v>42.065491183879097</v>
      </c>
      <c r="E9" s="187">
        <v>131</v>
      </c>
      <c r="F9" s="175">
        <f t="shared" ref="F9:F15" si="1">E9/$B9*100</f>
        <v>16.498740554156171</v>
      </c>
      <c r="G9" s="187">
        <v>95</v>
      </c>
      <c r="H9" s="175">
        <f t="shared" ref="H9:H15" si="2">G9/$B9*100</f>
        <v>11.964735516372796</v>
      </c>
      <c r="I9" s="187">
        <v>216</v>
      </c>
      <c r="J9" s="175">
        <f t="shared" ref="J9:J15" si="3">I9/$B9*100</f>
        <v>27.204030226700255</v>
      </c>
      <c r="K9" s="276">
        <v>0</v>
      </c>
      <c r="L9" s="175">
        <f t="shared" ref="L9:L12" si="4">K9/$B9*100</f>
        <v>0</v>
      </c>
      <c r="M9" s="276">
        <v>18</v>
      </c>
      <c r="N9" s="175">
        <f t="shared" ref="N9:N15" si="5">M9/$B9*100</f>
        <v>2.2670025188916876</v>
      </c>
      <c r="O9" s="276">
        <v>3</v>
      </c>
      <c r="P9" s="175">
        <f t="shared" ref="P9:P15" si="6">O9/$B9*100</f>
        <v>0.37783375314861462</v>
      </c>
      <c r="Q9" s="281">
        <v>960</v>
      </c>
      <c r="R9" s="179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30" customHeight="1">
      <c r="A10" s="36" t="s">
        <v>84</v>
      </c>
      <c r="B10" s="294">
        <v>3173</v>
      </c>
      <c r="C10" s="276">
        <v>1914</v>
      </c>
      <c r="D10" s="175">
        <f t="shared" si="0"/>
        <v>60.321462338480934</v>
      </c>
      <c r="E10" s="187">
        <v>381</v>
      </c>
      <c r="F10" s="175">
        <f t="shared" si="1"/>
        <v>12.007563819728963</v>
      </c>
      <c r="G10" s="187">
        <v>379</v>
      </c>
      <c r="H10" s="175">
        <f t="shared" si="2"/>
        <v>11.944531988654271</v>
      </c>
      <c r="I10" s="187">
        <v>429</v>
      </c>
      <c r="J10" s="175">
        <f t="shared" si="3"/>
        <v>13.520327765521589</v>
      </c>
      <c r="K10" s="276">
        <v>0</v>
      </c>
      <c r="L10" s="175">
        <f t="shared" si="4"/>
        <v>0</v>
      </c>
      <c r="M10" s="276">
        <v>72</v>
      </c>
      <c r="N10" s="175">
        <f t="shared" si="5"/>
        <v>2.2691459186889378</v>
      </c>
      <c r="O10" s="276">
        <v>4</v>
      </c>
      <c r="P10" s="175">
        <f t="shared" si="6"/>
        <v>0.12606366214938544</v>
      </c>
      <c r="Q10" s="281">
        <v>3363</v>
      </c>
      <c r="R10" s="179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ht="30" customHeight="1">
      <c r="A11" s="36" t="s">
        <v>90</v>
      </c>
      <c r="B11" s="294">
        <v>60767</v>
      </c>
      <c r="C11" s="276">
        <v>28330</v>
      </c>
      <c r="D11" s="175">
        <f t="shared" si="0"/>
        <v>46.620698734510505</v>
      </c>
      <c r="E11" s="276">
        <v>17013</v>
      </c>
      <c r="F11" s="175">
        <f t="shared" si="1"/>
        <v>27.997103691148155</v>
      </c>
      <c r="G11" s="276">
        <v>1922</v>
      </c>
      <c r="H11" s="175">
        <f t="shared" si="2"/>
        <v>3.1629009166159268</v>
      </c>
      <c r="I11" s="276">
        <v>12082</v>
      </c>
      <c r="J11" s="175">
        <f t="shared" si="3"/>
        <v>19.882502015896787</v>
      </c>
      <c r="K11" s="276">
        <v>3</v>
      </c>
      <c r="L11" s="175">
        <f t="shared" si="4"/>
        <v>4.936890088370333E-3</v>
      </c>
      <c r="M11" s="276">
        <v>1305</v>
      </c>
      <c r="N11" s="175">
        <f t="shared" si="5"/>
        <v>2.1475471884410946</v>
      </c>
      <c r="O11" s="276">
        <v>185</v>
      </c>
      <c r="P11" s="175">
        <f t="shared" si="6"/>
        <v>0.30444155544950385</v>
      </c>
      <c r="Q11" s="281">
        <v>84829</v>
      </c>
      <c r="R11" s="179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30" customHeight="1">
      <c r="A12" s="36" t="s">
        <v>87</v>
      </c>
      <c r="B12" s="294">
        <v>3121</v>
      </c>
      <c r="C12" s="276">
        <v>1711</v>
      </c>
      <c r="D12" s="175">
        <f t="shared" si="0"/>
        <v>54.822172380647224</v>
      </c>
      <c r="E12" s="187">
        <v>185</v>
      </c>
      <c r="F12" s="175">
        <f t="shared" si="1"/>
        <v>5.9275873117590514</v>
      </c>
      <c r="G12" s="187">
        <v>492</v>
      </c>
      <c r="H12" s="175">
        <f t="shared" si="2"/>
        <v>15.764178148029478</v>
      </c>
      <c r="I12" s="187">
        <v>604</v>
      </c>
      <c r="J12" s="175">
        <f t="shared" si="3"/>
        <v>19.352771547580904</v>
      </c>
      <c r="K12" s="276">
        <v>1</v>
      </c>
      <c r="L12" s="175">
        <f t="shared" si="4"/>
        <v>3.2041012495994871E-2</v>
      </c>
      <c r="M12" s="276">
        <v>124</v>
      </c>
      <c r="N12" s="175">
        <f t="shared" si="5"/>
        <v>3.9730855495033643</v>
      </c>
      <c r="O12" s="276">
        <v>10</v>
      </c>
      <c r="P12" s="175">
        <f t="shared" si="6"/>
        <v>0.32041012495994875</v>
      </c>
      <c r="Q12" s="281">
        <v>16131</v>
      </c>
      <c r="R12" s="179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ht="30" customHeight="1">
      <c r="A13" s="63" t="s">
        <v>88</v>
      </c>
      <c r="B13" s="294">
        <v>3452</v>
      </c>
      <c r="C13" s="276">
        <v>720</v>
      </c>
      <c r="D13" s="175">
        <f t="shared" si="0"/>
        <v>20.857473928157592</v>
      </c>
      <c r="E13" s="187">
        <v>335</v>
      </c>
      <c r="F13" s="175">
        <f t="shared" si="1"/>
        <v>9.7045191193511009</v>
      </c>
      <c r="G13" s="187">
        <v>94</v>
      </c>
      <c r="H13" s="175">
        <f t="shared" si="2"/>
        <v>2.7230590961761298</v>
      </c>
      <c r="I13" s="187">
        <v>2283</v>
      </c>
      <c r="J13" s="175">
        <f t="shared" si="3"/>
        <v>66.13557358053302</v>
      </c>
      <c r="K13" s="276">
        <v>0</v>
      </c>
      <c r="L13" s="175">
        <f>K13/$B13*100</f>
        <v>0</v>
      </c>
      <c r="M13" s="276">
        <v>27</v>
      </c>
      <c r="N13" s="175">
        <f t="shared" si="5"/>
        <v>0.78215527230590964</v>
      </c>
      <c r="O13" s="276">
        <v>5</v>
      </c>
      <c r="P13" s="175">
        <f t="shared" si="6"/>
        <v>0.14484356894553882</v>
      </c>
      <c r="Q13" s="281">
        <v>4472</v>
      </c>
      <c r="R13" s="179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30" customHeight="1">
      <c r="A14" s="63" t="s">
        <v>85</v>
      </c>
      <c r="B14" s="294">
        <v>1744</v>
      </c>
      <c r="C14" s="276">
        <v>1131</v>
      </c>
      <c r="D14" s="175">
        <f t="shared" si="0"/>
        <v>64.850917431192656</v>
      </c>
      <c r="E14" s="187">
        <v>246</v>
      </c>
      <c r="F14" s="175">
        <f t="shared" si="1"/>
        <v>14.105504587155963</v>
      </c>
      <c r="G14" s="187">
        <v>116</v>
      </c>
      <c r="H14" s="175">
        <f t="shared" si="2"/>
        <v>6.6513761467889916</v>
      </c>
      <c r="I14" s="187">
        <v>180</v>
      </c>
      <c r="J14" s="175">
        <f t="shared" si="3"/>
        <v>10.321100917431194</v>
      </c>
      <c r="K14" s="276">
        <v>0</v>
      </c>
      <c r="L14" s="175">
        <f>K14/$B14*100</f>
        <v>0</v>
      </c>
      <c r="M14" s="276">
        <v>71</v>
      </c>
      <c r="N14" s="175">
        <f t="shared" si="5"/>
        <v>4.0711009174311927</v>
      </c>
      <c r="O14" s="276">
        <v>8</v>
      </c>
      <c r="P14" s="175">
        <f t="shared" si="6"/>
        <v>0.45871559633027525</v>
      </c>
      <c r="Q14" s="281">
        <v>3675</v>
      </c>
      <c r="R14" s="179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ht="30" customHeight="1" thickBot="1">
      <c r="A15" s="37" t="s">
        <v>86</v>
      </c>
      <c r="B15" s="278">
        <v>87</v>
      </c>
      <c r="C15" s="279">
        <v>58</v>
      </c>
      <c r="D15" s="176">
        <f t="shared" si="0"/>
        <v>66.666666666666657</v>
      </c>
      <c r="E15" s="277">
        <v>8</v>
      </c>
      <c r="F15" s="176">
        <f t="shared" si="1"/>
        <v>9.1954022988505741</v>
      </c>
      <c r="G15" s="277">
        <v>4</v>
      </c>
      <c r="H15" s="176">
        <f t="shared" si="2"/>
        <v>4.5977011494252871</v>
      </c>
      <c r="I15" s="277">
        <v>16</v>
      </c>
      <c r="J15" s="176">
        <f t="shared" si="3"/>
        <v>18.390804597701148</v>
      </c>
      <c r="K15" s="277">
        <v>0</v>
      </c>
      <c r="L15" s="176">
        <f>K15/$B15*100</f>
        <v>0</v>
      </c>
      <c r="M15" s="277">
        <v>2</v>
      </c>
      <c r="N15" s="176">
        <f t="shared" si="5"/>
        <v>2.2988505747126435</v>
      </c>
      <c r="O15" s="277">
        <v>0</v>
      </c>
      <c r="P15" s="176">
        <f t="shared" si="6"/>
        <v>0</v>
      </c>
      <c r="Q15" s="282">
        <v>113</v>
      </c>
      <c r="R15" s="179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ht="16.5" customHeight="1" thickTop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21">
      <c r="A17" s="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T17" s="34"/>
      <c r="U17" s="179"/>
    </row>
    <row r="18" spans="1:21">
      <c r="A18" s="1"/>
      <c r="B18" s="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21">
      <c r="A19" s="1"/>
      <c r="B19" s="226" t="s">
        <v>175</v>
      </c>
      <c r="C19" s="92"/>
      <c r="D19" s="92"/>
      <c r="E19" s="92"/>
      <c r="F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21">
      <c r="B20" s="226" t="s">
        <v>174</v>
      </c>
      <c r="C20" s="92"/>
      <c r="D20" s="92"/>
      <c r="E20" s="92"/>
      <c r="F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21">
      <c r="B21" s="226"/>
      <c r="C21" s="92"/>
      <c r="D21" s="92"/>
      <c r="E21" s="92"/>
      <c r="F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21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21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21"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21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21"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21"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21"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21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</sheetData>
  <mergeCells count="13">
    <mergeCell ref="O6:P6"/>
    <mergeCell ref="A2:Q2"/>
    <mergeCell ref="A1:Q1"/>
    <mergeCell ref="A5:A7"/>
    <mergeCell ref="B5:B7"/>
    <mergeCell ref="C5:P5"/>
    <mergeCell ref="Q5:Q7"/>
    <mergeCell ref="C6:D6"/>
    <mergeCell ref="E6:F6"/>
    <mergeCell ref="G6:H6"/>
    <mergeCell ref="I6:J6"/>
    <mergeCell ref="K6:L6"/>
    <mergeCell ref="M6:N6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00B050"/>
    <pageSetUpPr fitToPage="1"/>
  </sheetPr>
  <dimension ref="A1:AA34"/>
  <sheetViews>
    <sheetView showGridLines="0" zoomScale="76" zoomScaleNormal="76" zoomScaleSheetLayoutView="100" workbookViewId="0">
      <selection sqref="A1:Q1"/>
    </sheetView>
  </sheetViews>
  <sheetFormatPr defaultRowHeight="12.75"/>
  <cols>
    <col min="1" max="1" width="30.7109375" customWidth="1"/>
    <col min="2" max="17" width="8.7109375" customWidth="1"/>
    <col min="18" max="18" width="11.42578125" bestFit="1" customWidth="1"/>
  </cols>
  <sheetData>
    <row r="1" spans="1:27" ht="20.100000000000001" customHeight="1">
      <c r="A1" s="325" t="s">
        <v>157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7" ht="20.100000000000001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27" ht="20.100000000000001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27" ht="20.100000000000001" customHeight="1" thickBot="1">
      <c r="A4" s="336" t="s">
        <v>44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spans="1:27" ht="16.5" customHeight="1" thickTop="1">
      <c r="A5" s="316" t="s">
        <v>37</v>
      </c>
      <c r="B5" s="318" t="s">
        <v>38</v>
      </c>
      <c r="C5" s="330" t="s">
        <v>39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20" t="s">
        <v>40</v>
      </c>
    </row>
    <row r="6" spans="1:27" ht="27" customHeight="1">
      <c r="A6" s="326"/>
      <c r="B6" s="334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3" t="s">
        <v>170</v>
      </c>
      <c r="L6" s="334"/>
      <c r="M6" s="333" t="s">
        <v>171</v>
      </c>
      <c r="N6" s="334"/>
      <c r="O6" s="324" t="s">
        <v>42</v>
      </c>
      <c r="P6" s="324"/>
      <c r="Q6" s="331"/>
    </row>
    <row r="7" spans="1:27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2"/>
    </row>
    <row r="8" spans="1:27" ht="30" customHeight="1" thickTop="1">
      <c r="A8" s="35" t="s">
        <v>82</v>
      </c>
      <c r="B8" s="234">
        <v>3791</v>
      </c>
      <c r="C8" s="185">
        <v>3144</v>
      </c>
      <c r="D8" s="235">
        <f t="shared" ref="D8:D15" si="0">C8/B8*100</f>
        <v>82.93326299129518</v>
      </c>
      <c r="E8" s="185">
        <v>208</v>
      </c>
      <c r="F8" s="235">
        <f t="shared" ref="F8:F15" si="1">E8/B8*100</f>
        <v>5.4866789765233444</v>
      </c>
      <c r="G8" s="236">
        <v>180</v>
      </c>
      <c r="H8" s="235">
        <f t="shared" ref="H8:H15" si="2">G8/B8*100</f>
        <v>4.7480875758375101</v>
      </c>
      <c r="I8" s="236">
        <v>191</v>
      </c>
      <c r="J8" s="235">
        <f t="shared" ref="J8:J15" si="3">I8/B8*100</f>
        <v>5.0382484832498022</v>
      </c>
      <c r="K8" s="237">
        <v>0</v>
      </c>
      <c r="L8" s="235">
        <f t="shared" ref="L8:L15" si="4">K8/B8*100</f>
        <v>0</v>
      </c>
      <c r="M8" s="237">
        <v>25</v>
      </c>
      <c r="N8" s="235">
        <f>M8/B8*100</f>
        <v>0.65945660775520976</v>
      </c>
      <c r="O8" s="185">
        <v>47</v>
      </c>
      <c r="P8" s="235">
        <f t="shared" ref="P8:P15" si="5">O8/B8*100</f>
        <v>1.2397784225797943</v>
      </c>
      <c r="Q8" s="212">
        <v>4088</v>
      </c>
      <c r="R8" s="179"/>
      <c r="S8" s="34"/>
      <c r="T8" s="34"/>
      <c r="U8" s="34"/>
      <c r="V8" s="34"/>
      <c r="W8" s="34"/>
      <c r="X8" s="34"/>
      <c r="Y8" s="34"/>
      <c r="Z8" s="34"/>
      <c r="AA8" s="34"/>
    </row>
    <row r="9" spans="1:27" ht="30" customHeight="1">
      <c r="A9" s="36" t="s">
        <v>83</v>
      </c>
      <c r="B9" s="238">
        <v>190</v>
      </c>
      <c r="C9" s="187">
        <v>83</v>
      </c>
      <c r="D9" s="211">
        <f t="shared" si="0"/>
        <v>43.684210526315795</v>
      </c>
      <c r="E9" s="187">
        <v>22</v>
      </c>
      <c r="F9" s="211">
        <f t="shared" si="1"/>
        <v>11.578947368421053</v>
      </c>
      <c r="G9" s="187">
        <v>15</v>
      </c>
      <c r="H9" s="211">
        <f t="shared" si="2"/>
        <v>7.8947368421052628</v>
      </c>
      <c r="I9" s="187">
        <v>66</v>
      </c>
      <c r="J9" s="211">
        <f t="shared" si="3"/>
        <v>34.736842105263158</v>
      </c>
      <c r="K9" s="156">
        <v>0</v>
      </c>
      <c r="L9" s="211">
        <f t="shared" si="4"/>
        <v>0</v>
      </c>
      <c r="M9" s="156">
        <v>4</v>
      </c>
      <c r="N9" s="211">
        <f>M9/B9*100</f>
        <v>2.1052631578947367</v>
      </c>
      <c r="O9" s="187">
        <v>1</v>
      </c>
      <c r="P9" s="211">
        <f t="shared" si="5"/>
        <v>0.52631578947368418</v>
      </c>
      <c r="Q9" s="214">
        <v>227</v>
      </c>
      <c r="R9" s="179"/>
      <c r="S9" s="34"/>
    </row>
    <row r="10" spans="1:27" ht="30" customHeight="1">
      <c r="A10" s="36" t="s">
        <v>84</v>
      </c>
      <c r="B10" s="238">
        <v>252</v>
      </c>
      <c r="C10" s="187">
        <v>152</v>
      </c>
      <c r="D10" s="211">
        <f t="shared" si="0"/>
        <v>60.317460317460316</v>
      </c>
      <c r="E10" s="187">
        <v>26</v>
      </c>
      <c r="F10" s="211">
        <f t="shared" si="1"/>
        <v>10.317460317460316</v>
      </c>
      <c r="G10" s="187">
        <v>43</v>
      </c>
      <c r="H10" s="211">
        <f t="shared" si="2"/>
        <v>17.063492063492063</v>
      </c>
      <c r="I10" s="187">
        <v>29</v>
      </c>
      <c r="J10" s="211">
        <f t="shared" si="3"/>
        <v>11.507936507936508</v>
      </c>
      <c r="K10" s="156">
        <v>0</v>
      </c>
      <c r="L10" s="211">
        <f t="shared" si="4"/>
        <v>0</v>
      </c>
      <c r="M10" s="156">
        <v>1</v>
      </c>
      <c r="N10" s="211">
        <f t="shared" ref="N10:N15" si="6">M10/B10*100</f>
        <v>0.3968253968253968</v>
      </c>
      <c r="O10" s="187">
        <v>1</v>
      </c>
      <c r="P10" s="211">
        <f t="shared" si="5"/>
        <v>0.3968253968253968</v>
      </c>
      <c r="Q10" s="214">
        <v>258</v>
      </c>
      <c r="R10" s="179"/>
      <c r="S10" s="34"/>
    </row>
    <row r="11" spans="1:27" ht="30" customHeight="1">
      <c r="A11" s="36" t="s">
        <v>90</v>
      </c>
      <c r="B11" s="238">
        <v>10846</v>
      </c>
      <c r="C11" s="187">
        <v>7177</v>
      </c>
      <c r="D11" s="211">
        <f t="shared" si="0"/>
        <v>66.171860593767278</v>
      </c>
      <c r="E11" s="187">
        <v>1743</v>
      </c>
      <c r="F11" s="211">
        <f t="shared" si="1"/>
        <v>16.07044071547114</v>
      </c>
      <c r="G11" s="187">
        <v>342</v>
      </c>
      <c r="H11" s="211">
        <f t="shared" si="2"/>
        <v>3.1532362161165408</v>
      </c>
      <c r="I11" s="187">
        <v>1566</v>
      </c>
      <c r="J11" s="211">
        <f t="shared" si="3"/>
        <v>14.438502673796791</v>
      </c>
      <c r="K11" s="156">
        <v>0</v>
      </c>
      <c r="L11" s="211">
        <f t="shared" si="4"/>
        <v>0</v>
      </c>
      <c r="M11" s="156">
        <v>24</v>
      </c>
      <c r="N11" s="211">
        <f t="shared" si="6"/>
        <v>0.22127973446431862</v>
      </c>
      <c r="O11" s="187">
        <v>18</v>
      </c>
      <c r="P11" s="211">
        <f t="shared" si="5"/>
        <v>0.165959800848239</v>
      </c>
      <c r="Q11" s="214">
        <v>19995</v>
      </c>
      <c r="R11" s="179"/>
      <c r="S11" s="34"/>
    </row>
    <row r="12" spans="1:27" ht="30" customHeight="1">
      <c r="A12" s="36" t="s">
        <v>87</v>
      </c>
      <c r="B12" s="238">
        <v>363</v>
      </c>
      <c r="C12" s="187">
        <v>202</v>
      </c>
      <c r="D12" s="211">
        <f t="shared" si="0"/>
        <v>55.647382920110189</v>
      </c>
      <c r="E12" s="187">
        <v>22</v>
      </c>
      <c r="F12" s="211">
        <f t="shared" si="1"/>
        <v>6.0606060606060606</v>
      </c>
      <c r="G12" s="187">
        <v>52</v>
      </c>
      <c r="H12" s="211">
        <f t="shared" si="2"/>
        <v>14.325068870523417</v>
      </c>
      <c r="I12" s="187">
        <v>85</v>
      </c>
      <c r="J12" s="211">
        <f t="shared" si="3"/>
        <v>23.415977961432507</v>
      </c>
      <c r="K12" s="156">
        <v>0</v>
      </c>
      <c r="L12" s="211">
        <f t="shared" si="4"/>
        <v>0</v>
      </c>
      <c r="M12" s="156">
        <v>2</v>
      </c>
      <c r="N12" s="211">
        <f t="shared" si="6"/>
        <v>0.55096418732782371</v>
      </c>
      <c r="O12" s="187">
        <v>1</v>
      </c>
      <c r="P12" s="211">
        <f t="shared" si="5"/>
        <v>0.27548209366391185</v>
      </c>
      <c r="Q12" s="214">
        <v>5367</v>
      </c>
      <c r="R12" s="179"/>
      <c r="S12" s="34"/>
    </row>
    <row r="13" spans="1:27" ht="30" customHeight="1">
      <c r="A13" s="63" t="s">
        <v>88</v>
      </c>
      <c r="B13" s="238">
        <v>806</v>
      </c>
      <c r="C13" s="187">
        <v>175</v>
      </c>
      <c r="D13" s="211">
        <f t="shared" si="0"/>
        <v>21.712158808933001</v>
      </c>
      <c r="E13" s="187">
        <v>47</v>
      </c>
      <c r="F13" s="211">
        <f t="shared" si="1"/>
        <v>5.8312655086848642</v>
      </c>
      <c r="G13" s="187">
        <v>19</v>
      </c>
      <c r="H13" s="211">
        <f t="shared" si="2"/>
        <v>2.3573200992555829</v>
      </c>
      <c r="I13" s="187">
        <v>564</v>
      </c>
      <c r="J13" s="211">
        <f t="shared" si="3"/>
        <v>69.975186104218366</v>
      </c>
      <c r="K13" s="156">
        <v>0</v>
      </c>
      <c r="L13" s="211">
        <f t="shared" si="4"/>
        <v>0</v>
      </c>
      <c r="M13" s="156">
        <v>3</v>
      </c>
      <c r="N13" s="211">
        <f t="shared" si="6"/>
        <v>0.37220843672456577</v>
      </c>
      <c r="O13" s="187">
        <v>3</v>
      </c>
      <c r="P13" s="211">
        <f t="shared" si="5"/>
        <v>0.37220843672456577</v>
      </c>
      <c r="Q13" s="214">
        <v>1225</v>
      </c>
      <c r="R13" s="179"/>
      <c r="S13" s="34"/>
    </row>
    <row r="14" spans="1:27" ht="30" customHeight="1" thickBot="1">
      <c r="A14" s="239" t="s">
        <v>85</v>
      </c>
      <c r="B14" s="238">
        <v>409</v>
      </c>
      <c r="C14" s="187">
        <v>266</v>
      </c>
      <c r="D14" s="211">
        <f t="shared" si="0"/>
        <v>65.036674816625919</v>
      </c>
      <c r="E14" s="187">
        <v>60</v>
      </c>
      <c r="F14" s="211">
        <f t="shared" si="1"/>
        <v>14.669926650366749</v>
      </c>
      <c r="G14" s="187">
        <v>32</v>
      </c>
      <c r="H14" s="211">
        <f t="shared" si="2"/>
        <v>7.8239608801955987</v>
      </c>
      <c r="I14" s="187">
        <v>48</v>
      </c>
      <c r="J14" s="211">
        <f t="shared" si="3"/>
        <v>11.735941320293399</v>
      </c>
      <c r="K14" s="156">
        <v>0</v>
      </c>
      <c r="L14" s="211">
        <f t="shared" si="4"/>
        <v>0</v>
      </c>
      <c r="M14" s="156">
        <v>2</v>
      </c>
      <c r="N14" s="211">
        <f t="shared" si="6"/>
        <v>0.48899755501222492</v>
      </c>
      <c r="O14" s="187">
        <v>4</v>
      </c>
      <c r="P14" s="211">
        <f t="shared" si="5"/>
        <v>0.97799511002444983</v>
      </c>
      <c r="Q14" s="214">
        <v>1040</v>
      </c>
      <c r="R14" s="179"/>
      <c r="S14" s="34"/>
    </row>
    <row r="15" spans="1:27" ht="30" customHeight="1" thickTop="1" thickBot="1">
      <c r="A15" s="240" t="s">
        <v>86</v>
      </c>
      <c r="B15" s="215">
        <v>27</v>
      </c>
      <c r="C15" s="200">
        <v>23</v>
      </c>
      <c r="D15" s="84">
        <f t="shared" si="0"/>
        <v>85.18518518518519</v>
      </c>
      <c r="E15" s="200">
        <v>0</v>
      </c>
      <c r="F15" s="84">
        <f t="shared" si="1"/>
        <v>0</v>
      </c>
      <c r="G15" s="220">
        <v>1</v>
      </c>
      <c r="H15" s="84">
        <f t="shared" si="2"/>
        <v>3.7037037037037033</v>
      </c>
      <c r="I15" s="200">
        <v>2</v>
      </c>
      <c r="J15" s="84">
        <f t="shared" si="3"/>
        <v>7.4074074074074066</v>
      </c>
      <c r="K15" s="155">
        <v>0</v>
      </c>
      <c r="L15" s="84">
        <f t="shared" si="4"/>
        <v>0</v>
      </c>
      <c r="M15" s="155">
        <v>1</v>
      </c>
      <c r="N15" s="84">
        <f t="shared" si="6"/>
        <v>3.7037037037037033</v>
      </c>
      <c r="O15" s="200">
        <v>0</v>
      </c>
      <c r="P15" s="176">
        <f t="shared" si="5"/>
        <v>0</v>
      </c>
      <c r="Q15" s="216">
        <v>37</v>
      </c>
      <c r="R15" s="179"/>
      <c r="S15" s="34"/>
    </row>
    <row r="16" spans="1:27" ht="16.5" customHeight="1" thickTop="1">
      <c r="C16" s="34"/>
      <c r="K16" s="34"/>
      <c r="L16" s="34"/>
      <c r="M16" s="34"/>
      <c r="N16" s="34"/>
      <c r="O16" s="34"/>
      <c r="Q16" s="34"/>
    </row>
    <row r="17" spans="1:17" ht="16.5" customHeight="1">
      <c r="C17" s="34"/>
      <c r="D17" s="34"/>
      <c r="E17" s="34"/>
      <c r="F17" s="34"/>
      <c r="G17" s="34"/>
      <c r="H17" s="34"/>
      <c r="I17" s="34"/>
      <c r="J17" s="34"/>
      <c r="K17" s="92"/>
      <c r="L17" s="92"/>
      <c r="M17" s="92"/>
      <c r="N17" s="92"/>
      <c r="O17" s="34"/>
    </row>
    <row r="18" spans="1:17" ht="16.5" customHeight="1">
      <c r="A18" s="34"/>
      <c r="K18" s="92"/>
      <c r="L18" s="92"/>
      <c r="M18" s="92"/>
      <c r="N18" s="92"/>
    </row>
    <row r="19" spans="1:17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92"/>
      <c r="L19" s="92"/>
      <c r="M19" s="92"/>
      <c r="N19" s="92"/>
      <c r="O19" s="34"/>
      <c r="Q19" s="34"/>
    </row>
    <row r="20" spans="1:17" ht="16.5" customHeight="1">
      <c r="A20" s="34"/>
      <c r="K20" s="92"/>
      <c r="L20" s="92"/>
      <c r="M20" s="92"/>
      <c r="N20" s="92"/>
    </row>
    <row r="21" spans="1:17" ht="16.5" customHeight="1">
      <c r="A21" s="34"/>
      <c r="K21" s="92"/>
      <c r="L21" s="92"/>
      <c r="M21" s="92"/>
      <c r="N21" s="92"/>
    </row>
    <row r="22" spans="1:17" ht="16.5" customHeight="1">
      <c r="A22" s="34"/>
      <c r="K22" s="92"/>
      <c r="L22" s="92"/>
      <c r="M22" s="92"/>
      <c r="N22" s="92"/>
    </row>
    <row r="23" spans="1:17" ht="16.5" customHeight="1">
      <c r="A23" s="34"/>
      <c r="K23" s="92"/>
      <c r="L23" s="92"/>
      <c r="M23" s="92"/>
      <c r="N23" s="92"/>
    </row>
    <row r="24" spans="1:17">
      <c r="A24" s="34"/>
      <c r="K24" s="92"/>
      <c r="L24" s="92"/>
      <c r="M24" s="92"/>
      <c r="N24" s="92"/>
    </row>
    <row r="25" spans="1:17">
      <c r="A25" s="157"/>
      <c r="B25" s="1"/>
      <c r="C25" s="1"/>
      <c r="E25" s="1"/>
      <c r="F25" s="1"/>
      <c r="G25" s="1"/>
      <c r="H25" s="1"/>
      <c r="I25" s="1"/>
      <c r="J25" s="1"/>
      <c r="K25" s="92"/>
      <c r="L25" s="92"/>
      <c r="M25" s="92"/>
      <c r="N25" s="92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92"/>
      <c r="L26" s="92"/>
      <c r="M26" s="92"/>
      <c r="N26" s="92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92"/>
      <c r="L27" s="92"/>
      <c r="M27" s="92"/>
      <c r="N27" s="92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92"/>
      <c r="L28" s="92"/>
      <c r="M28" s="92"/>
      <c r="N28" s="92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92"/>
      <c r="L29" s="92"/>
      <c r="M29" s="92"/>
      <c r="N29" s="92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  <row r="34" spans="1:17">
      <c r="D34" s="1"/>
    </row>
  </sheetData>
  <mergeCells count="15"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  <mergeCell ref="G6:H6"/>
    <mergeCell ref="I6:J6"/>
    <mergeCell ref="O6:P6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00B050"/>
    <pageSetUpPr fitToPage="1"/>
  </sheetPr>
  <dimension ref="A1:S32"/>
  <sheetViews>
    <sheetView showGridLines="0" zoomScale="76" zoomScaleNormal="76" zoomScaleSheetLayoutView="100" workbookViewId="0">
      <selection activeCell="G18" sqref="G18"/>
    </sheetView>
  </sheetViews>
  <sheetFormatPr defaultRowHeight="12.75"/>
  <cols>
    <col min="1" max="1" width="30.7109375" customWidth="1"/>
    <col min="2" max="17" width="8.7109375" customWidth="1"/>
    <col min="18" max="18" width="11.42578125" bestFit="1" customWidth="1"/>
  </cols>
  <sheetData>
    <row r="1" spans="1:19" ht="20.100000000000001" customHeight="1">
      <c r="A1" s="325" t="s">
        <v>157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9" ht="20.100000000000001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9" ht="20.100000000000001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9" ht="20.100000000000001" customHeight="1" thickBot="1">
      <c r="A4" s="337" t="s">
        <v>45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9" ht="16.5" customHeight="1" thickTop="1">
      <c r="A5" s="316" t="s">
        <v>37</v>
      </c>
      <c r="B5" s="318" t="s">
        <v>38</v>
      </c>
      <c r="C5" s="330" t="s">
        <v>39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20" t="s">
        <v>40</v>
      </c>
    </row>
    <row r="6" spans="1:19" ht="27" customHeight="1">
      <c r="A6" s="326"/>
      <c r="B6" s="334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3" t="s">
        <v>170</v>
      </c>
      <c r="L6" s="334"/>
      <c r="M6" s="333" t="s">
        <v>171</v>
      </c>
      <c r="N6" s="334"/>
      <c r="O6" s="324" t="s">
        <v>42</v>
      </c>
      <c r="P6" s="324"/>
      <c r="Q6" s="331"/>
    </row>
    <row r="7" spans="1:19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2"/>
    </row>
    <row r="8" spans="1:19" ht="30" customHeight="1" thickTop="1">
      <c r="A8" s="35" t="s">
        <v>82</v>
      </c>
      <c r="B8" s="210">
        <v>990</v>
      </c>
      <c r="C8" s="161">
        <v>709</v>
      </c>
      <c r="D8" s="211">
        <f>C8/B8*100</f>
        <v>71.616161616161605</v>
      </c>
      <c r="E8" s="201">
        <v>68</v>
      </c>
      <c r="F8" s="211">
        <f>E8/B8*100</f>
        <v>6.8686868686868685</v>
      </c>
      <c r="G8" s="201">
        <v>31</v>
      </c>
      <c r="H8" s="211">
        <f>G8/B8*100</f>
        <v>3.1313131313131315</v>
      </c>
      <c r="I8" s="201">
        <v>77</v>
      </c>
      <c r="J8" s="211">
        <f t="shared" ref="J8:J15" si="0">I8/B8*100</f>
        <v>7.7777777777777777</v>
      </c>
      <c r="K8" s="222">
        <v>0</v>
      </c>
      <c r="L8" s="211">
        <f t="shared" ref="L8:L15" si="1">K8/B8*100</f>
        <v>0</v>
      </c>
      <c r="M8" s="222">
        <v>88</v>
      </c>
      <c r="N8" s="211">
        <f t="shared" ref="N8:N15" si="2">M8/B8*100</f>
        <v>8.8888888888888893</v>
      </c>
      <c r="O8" s="185">
        <v>17</v>
      </c>
      <c r="P8" s="211">
        <f>O8/B8*100</f>
        <v>1.7171717171717171</v>
      </c>
      <c r="Q8" s="212">
        <v>1054</v>
      </c>
      <c r="R8" s="179"/>
      <c r="S8" s="179"/>
    </row>
    <row r="9" spans="1:19" ht="30" customHeight="1">
      <c r="A9" s="36" t="s">
        <v>83</v>
      </c>
      <c r="B9" s="210">
        <v>84</v>
      </c>
      <c r="C9" s="187">
        <v>27</v>
      </c>
      <c r="D9" s="211">
        <f t="shared" ref="D9:D15" si="3">C9/B9*100</f>
        <v>32.142857142857146</v>
      </c>
      <c r="E9" s="187">
        <v>15</v>
      </c>
      <c r="F9" s="211">
        <f t="shared" ref="F9:F15" si="4">E9/B9*100</f>
        <v>17.857142857142858</v>
      </c>
      <c r="G9" s="187">
        <v>17</v>
      </c>
      <c r="H9" s="211">
        <f t="shared" ref="H9:H15" si="5">G9/B9*100</f>
        <v>20.238095238095237</v>
      </c>
      <c r="I9" s="187">
        <v>14</v>
      </c>
      <c r="J9" s="211">
        <f t="shared" si="0"/>
        <v>16.666666666666664</v>
      </c>
      <c r="K9" s="156">
        <v>0</v>
      </c>
      <c r="L9" s="211">
        <f t="shared" si="1"/>
        <v>0</v>
      </c>
      <c r="M9" s="156">
        <v>10</v>
      </c>
      <c r="N9" s="211">
        <f t="shared" si="2"/>
        <v>11.904761904761903</v>
      </c>
      <c r="O9" s="187">
        <v>1</v>
      </c>
      <c r="P9" s="211">
        <f t="shared" ref="P9:P15" si="6">O9/B9*100</f>
        <v>1.1904761904761905</v>
      </c>
      <c r="Q9" s="214">
        <v>104</v>
      </c>
      <c r="R9" s="179"/>
      <c r="S9" s="179"/>
    </row>
    <row r="10" spans="1:19" ht="30" customHeight="1">
      <c r="A10" s="36" t="s">
        <v>84</v>
      </c>
      <c r="B10" s="210">
        <v>359</v>
      </c>
      <c r="C10" s="187">
        <v>196</v>
      </c>
      <c r="D10" s="211">
        <f t="shared" si="3"/>
        <v>54.596100278551532</v>
      </c>
      <c r="E10" s="187">
        <v>38</v>
      </c>
      <c r="F10" s="211">
        <f t="shared" si="4"/>
        <v>10.584958217270195</v>
      </c>
      <c r="G10" s="187">
        <v>61</v>
      </c>
      <c r="H10" s="211">
        <f t="shared" si="5"/>
        <v>16.991643454038996</v>
      </c>
      <c r="I10" s="187">
        <v>30</v>
      </c>
      <c r="J10" s="211">
        <f t="shared" si="0"/>
        <v>8.3565459610027855</v>
      </c>
      <c r="K10" s="156">
        <v>0</v>
      </c>
      <c r="L10" s="211">
        <f t="shared" si="1"/>
        <v>0</v>
      </c>
      <c r="M10" s="156">
        <v>34</v>
      </c>
      <c r="N10" s="211">
        <f t="shared" si="2"/>
        <v>9.4707520891364894</v>
      </c>
      <c r="O10" s="187">
        <v>0</v>
      </c>
      <c r="P10" s="211">
        <f t="shared" si="6"/>
        <v>0</v>
      </c>
      <c r="Q10" s="214">
        <v>374</v>
      </c>
      <c r="R10" s="179"/>
      <c r="S10" s="179"/>
    </row>
    <row r="11" spans="1:19" ht="30" customHeight="1">
      <c r="A11" s="36" t="s">
        <v>90</v>
      </c>
      <c r="B11" s="210">
        <v>8344</v>
      </c>
      <c r="C11" s="187">
        <v>2638</v>
      </c>
      <c r="D11" s="211">
        <f t="shared" si="3"/>
        <v>31.615532118887824</v>
      </c>
      <c r="E11" s="187">
        <v>2238</v>
      </c>
      <c r="F11" s="211">
        <f t="shared" si="4"/>
        <v>26.821668264621284</v>
      </c>
      <c r="G11" s="187">
        <v>234</v>
      </c>
      <c r="H11" s="211">
        <f t="shared" si="5"/>
        <v>2.8044103547459254</v>
      </c>
      <c r="I11" s="187">
        <v>2462</v>
      </c>
      <c r="J11" s="211">
        <f t="shared" si="0"/>
        <v>29.506232023010547</v>
      </c>
      <c r="K11" s="156">
        <v>0</v>
      </c>
      <c r="L11" s="211">
        <f t="shared" si="1"/>
        <v>0</v>
      </c>
      <c r="M11" s="156">
        <v>743</v>
      </c>
      <c r="N11" s="211">
        <f t="shared" si="2"/>
        <v>8.9046021093000949</v>
      </c>
      <c r="O11" s="187">
        <v>30</v>
      </c>
      <c r="P11" s="211">
        <f t="shared" si="6"/>
        <v>0.3595397890699904</v>
      </c>
      <c r="Q11" s="214">
        <v>10007</v>
      </c>
      <c r="R11" s="179"/>
      <c r="S11" s="179"/>
    </row>
    <row r="12" spans="1:19" ht="30" customHeight="1">
      <c r="A12" s="36" t="s">
        <v>87</v>
      </c>
      <c r="B12" s="210">
        <v>378</v>
      </c>
      <c r="C12" s="187">
        <v>162</v>
      </c>
      <c r="D12" s="211">
        <f t="shared" si="3"/>
        <v>42.857142857142854</v>
      </c>
      <c r="E12" s="187">
        <v>24</v>
      </c>
      <c r="F12" s="211">
        <f t="shared" si="4"/>
        <v>6.3492063492063489</v>
      </c>
      <c r="G12" s="187">
        <v>63</v>
      </c>
      <c r="H12" s="211">
        <f t="shared" si="5"/>
        <v>16.666666666666664</v>
      </c>
      <c r="I12" s="201">
        <v>60</v>
      </c>
      <c r="J12" s="211">
        <f t="shared" si="0"/>
        <v>15.873015873015872</v>
      </c>
      <c r="K12" s="156">
        <v>0</v>
      </c>
      <c r="L12" s="211">
        <f t="shared" si="1"/>
        <v>0</v>
      </c>
      <c r="M12" s="156">
        <v>68</v>
      </c>
      <c r="N12" s="211">
        <f t="shared" si="2"/>
        <v>17.989417989417987</v>
      </c>
      <c r="O12" s="187">
        <v>1</v>
      </c>
      <c r="P12" s="211">
        <f t="shared" si="6"/>
        <v>0.26455026455026454</v>
      </c>
      <c r="Q12" s="214">
        <v>1085</v>
      </c>
      <c r="R12" s="179"/>
      <c r="S12" s="179"/>
    </row>
    <row r="13" spans="1:19" ht="30" customHeight="1">
      <c r="A13" s="63" t="s">
        <v>88</v>
      </c>
      <c r="B13" s="210">
        <v>760</v>
      </c>
      <c r="C13" s="187">
        <v>82</v>
      </c>
      <c r="D13" s="211">
        <f t="shared" si="3"/>
        <v>10.789473684210527</v>
      </c>
      <c r="E13" s="187">
        <v>28</v>
      </c>
      <c r="F13" s="211">
        <f t="shared" si="4"/>
        <v>3.6842105263157889</v>
      </c>
      <c r="G13" s="187">
        <v>11</v>
      </c>
      <c r="H13" s="211">
        <f t="shared" si="5"/>
        <v>1.4473684210526316</v>
      </c>
      <c r="I13" s="187">
        <v>624</v>
      </c>
      <c r="J13" s="211">
        <f t="shared" si="0"/>
        <v>82.10526315789474</v>
      </c>
      <c r="K13" s="156">
        <v>0</v>
      </c>
      <c r="L13" s="211">
        <f t="shared" si="1"/>
        <v>0</v>
      </c>
      <c r="M13" s="156">
        <v>15</v>
      </c>
      <c r="N13" s="211">
        <f t="shared" si="2"/>
        <v>1.9736842105263157</v>
      </c>
      <c r="O13" s="187">
        <v>1</v>
      </c>
      <c r="P13" s="211">
        <f t="shared" si="6"/>
        <v>0.13157894736842105</v>
      </c>
      <c r="Q13" s="214">
        <v>888</v>
      </c>
      <c r="R13" s="179"/>
      <c r="S13" s="179"/>
    </row>
    <row r="14" spans="1:19" ht="30" customHeight="1">
      <c r="A14" s="63" t="s">
        <v>85</v>
      </c>
      <c r="B14" s="210">
        <v>210</v>
      </c>
      <c r="C14" s="187">
        <v>117</v>
      </c>
      <c r="D14" s="211">
        <f t="shared" si="3"/>
        <v>55.714285714285715</v>
      </c>
      <c r="E14" s="187">
        <v>12</v>
      </c>
      <c r="F14" s="211">
        <f t="shared" si="4"/>
        <v>5.7142857142857144</v>
      </c>
      <c r="G14" s="187">
        <v>13</v>
      </c>
      <c r="H14" s="211">
        <f t="shared" si="5"/>
        <v>6.1904761904761907</v>
      </c>
      <c r="I14" s="187">
        <v>18</v>
      </c>
      <c r="J14" s="211">
        <f t="shared" si="0"/>
        <v>8.5714285714285712</v>
      </c>
      <c r="K14" s="156">
        <v>0</v>
      </c>
      <c r="L14" s="211">
        <f t="shared" si="1"/>
        <v>0</v>
      </c>
      <c r="M14" s="156">
        <v>49</v>
      </c>
      <c r="N14" s="211">
        <f t="shared" si="2"/>
        <v>23.333333333333332</v>
      </c>
      <c r="O14" s="187">
        <v>1</v>
      </c>
      <c r="P14" s="211">
        <f t="shared" si="6"/>
        <v>0.47619047619047622</v>
      </c>
      <c r="Q14" s="214">
        <v>376</v>
      </c>
      <c r="R14" s="179"/>
      <c r="S14" s="179"/>
    </row>
    <row r="15" spans="1:19" ht="30" customHeight="1" thickBot="1">
      <c r="A15" s="37" t="s">
        <v>86</v>
      </c>
      <c r="B15" s="215">
        <v>3</v>
      </c>
      <c r="C15" s="200">
        <v>0</v>
      </c>
      <c r="D15" s="84">
        <f t="shared" si="3"/>
        <v>0</v>
      </c>
      <c r="E15" s="200">
        <v>1</v>
      </c>
      <c r="F15" s="84">
        <f t="shared" si="4"/>
        <v>33.333333333333329</v>
      </c>
      <c r="G15" s="200">
        <v>0</v>
      </c>
      <c r="H15" s="200">
        <f t="shared" si="5"/>
        <v>0</v>
      </c>
      <c r="I15" s="200">
        <v>1</v>
      </c>
      <c r="J15" s="84">
        <f t="shared" si="0"/>
        <v>33.333333333333329</v>
      </c>
      <c r="K15" s="155">
        <v>0</v>
      </c>
      <c r="L15" s="155">
        <f t="shared" si="1"/>
        <v>0</v>
      </c>
      <c r="M15" s="155">
        <v>1</v>
      </c>
      <c r="N15" s="84">
        <f t="shared" si="2"/>
        <v>33.333333333333329</v>
      </c>
      <c r="O15" s="200">
        <v>0</v>
      </c>
      <c r="P15" s="84">
        <f t="shared" si="6"/>
        <v>0</v>
      </c>
      <c r="Q15" s="216">
        <v>4</v>
      </c>
      <c r="R15" s="179"/>
      <c r="S15" s="179"/>
    </row>
    <row r="16" spans="1:19" ht="16.5" customHeight="1" thickTop="1">
      <c r="B16" s="60"/>
      <c r="K16" s="34"/>
      <c r="L16" s="34"/>
      <c r="M16" s="34"/>
      <c r="N16" s="60"/>
      <c r="O16" s="34"/>
      <c r="P16" s="60"/>
    </row>
    <row r="17" spans="1:17" ht="16.5" customHeight="1">
      <c r="B17" s="85"/>
      <c r="C17" s="34"/>
      <c r="D17" s="34"/>
      <c r="E17" s="34"/>
      <c r="F17" s="34"/>
      <c r="G17" s="34"/>
      <c r="H17" s="34"/>
      <c r="I17" s="34"/>
      <c r="J17" s="34"/>
      <c r="K17" s="92"/>
      <c r="L17" s="92"/>
      <c r="M17" s="92"/>
      <c r="O17" s="34"/>
      <c r="Q17" s="34"/>
    </row>
    <row r="18" spans="1:17" ht="16.5" customHeight="1">
      <c r="K18" s="92"/>
      <c r="L18" s="92"/>
      <c r="M18" s="92"/>
      <c r="N18" s="92"/>
    </row>
    <row r="19" spans="1:17" ht="16.5" customHeight="1">
      <c r="K19" s="92"/>
      <c r="L19" s="92"/>
      <c r="M19" s="92"/>
      <c r="N19" s="92"/>
    </row>
    <row r="20" spans="1:17" ht="16.5" customHeight="1">
      <c r="K20" s="92"/>
      <c r="L20" s="92"/>
      <c r="M20" s="92"/>
      <c r="N20" s="92"/>
    </row>
    <row r="21" spans="1:17" ht="16.5" customHeight="1">
      <c r="K21" s="92"/>
      <c r="L21" s="92"/>
      <c r="M21" s="92"/>
      <c r="N21" s="92"/>
    </row>
    <row r="22" spans="1:17" ht="16.5" customHeight="1">
      <c r="K22" s="92"/>
      <c r="L22" s="92"/>
      <c r="M22" s="92"/>
      <c r="N22" s="92"/>
    </row>
    <row r="23" spans="1:17">
      <c r="K23" s="92"/>
      <c r="L23" s="92"/>
      <c r="M23" s="92"/>
      <c r="N23" s="92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92"/>
      <c r="L24" s="92"/>
      <c r="M24" s="92"/>
      <c r="N24" s="92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92"/>
      <c r="L25" s="92"/>
      <c r="M25" s="92"/>
      <c r="N25" s="92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92"/>
      <c r="L26" s="92"/>
      <c r="M26" s="92"/>
      <c r="N26" s="92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92"/>
      <c r="L27" s="92"/>
      <c r="M27" s="92"/>
      <c r="N27" s="92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92"/>
      <c r="L28" s="92"/>
      <c r="M28" s="92"/>
      <c r="N28" s="92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92"/>
      <c r="L29" s="92"/>
      <c r="M29" s="92"/>
      <c r="N29" s="92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</sheetData>
  <mergeCells count="15">
    <mergeCell ref="A2:Q2"/>
    <mergeCell ref="A3:Q3"/>
    <mergeCell ref="A1:Q1"/>
    <mergeCell ref="A4:Q4"/>
    <mergeCell ref="A5:A7"/>
    <mergeCell ref="B5:B7"/>
    <mergeCell ref="C5:P5"/>
    <mergeCell ref="Q5:Q7"/>
    <mergeCell ref="K6:L6"/>
    <mergeCell ref="M6:N6"/>
    <mergeCell ref="C6:D6"/>
    <mergeCell ref="E6:F6"/>
    <mergeCell ref="G6:H6"/>
    <mergeCell ref="I6:J6"/>
    <mergeCell ref="O6:P6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00B050"/>
    <pageSetUpPr fitToPage="1"/>
  </sheetPr>
  <dimension ref="A1:V33"/>
  <sheetViews>
    <sheetView showGridLines="0" zoomScale="76" zoomScaleNormal="76" zoomScaleSheetLayoutView="100" workbookViewId="0">
      <selection sqref="A1:Q1"/>
    </sheetView>
  </sheetViews>
  <sheetFormatPr defaultRowHeight="12.75"/>
  <cols>
    <col min="1" max="1" width="30.7109375" customWidth="1"/>
    <col min="2" max="17" width="8.7109375" customWidth="1"/>
  </cols>
  <sheetData>
    <row r="1" spans="1:22" ht="20.100000000000001" customHeight="1">
      <c r="A1" s="325" t="s">
        <v>157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22" ht="20.100000000000001" customHeight="1">
      <c r="A2" s="325" t="s">
        <v>183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22" ht="20.100000000000001" customHeight="1"/>
    <row r="4" spans="1:22" ht="20.100000000000001" customHeight="1" thickBot="1">
      <c r="A4" s="337" t="s">
        <v>46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22" ht="16.5" customHeight="1" thickTop="1">
      <c r="A5" s="316" t="s">
        <v>37</v>
      </c>
      <c r="B5" s="318" t="s">
        <v>38</v>
      </c>
      <c r="C5" s="330" t="s">
        <v>39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20" t="s">
        <v>40</v>
      </c>
    </row>
    <row r="6" spans="1:22" ht="27" customHeight="1">
      <c r="A6" s="326"/>
      <c r="B6" s="334"/>
      <c r="C6" s="324" t="s">
        <v>33</v>
      </c>
      <c r="D6" s="324"/>
      <c r="E6" s="324" t="s">
        <v>35</v>
      </c>
      <c r="F6" s="324"/>
      <c r="G6" s="324" t="s">
        <v>34</v>
      </c>
      <c r="H6" s="324"/>
      <c r="I6" s="324" t="s">
        <v>41</v>
      </c>
      <c r="J6" s="324"/>
      <c r="K6" s="333" t="s">
        <v>170</v>
      </c>
      <c r="L6" s="334"/>
      <c r="M6" s="333" t="s">
        <v>171</v>
      </c>
      <c r="N6" s="334"/>
      <c r="O6" s="324" t="s">
        <v>42</v>
      </c>
      <c r="P6" s="324"/>
      <c r="Q6" s="331"/>
    </row>
    <row r="7" spans="1:22" ht="27" customHeight="1" thickBot="1">
      <c r="A7" s="317"/>
      <c r="B7" s="319"/>
      <c r="C7" s="22" t="s">
        <v>43</v>
      </c>
      <c r="D7" s="22" t="s">
        <v>36</v>
      </c>
      <c r="E7" s="22" t="s">
        <v>43</v>
      </c>
      <c r="F7" s="22" t="s">
        <v>36</v>
      </c>
      <c r="G7" s="22" t="s">
        <v>43</v>
      </c>
      <c r="H7" s="22" t="s">
        <v>36</v>
      </c>
      <c r="I7" s="22" t="s">
        <v>43</v>
      </c>
      <c r="J7" s="22" t="s">
        <v>36</v>
      </c>
      <c r="K7" s="22" t="s">
        <v>43</v>
      </c>
      <c r="L7" s="22" t="s">
        <v>36</v>
      </c>
      <c r="M7" s="22" t="s">
        <v>43</v>
      </c>
      <c r="N7" s="22" t="s">
        <v>36</v>
      </c>
      <c r="O7" s="22" t="s">
        <v>43</v>
      </c>
      <c r="P7" s="22" t="s">
        <v>36</v>
      </c>
      <c r="Q7" s="332"/>
    </row>
    <row r="8" spans="1:22" ht="30" customHeight="1" thickTop="1">
      <c r="A8" s="35" t="s">
        <v>82</v>
      </c>
      <c r="B8" s="210">
        <v>989</v>
      </c>
      <c r="C8" s="161">
        <v>542</v>
      </c>
      <c r="D8" s="211">
        <f t="shared" ref="D8:D15" si="0">C8/B8*100</f>
        <v>54.802831142568252</v>
      </c>
      <c r="E8" s="161">
        <v>92</v>
      </c>
      <c r="F8" s="211">
        <f t="shared" ref="F8:F15" si="1">E8/B8*100</f>
        <v>9.3023255813953494</v>
      </c>
      <c r="G8" s="161">
        <v>47</v>
      </c>
      <c r="H8" s="211">
        <f t="shared" ref="H8:H15" si="2">G8/B8*100</f>
        <v>4.7522750252780588</v>
      </c>
      <c r="I8" s="161">
        <v>280</v>
      </c>
      <c r="J8" s="211">
        <f t="shared" ref="J8:J15" si="3">I8/B8*100</f>
        <v>28.311425682507586</v>
      </c>
      <c r="K8" s="222">
        <v>0</v>
      </c>
      <c r="L8" s="211">
        <f>K8/B8*100</f>
        <v>0</v>
      </c>
      <c r="M8" s="222">
        <v>2</v>
      </c>
      <c r="N8" s="211">
        <f>M8/B8*100</f>
        <v>0.20222446916076847</v>
      </c>
      <c r="O8" s="185">
        <v>26</v>
      </c>
      <c r="P8" s="211">
        <f>O8/B8*100</f>
        <v>2.6289180990899901</v>
      </c>
      <c r="Q8" s="212">
        <v>1175</v>
      </c>
      <c r="R8" s="225"/>
      <c r="S8" s="93"/>
      <c r="T8" s="93"/>
      <c r="U8" s="93"/>
      <c r="V8" s="16"/>
    </row>
    <row r="9" spans="1:22" ht="30" customHeight="1">
      <c r="A9" s="36" t="s">
        <v>83</v>
      </c>
      <c r="B9" s="210">
        <v>65</v>
      </c>
      <c r="C9" s="187">
        <v>22</v>
      </c>
      <c r="D9" s="213">
        <f t="shared" si="0"/>
        <v>33.846153846153847</v>
      </c>
      <c r="E9" s="187">
        <v>9</v>
      </c>
      <c r="F9" s="213">
        <f t="shared" si="1"/>
        <v>13.846153846153847</v>
      </c>
      <c r="G9" s="187">
        <v>7</v>
      </c>
      <c r="H9" s="213">
        <f t="shared" si="2"/>
        <v>10.76923076923077</v>
      </c>
      <c r="I9" s="187">
        <v>27</v>
      </c>
      <c r="J9" s="213">
        <f t="shared" si="3"/>
        <v>41.53846153846154</v>
      </c>
      <c r="K9" s="156">
        <v>0</v>
      </c>
      <c r="L9" s="211">
        <f t="shared" ref="L9:L14" si="4">K9/B9*100</f>
        <v>0</v>
      </c>
      <c r="M9" s="156">
        <v>0</v>
      </c>
      <c r="N9" s="211">
        <f t="shared" ref="N9:N15" si="5">M9/B9*100</f>
        <v>0</v>
      </c>
      <c r="O9" s="187">
        <v>0</v>
      </c>
      <c r="P9" s="211">
        <f t="shared" ref="P9:P15" si="6">O9/B9*100</f>
        <v>0</v>
      </c>
      <c r="Q9" s="214">
        <v>71</v>
      </c>
      <c r="R9" s="225"/>
      <c r="S9" s="93"/>
      <c r="T9" s="93"/>
      <c r="U9" s="93"/>
      <c r="V9" s="16"/>
    </row>
    <row r="10" spans="1:22" ht="30" customHeight="1">
      <c r="A10" s="36" t="s">
        <v>84</v>
      </c>
      <c r="B10" s="210">
        <v>374</v>
      </c>
      <c r="C10" s="187">
        <v>235</v>
      </c>
      <c r="D10" s="213">
        <f t="shared" si="0"/>
        <v>62.834224598930476</v>
      </c>
      <c r="E10" s="187">
        <v>55</v>
      </c>
      <c r="F10" s="213">
        <f t="shared" si="1"/>
        <v>14.705882352941178</v>
      </c>
      <c r="G10" s="187">
        <v>58</v>
      </c>
      <c r="H10" s="213">
        <f t="shared" si="2"/>
        <v>15.508021390374333</v>
      </c>
      <c r="I10" s="187">
        <v>23</v>
      </c>
      <c r="J10" s="213">
        <f t="shared" si="3"/>
        <v>6.1497326203208562</v>
      </c>
      <c r="K10" s="156">
        <v>0</v>
      </c>
      <c r="L10" s="211">
        <f t="shared" si="4"/>
        <v>0</v>
      </c>
      <c r="M10" s="156">
        <v>3</v>
      </c>
      <c r="N10" s="211">
        <f t="shared" si="5"/>
        <v>0.80213903743315518</v>
      </c>
      <c r="O10" s="187">
        <v>0</v>
      </c>
      <c r="P10" s="211">
        <f t="shared" si="6"/>
        <v>0</v>
      </c>
      <c r="Q10" s="214">
        <v>391</v>
      </c>
      <c r="R10" s="225"/>
      <c r="S10" s="93"/>
      <c r="T10" s="93"/>
      <c r="U10" s="93"/>
      <c r="V10" s="16"/>
    </row>
    <row r="11" spans="1:22" ht="30" customHeight="1">
      <c r="A11" s="36" t="s">
        <v>90</v>
      </c>
      <c r="B11" s="210">
        <v>4518</v>
      </c>
      <c r="C11" s="188">
        <v>1424</v>
      </c>
      <c r="D11" s="213">
        <f t="shared" si="0"/>
        <v>31.518370960602038</v>
      </c>
      <c r="E11" s="187">
        <v>1670</v>
      </c>
      <c r="F11" s="213">
        <f t="shared" si="1"/>
        <v>36.963258078795931</v>
      </c>
      <c r="G11" s="187">
        <v>221</v>
      </c>
      <c r="H11" s="213">
        <f t="shared" si="2"/>
        <v>4.8915449313855692</v>
      </c>
      <c r="I11" s="187">
        <v>1192</v>
      </c>
      <c r="J11" s="213">
        <f t="shared" si="3"/>
        <v>26.383355467020809</v>
      </c>
      <c r="K11" s="156">
        <v>0</v>
      </c>
      <c r="L11" s="211">
        <f t="shared" si="4"/>
        <v>0</v>
      </c>
      <c r="M11" s="156">
        <v>1</v>
      </c>
      <c r="N11" s="211">
        <f t="shared" si="5"/>
        <v>2.2133687472332891E-2</v>
      </c>
      <c r="O11" s="187">
        <v>11</v>
      </c>
      <c r="P11" s="211">
        <f t="shared" si="6"/>
        <v>0.24347056219566179</v>
      </c>
      <c r="Q11" s="214">
        <v>5538</v>
      </c>
      <c r="R11" s="225"/>
      <c r="S11" s="93"/>
      <c r="T11" s="93"/>
      <c r="U11" s="93"/>
      <c r="V11" s="16"/>
    </row>
    <row r="12" spans="1:22" ht="30" customHeight="1">
      <c r="A12" s="36" t="s">
        <v>87</v>
      </c>
      <c r="B12" s="210">
        <v>281</v>
      </c>
      <c r="C12" s="187">
        <v>130</v>
      </c>
      <c r="D12" s="213">
        <f>C12/B12*100</f>
        <v>46.263345195729535</v>
      </c>
      <c r="E12" s="187">
        <v>15</v>
      </c>
      <c r="F12" s="213">
        <f>E12/B12*100</f>
        <v>5.3380782918149468</v>
      </c>
      <c r="G12" s="187">
        <v>67</v>
      </c>
      <c r="H12" s="213">
        <f>G12/B12*100</f>
        <v>23.843416370106763</v>
      </c>
      <c r="I12" s="187">
        <v>69</v>
      </c>
      <c r="J12" s="213">
        <f t="shared" si="3"/>
        <v>24.555160142348754</v>
      </c>
      <c r="K12" s="156">
        <v>0</v>
      </c>
      <c r="L12" s="211">
        <f t="shared" si="4"/>
        <v>0</v>
      </c>
      <c r="M12" s="156">
        <v>0</v>
      </c>
      <c r="N12" s="211">
        <f t="shared" si="5"/>
        <v>0</v>
      </c>
      <c r="O12" s="187">
        <v>0</v>
      </c>
      <c r="P12" s="211">
        <f t="shared" si="6"/>
        <v>0</v>
      </c>
      <c r="Q12" s="214">
        <v>596</v>
      </c>
      <c r="R12" s="225"/>
      <c r="S12" s="93"/>
      <c r="T12" s="93"/>
      <c r="U12" s="93"/>
      <c r="V12" s="16"/>
    </row>
    <row r="13" spans="1:22" ht="30" customHeight="1">
      <c r="A13" s="63" t="s">
        <v>88</v>
      </c>
      <c r="B13" s="210">
        <v>230</v>
      </c>
      <c r="C13" s="187">
        <v>52</v>
      </c>
      <c r="D13" s="213">
        <f t="shared" si="0"/>
        <v>22.608695652173914</v>
      </c>
      <c r="E13" s="187">
        <v>42</v>
      </c>
      <c r="F13" s="213">
        <f t="shared" si="1"/>
        <v>18.260869565217391</v>
      </c>
      <c r="G13" s="187">
        <v>3</v>
      </c>
      <c r="H13" s="213">
        <f t="shared" si="2"/>
        <v>1.3043478260869565</v>
      </c>
      <c r="I13" s="187">
        <v>133</v>
      </c>
      <c r="J13" s="213">
        <f t="shared" si="3"/>
        <v>57.826086956521735</v>
      </c>
      <c r="K13" s="156">
        <v>0</v>
      </c>
      <c r="L13" s="211">
        <f t="shared" si="4"/>
        <v>0</v>
      </c>
      <c r="M13" s="156">
        <v>0</v>
      </c>
      <c r="N13" s="211">
        <f t="shared" si="5"/>
        <v>0</v>
      </c>
      <c r="O13" s="187">
        <v>0</v>
      </c>
      <c r="P13" s="211">
        <f t="shared" si="6"/>
        <v>0</v>
      </c>
      <c r="Q13" s="214">
        <v>368</v>
      </c>
      <c r="R13" s="225"/>
      <c r="S13" s="93"/>
      <c r="T13" s="93"/>
      <c r="U13" s="93"/>
      <c r="V13" s="16"/>
    </row>
    <row r="14" spans="1:22" ht="30" customHeight="1">
      <c r="A14" s="63" t="s">
        <v>85</v>
      </c>
      <c r="B14" s="210">
        <v>112</v>
      </c>
      <c r="C14" s="187">
        <v>66</v>
      </c>
      <c r="D14" s="213">
        <f t="shared" si="0"/>
        <v>58.928571428571431</v>
      </c>
      <c r="E14" s="187">
        <v>12</v>
      </c>
      <c r="F14" s="213">
        <f t="shared" si="1"/>
        <v>10.714285714285714</v>
      </c>
      <c r="G14" s="187">
        <v>12</v>
      </c>
      <c r="H14" s="213">
        <f t="shared" si="2"/>
        <v>10.714285714285714</v>
      </c>
      <c r="I14" s="187">
        <v>22</v>
      </c>
      <c r="J14" s="213">
        <f t="shared" si="3"/>
        <v>19.642857142857142</v>
      </c>
      <c r="K14" s="156">
        <v>0</v>
      </c>
      <c r="L14" s="211">
        <f t="shared" si="4"/>
        <v>0</v>
      </c>
      <c r="M14" s="156">
        <v>0</v>
      </c>
      <c r="N14" s="211">
        <f t="shared" si="5"/>
        <v>0</v>
      </c>
      <c r="O14" s="187">
        <v>0</v>
      </c>
      <c r="P14" s="211">
        <f t="shared" si="6"/>
        <v>0</v>
      </c>
      <c r="Q14" s="214">
        <v>145</v>
      </c>
      <c r="R14" s="225"/>
      <c r="S14" s="93"/>
      <c r="T14" s="93"/>
      <c r="U14" s="93"/>
      <c r="V14" s="16"/>
    </row>
    <row r="15" spans="1:22" ht="30" customHeight="1" thickBot="1">
      <c r="A15" s="37" t="s">
        <v>86</v>
      </c>
      <c r="B15" s="215">
        <v>2</v>
      </c>
      <c r="C15" s="200">
        <v>2</v>
      </c>
      <c r="D15" s="84">
        <f t="shared" si="0"/>
        <v>100</v>
      </c>
      <c r="E15" s="200">
        <v>0</v>
      </c>
      <c r="F15" s="213">
        <f t="shared" si="1"/>
        <v>0</v>
      </c>
      <c r="G15" s="200">
        <v>0</v>
      </c>
      <c r="H15" s="200">
        <f t="shared" si="2"/>
        <v>0</v>
      </c>
      <c r="I15" s="200">
        <v>0</v>
      </c>
      <c r="J15" s="213">
        <f t="shared" si="3"/>
        <v>0</v>
      </c>
      <c r="K15" s="155">
        <v>0</v>
      </c>
      <c r="L15" s="155">
        <f>K15/B15*100</f>
        <v>0</v>
      </c>
      <c r="M15" s="155">
        <v>0</v>
      </c>
      <c r="N15" s="155">
        <f t="shared" si="5"/>
        <v>0</v>
      </c>
      <c r="O15" s="200">
        <v>0</v>
      </c>
      <c r="P15" s="200">
        <f t="shared" si="6"/>
        <v>0</v>
      </c>
      <c r="Q15" s="216">
        <v>2</v>
      </c>
      <c r="R15" s="225"/>
      <c r="S15" s="93"/>
      <c r="T15" s="93"/>
      <c r="U15" s="93"/>
      <c r="V15" s="16"/>
    </row>
    <row r="16" spans="1:22" ht="16.5" customHeight="1" thickTop="1">
      <c r="F16" s="60"/>
      <c r="J16" s="60"/>
      <c r="K16" s="34"/>
      <c r="L16" s="34"/>
      <c r="M16" s="34"/>
      <c r="N16" s="34"/>
      <c r="O16" s="34"/>
    </row>
    <row r="17" spans="1:17" ht="16.5" customHeight="1">
      <c r="K17" s="92"/>
      <c r="L17" s="92"/>
      <c r="M17" s="92"/>
      <c r="N17" s="92"/>
    </row>
    <row r="18" spans="1:17" ht="16.5" customHeight="1">
      <c r="K18" s="92"/>
      <c r="L18" s="92"/>
      <c r="M18" s="92"/>
      <c r="N18" s="92"/>
    </row>
    <row r="19" spans="1:17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92"/>
      <c r="L19" s="92"/>
      <c r="M19" s="92"/>
      <c r="N19" s="92"/>
      <c r="O19" s="34"/>
      <c r="P19" s="34"/>
      <c r="Q19" s="34"/>
    </row>
    <row r="20" spans="1:17" ht="16.5" customHeight="1">
      <c r="K20" s="92"/>
      <c r="L20" s="92"/>
      <c r="M20" s="92"/>
      <c r="N20" s="92"/>
    </row>
    <row r="21" spans="1:17" ht="16.5" customHeight="1">
      <c r="K21" s="92"/>
      <c r="L21" s="92"/>
      <c r="M21" s="92"/>
      <c r="N21" s="92"/>
    </row>
    <row r="22" spans="1:17" ht="16.5" customHeight="1">
      <c r="K22" s="92"/>
      <c r="L22" s="92"/>
      <c r="M22" s="92"/>
      <c r="N22" s="92"/>
    </row>
    <row r="23" spans="1:17" ht="16.5" customHeight="1">
      <c r="K23" s="92"/>
      <c r="L23" s="92"/>
      <c r="M23" s="92"/>
      <c r="N23" s="92"/>
    </row>
    <row r="24" spans="1:17">
      <c r="K24" s="92"/>
      <c r="L24" s="92"/>
      <c r="M24" s="92"/>
      <c r="N24" s="92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92"/>
      <c r="L25" s="92"/>
      <c r="M25" s="92"/>
      <c r="N25" s="92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92"/>
      <c r="L26" s="92"/>
      <c r="M26" s="92"/>
      <c r="N26" s="92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92"/>
      <c r="L27" s="92"/>
      <c r="M27" s="92"/>
      <c r="N27" s="92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92"/>
      <c r="L28" s="92"/>
      <c r="M28" s="92"/>
      <c r="N28" s="92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92"/>
      <c r="L29" s="92"/>
      <c r="M29" s="92"/>
      <c r="N29" s="92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O33" s="1"/>
      <c r="P33" s="1"/>
      <c r="Q33" s="1"/>
    </row>
  </sheetData>
  <mergeCells count="14">
    <mergeCell ref="A1:Q1"/>
    <mergeCell ref="A5:A7"/>
    <mergeCell ref="B5:B7"/>
    <mergeCell ref="C5:P5"/>
    <mergeCell ref="Q5:Q7"/>
    <mergeCell ref="C6:D6"/>
    <mergeCell ref="E6:F6"/>
    <mergeCell ref="G6:H6"/>
    <mergeCell ref="I6:J6"/>
    <mergeCell ref="O6:P6"/>
    <mergeCell ref="A2:Q2"/>
    <mergeCell ref="A4:Q4"/>
    <mergeCell ref="K6:L6"/>
    <mergeCell ref="M6:N6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687A7543A9642AA8A5AC69DB74E75" ma:contentTypeVersion="1" ma:contentTypeDescription="Umožňuje vytvoriť nový dokument." ma:contentTypeScope="" ma:versionID="e8c4bf5d7fb5d8efcdd4009cfaf187ae">
  <xsd:schema xmlns:xsd="http://www.w3.org/2001/XMLSchema" xmlns:xs="http://www.w3.org/2001/XMLSchema" xmlns:p="http://schemas.microsoft.com/office/2006/metadata/properties" xmlns:ns2="5d92646e-282c-4c1b-a13d-2ee2480bf4f6" targetNamespace="http://schemas.microsoft.com/office/2006/metadata/properties" ma:root="true" ma:fieldsID="a92bf449d0cee63487f34e9064fbc894" ns2:_="">
    <xsd:import namespace="5d92646e-282c-4c1b-a13d-2ee2480bf4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2646e-282c-4c1b-a13d-2ee2480bf4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entifikátora dokumentu" ma:description="Hodnota identifikátora dokumentu priradená k tejto položke." ma:internalName="_dlc_DocId" ma:readOnly="true">
      <xsd:simpleType>
        <xsd:restriction base="dms:Text"/>
      </xsd:simpleType>
    </xsd:element>
    <xsd:element name="_dlc_DocIdUrl" ma:index="9" nillable="true" ma:displayName="Identifikátor dokumentu" ma:description="Trvalé prepojenie na tento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d92646e-282c-4c1b-a13d-2ee2480bf4f6">MNVPC42E3CNQ-7-1061</_dlc_DocId>
    <_dlc_DocIdUrl xmlns="5d92646e-282c-4c1b-a13d-2ee2480bf4f6">
      <Url>http://portalms.justice.sk/_layouts/DocIdRedir.aspx?ID=MNVPC42E3CNQ-7-1061</Url>
      <Description>MNVPC42E3CNQ-7-1061</Description>
    </_dlc_DocIdUrl>
  </documentManagement>
</p:properties>
</file>

<file path=customXml/itemProps1.xml><?xml version="1.0" encoding="utf-8"?>
<ds:datastoreItem xmlns:ds="http://schemas.openxmlformats.org/officeDocument/2006/customXml" ds:itemID="{F33557D1-A79D-43B4-8F96-06730918A78A}"/>
</file>

<file path=customXml/itemProps2.xml><?xml version="1.0" encoding="utf-8"?>
<ds:datastoreItem xmlns:ds="http://schemas.openxmlformats.org/officeDocument/2006/customXml" ds:itemID="{52C68F7E-3FBD-450B-8E7B-CE2D64D78019}"/>
</file>

<file path=customXml/itemProps3.xml><?xml version="1.0" encoding="utf-8"?>
<ds:datastoreItem xmlns:ds="http://schemas.openxmlformats.org/officeDocument/2006/customXml" ds:itemID="{E7D0DFE0-9D83-4DC4-A093-90E21E519C84}"/>
</file>

<file path=customXml/itemProps4.xml><?xml version="1.0" encoding="utf-8"?>
<ds:datastoreItem xmlns:ds="http://schemas.openxmlformats.org/officeDocument/2006/customXml" ds:itemID="{0DD63767-8CFF-4A1D-BE90-60AD297ABA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26</vt:i4>
      </vt:variant>
      <vt:variant>
        <vt:lpstr>Pomenované rozsahy</vt:lpstr>
      </vt:variant>
      <vt:variant>
        <vt:i4>25</vt:i4>
      </vt:variant>
    </vt:vector>
  </HeadingPairs>
  <TitlesOfParts>
    <vt:vector size="51" baseType="lpstr">
      <vt:lpstr>Komentár-2017</vt:lpstr>
      <vt:lpstr>1.PR-Vybavene (1)</vt:lpstr>
      <vt:lpstr>2.PR - Vybavene (2)</vt:lpstr>
      <vt:lpstr>3.PR - rychl.kon</vt:lpstr>
      <vt:lpstr>4.GRAF-spôs_vyb.vecí</vt:lpstr>
      <vt:lpstr>5.PR-pocet,sp_vybav.(SR)</vt:lpstr>
      <vt:lpstr>6.PR-pocet,sp_vyb.(BA)</vt:lpstr>
      <vt:lpstr>7.PR-pocet,sp_vyb.(TT)</vt:lpstr>
      <vt:lpstr>8.PR-pocet,sp_vyb.(TN)</vt:lpstr>
      <vt:lpstr>9.PR-pocet,sp_vyb.(NR)</vt:lpstr>
      <vt:lpstr>10.PR-pocet,sp_vyb.(ZA)</vt:lpstr>
      <vt:lpstr>11.PR-pocet,sp_vyb.(BB)</vt:lpstr>
      <vt:lpstr>12.PR-pocet,sp_vyb.(PO)</vt:lpstr>
      <vt:lpstr>13.PR-pocet,sp_vyb.(KE)</vt:lpstr>
      <vt:lpstr>14.A-Obchod.spory</vt:lpstr>
      <vt:lpstr>15.B-Prac.spory</vt:lpstr>
      <vt:lpstr>16.C-Rod_pravo</vt:lpstr>
      <vt:lpstr>17.D-Spory obč.práv.pov</vt:lpstr>
      <vt:lpstr>18.E-vec.práva</vt:lpstr>
      <vt:lpstr>19.F-Spory o náhr.škody</vt:lpstr>
      <vt:lpstr>20.G-Nároky byty</vt:lpstr>
      <vt:lpstr>21.H-duš.vlast</vt:lpstr>
      <vt:lpstr>22.I-Ostatné</vt:lpstr>
      <vt:lpstr>23.PR_Co</vt:lpstr>
      <vt:lpstr>24.PR_Cob</vt:lpstr>
      <vt:lpstr>25.PR-Rychl.kon(Kraje)</vt:lpstr>
      <vt:lpstr>'1.PR-Vybavene (1)'!Oblasť_tlače</vt:lpstr>
      <vt:lpstr>'10.PR-pocet,sp_vyb.(ZA)'!Oblasť_tlače</vt:lpstr>
      <vt:lpstr>'11.PR-pocet,sp_vyb.(BB)'!Oblasť_tlače</vt:lpstr>
      <vt:lpstr>'12.PR-pocet,sp_vyb.(PO)'!Oblasť_tlače</vt:lpstr>
      <vt:lpstr>'13.PR-pocet,sp_vyb.(KE)'!Oblasť_tlače</vt:lpstr>
      <vt:lpstr>'14.A-Obchod.spory'!Oblasť_tlače</vt:lpstr>
      <vt:lpstr>'15.B-Prac.spory'!Oblasť_tlače</vt:lpstr>
      <vt:lpstr>'16.C-Rod_pravo'!Oblasť_tlače</vt:lpstr>
      <vt:lpstr>'17.D-Spory obč.práv.pov'!Oblasť_tlače</vt:lpstr>
      <vt:lpstr>'18.E-vec.práva'!Oblasť_tlače</vt:lpstr>
      <vt:lpstr>'2.PR - Vybavene (2)'!Oblasť_tlače</vt:lpstr>
      <vt:lpstr>'20.G-Nároky byty'!Oblasť_tlače</vt:lpstr>
      <vt:lpstr>'21.H-duš.vlast'!Oblasť_tlače</vt:lpstr>
      <vt:lpstr>'22.I-Ostatné'!Oblasť_tlače</vt:lpstr>
      <vt:lpstr>'23.PR_Co'!Oblasť_tlače</vt:lpstr>
      <vt:lpstr>'24.PR_Cob'!Oblasť_tlače</vt:lpstr>
      <vt:lpstr>'25.PR-Rychl.kon(Kraje)'!Oblasť_tlače</vt:lpstr>
      <vt:lpstr>'3.PR - rychl.kon'!Oblasť_tlače</vt:lpstr>
      <vt:lpstr>'4.GRAF-spôs_vyb.vecí'!Oblasť_tlače</vt:lpstr>
      <vt:lpstr>'5.PR-pocet,sp_vybav.(SR)'!Oblasť_tlače</vt:lpstr>
      <vt:lpstr>'6.PR-pocet,sp_vyb.(BA)'!Oblasť_tlače</vt:lpstr>
      <vt:lpstr>'7.PR-pocet,sp_vyb.(TT)'!Oblasť_tlače</vt:lpstr>
      <vt:lpstr>'8.PR-pocet,sp_vyb.(TN)'!Oblasť_tlače</vt:lpstr>
      <vt:lpstr>'9.PR-pocet,sp_vyb.(NR)'!Oblasť_tlače</vt:lpstr>
      <vt:lpstr>'Komentár-2017'!Oblasť_tlače</vt:lpstr>
    </vt:vector>
  </TitlesOfParts>
  <Company>MSSR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III. 1 Občianskoprávne veci</dc:title>
  <dc:creator>ÁSVÁNYIOVÁ Zuzana</dc:creator>
  <cp:lastModifiedBy>JUHÁSOVÁ Daniela</cp:lastModifiedBy>
  <cp:lastPrinted>2018-07-30T15:10:11Z</cp:lastPrinted>
  <dcterms:created xsi:type="dcterms:W3CDTF">2005-03-17T10:35:27Z</dcterms:created>
  <dcterms:modified xsi:type="dcterms:W3CDTF">2018-07-30T15:20:35Z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0x010100A32687A7543A9642AA8A5AC69DB74E75</vt:lpwstr>
  </property>
  <property fmtid="{D5CDD505-2E9C-101B-9397-08002B2CF9AE}" pid="3" name="_dlc_DocIdItemGuid">
    <vt:lpwstr>c595c410-aa91-4207-ac4e-87ab492d7bdc</vt:lpwstr>
  </property>
</Properties>
</file>